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E:\DPDS\Task\03. Penjaminan\02. Statistik\2024\"/>
    </mc:Choice>
  </mc:AlternateContent>
  <xr:revisionPtr revIDLastSave="0" documentId="13_ncr:1_{F32A2E6B-488B-4AB5-8051-87EE2124340E}" xr6:coauthVersionLast="36" xr6:coauthVersionMax="47" xr10:uidLastSave="{00000000-0000-0000-0000-000000000000}"/>
  <bookViews>
    <workbookView xWindow="-110" yWindow="-110" windowWidth="19420" windowHeight="10300" tabRatio="785" activeTab="10" xr2:uid="{C9CFABC9-2B2F-48B9-8C65-6A1F9775FC14}"/>
  </bookViews>
  <sheets>
    <sheet name="Cover" sheetId="1" r:id="rId1"/>
    <sheet name="Disclaimer" sheetId="2" r:id="rId2"/>
    <sheet name="Pengantar" sheetId="3" r:id="rId3"/>
    <sheet name="Isi" sheetId="4" r:id="rId4"/>
    <sheet name="Istilah" sheetId="5" r:id="rId5"/>
    <sheet name="1.1" sheetId="6" r:id="rId6"/>
    <sheet name="1.2" sheetId="7" r:id="rId7"/>
    <sheet name="1.3" sheetId="8" r:id="rId8"/>
    <sheet name="1.4" sheetId="9" r:id="rId9"/>
    <sheet name="1.5" sheetId="10" r:id="rId10"/>
    <sheet name="1.6" sheetId="11" r:id="rId11"/>
    <sheet name="1.7" sheetId="12" r:id="rId12"/>
    <sheet name="1.8" sheetId="13" r:id="rId13"/>
    <sheet name="1.9" sheetId="14" r:id="rId14"/>
    <sheet name="1.10" sheetId="15" r:id="rId15"/>
    <sheet name="1.11" sheetId="16" r:id="rId16"/>
  </sheets>
  <externalReferences>
    <externalReference r:id="rId17"/>
  </externalReferences>
  <definedNames>
    <definedName name="_Toc449593927" localSheetId="2">Pengantar!$A$1</definedName>
    <definedName name="_Toc449593928" localSheetId="2">Pengantar!$A$2</definedName>
    <definedName name="_Toc449593929" localSheetId="3">Isi!$A$1</definedName>
    <definedName name="_Toc449593930" localSheetId="3">Isi!$A$2</definedName>
    <definedName name="_Toc449593931" localSheetId="4">Istilah!$A$1</definedName>
    <definedName name="_Toc449593932" localSheetId="4">Istilah!$A$2</definedName>
    <definedName name="_Toc449593933" localSheetId="5">'1.1'!#REF!</definedName>
    <definedName name="_Toc449593933" localSheetId="6">'1.2'!#REF!</definedName>
    <definedName name="_Toc449593934" localSheetId="5">'1.1'!#REF!</definedName>
    <definedName name="_Toc449593934" localSheetId="6">'1.2'!#REF!</definedName>
    <definedName name="_Toc449593989" localSheetId="7">'1.3'!$A$1</definedName>
    <definedName name="_Toc449593989" localSheetId="10">'1.6'!$A$1</definedName>
    <definedName name="_Toc449593989" localSheetId="13">'1.9'!$A$1</definedName>
    <definedName name="_Toc449593990" localSheetId="7">'1.3'!$A$2</definedName>
    <definedName name="_Toc449593990" localSheetId="10">'1.6'!$A$2</definedName>
    <definedName name="_Toc449593990" localSheetId="13">'1.9'!$A$2</definedName>
    <definedName name="_Toc449593991" localSheetId="14">'1.10'!$A$1</definedName>
    <definedName name="_Toc449593991" localSheetId="8">'1.4'!$A$1</definedName>
    <definedName name="_Toc449593991" localSheetId="11">'1.7'!$A$1</definedName>
    <definedName name="_Toc449593992" localSheetId="14">'1.10'!$A$2</definedName>
    <definedName name="_Toc449593992" localSheetId="8">'1.4'!$A$2</definedName>
    <definedName name="_Toc449593992" localSheetId="11">'1.7'!$A$2</definedName>
    <definedName name="_Toc449593995" localSheetId="15">'1.11'!$A$1</definedName>
    <definedName name="_Toc449593995" localSheetId="9">'1.5'!$A$1</definedName>
    <definedName name="_Toc449593995" localSheetId="12">'1.8'!$A$1</definedName>
    <definedName name="_Toc449593996" localSheetId="15">'1.11'!$A$2</definedName>
    <definedName name="_Toc449593996" localSheetId="9">'1.5'!$A$2</definedName>
    <definedName name="_Toc449593996" localSheetId="12">'1.8'!$A$2</definedName>
    <definedName name="admin_tombol">"Button 11"</definedName>
    <definedName name="FSRKJERKTUEO4U">#N/A</definedName>
    <definedName name="HFJDHRTJERT">#N/A</definedName>
    <definedName name="Length">#REF!</definedName>
    <definedName name="marketcap">OFFSET(#REF!,0,0,COUNTA(#REF!:#REF!),1)</definedName>
    <definedName name="Net_Foreign_Buy">OFFSET(#REF!,0,0,COUNTA(#REF!:#REF!),1)</definedName>
    <definedName name="Net_Foreign_Sell">OFFSET(#REF!,0,0,COUNTA(#REF!:#REF!),1)</definedName>
    <definedName name="Obligasi_tombol">"Button 10"</definedName>
    <definedName name="_xlnm.Print_Area" localSheetId="14">'1.10'!$A$1:$O$46</definedName>
    <definedName name="_xlnm.Print_Area" localSheetId="6">'1.2'!$A$1:$F$24</definedName>
    <definedName name="_xlnm.Print_Area" localSheetId="7">'1.3'!$A$1:$O$109</definedName>
    <definedName name="_xlnm.Print_Area" localSheetId="8">'1.4'!$A$1:$O$46</definedName>
    <definedName name="_xlnm.Print_Area" localSheetId="10">'1.6'!$A$1:$O$109</definedName>
    <definedName name="_xlnm.Print_Area" localSheetId="11">'1.7'!$A$1:$O$46</definedName>
    <definedName name="_xlnm.Print_Area" localSheetId="13">'1.9'!$A$1:$O$109</definedName>
    <definedName name="_xlnm.Print_Area" localSheetId="1">Disclaimer!$A$1:$N$22</definedName>
    <definedName name="_xlnm.Print_Area" localSheetId="3">Isi!$A$1:$B$34</definedName>
    <definedName name="_xlnm.Print_Area" localSheetId="4">Istilah!$A$1:$C$24</definedName>
    <definedName name="_xlnm.Print_Titles" localSheetId="14">'1.10'!$3:$3</definedName>
    <definedName name="_xlnm.Print_Titles" localSheetId="7">'1.3'!$3:$3</definedName>
    <definedName name="_xlnm.Print_Titles" localSheetId="8">'1.4'!$3:$3</definedName>
    <definedName name="_xlnm.Print_Titles" localSheetId="10">'1.6'!$3:$3</definedName>
    <definedName name="_xlnm.Print_Titles" localSheetId="11">'1.7'!$3:$3</definedName>
    <definedName name="_xlnm.Print_Titles" localSheetId="13">'1.9'!$3:$3</definedName>
    <definedName name="Start_tombol">"Button 9"</definedName>
    <definedName name="tgl_trans_asing">OFFSET(#REF!,COUNTA(#REF!)-1,0,-MIN(Length,COUNTA(#REF!)-1),1)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3" i="7" l="1"/>
  <c r="F23" i="7"/>
  <c r="E23" i="7"/>
  <c r="C23" i="7"/>
  <c r="B23" i="7"/>
  <c r="E10" i="6"/>
  <c r="C10" i="6"/>
  <c r="C13" i="6" s="1"/>
  <c r="B10" i="6"/>
  <c r="D10" i="6"/>
  <c r="D13" i="6" s="1"/>
  <c r="E9" i="6"/>
  <c r="D9" i="6"/>
  <c r="C9" i="6"/>
  <c r="B9" i="6"/>
  <c r="D7" i="6"/>
  <c r="E7" i="6"/>
  <c r="C7" i="6"/>
  <c r="B7" i="6"/>
  <c r="E13" i="6"/>
  <c r="B13" i="6"/>
  <c r="E15" i="6" l="1"/>
</calcChain>
</file>

<file path=xl/sharedStrings.xml><?xml version="1.0" encoding="utf-8"?>
<sst xmlns="http://schemas.openxmlformats.org/spreadsheetml/2006/main" count="1122" uniqueCount="392">
  <si>
    <t>STATISTIK PERUSAHAAN PENJAMINAN</t>
  </si>
  <si>
    <t>INDONESIA</t>
  </si>
  <si>
    <t xml:space="preserve">INDONESIA </t>
  </si>
  <si>
    <t>GUARANTEE COMPANIES STATISTICS</t>
  </si>
  <si>
    <r>
      <t>BULANAN (</t>
    </r>
    <r>
      <rPr>
        <i/>
        <sz val="11"/>
        <rFont val="Arial"/>
        <family val="2"/>
      </rPr>
      <t>MONTHLY</t>
    </r>
    <r>
      <rPr>
        <sz val="11"/>
        <rFont val="Arial"/>
        <family val="2"/>
      </rPr>
      <t>)</t>
    </r>
  </si>
  <si>
    <t>|</t>
  </si>
  <si>
    <r>
      <t>Kata</t>
    </r>
    <r>
      <rPr>
        <b/>
        <sz val="36"/>
        <color theme="5" tint="-0.499984740745262"/>
        <rFont val="Arial"/>
        <family val="2"/>
      </rPr>
      <t xml:space="preserve"> </t>
    </r>
    <r>
      <rPr>
        <b/>
        <sz val="22"/>
        <color theme="5" tint="-0.499984740745262"/>
        <rFont val="Arial"/>
        <family val="2"/>
      </rPr>
      <t>Pengantar</t>
    </r>
  </si>
  <si>
    <t>Foreword</t>
  </si>
  <si>
    <t>Statistik Perusahaan Penjaminan Indonesia merupakan media publikasi yang menyajikan data mengenai Perusahaan Penjaminan. Statistik Perusahaan Penjaminan Indonesia diterbitkan secara bulanan oleh Departemen Pengelolaan Data dan Statistik dan dapat diakses melalui situs resmi Otoritas Jasa Keuangan di alamat www.ojk.go.id.</t>
  </si>
  <si>
    <t>The Indonesia Guarantee Companies Statistics is a publication media that provides data of Guarantee Companies. The Indonesia Guarantee Companies Statistics is published by Department of Data Management and Statistics. It is also accessible through the official website of Indonesia Financial Services Authority at www.ojk.go.id.</t>
  </si>
  <si>
    <t>Data yang digunakan dalam Statistik Perusahaan Penjaminan Indonesia ini bersumber dari Laporan Bulanan Perusahaan Penjaminan.</t>
  </si>
  <si>
    <t>The data used in the Indonesia Guarantee Companies Statistics are derived from Guarantee Companies Monthly Report.</t>
  </si>
  <si>
    <t xml:space="preserve">Mulai Januari 2023 terdapat perubahan format laporan bulanan yang  mengakibatkan perubahan penyajian publikasi statistik. Sejak Januari 2023 publikasi statistik perusahaan penjaminan akan disajikan dalam 3 (tiga) kategori data, yaitu: 1) Agregat Nasional; 2) Agregat Konvensional; dan 3) Agregat Syariah. </t>
  </si>
  <si>
    <t>Starting from January 2023 there is a change in the monthly report format which results in a change in the presentation of statistical publications. Since January 2023 publication of guarantee company statistics will be presented in 3 (three) data categories, namely: 1) National Aggregate; 2) Conventional; and 3) Sharia.</t>
  </si>
  <si>
    <t>Data Portofolio Investasi yang sebelumnya disajikan secara terpisah, mulai periode Januari 2023 disajikan sebagai bagian dari Posisi Keuangan (tabel 1.3 Posisi Keuangan Perusahaan Penjaminan Agregat Nasional, tabel 1.6 Posisi Keuangan Perusahaan Penjaminan Konvensional, dan Tabel 1.9 Posisi Keuangan Perusahaan Penjaminan Syariah)</t>
  </si>
  <si>
    <t>Investment Portfolio which was previously presented in a seperate table, starting from January 2023 is presented as part of the Financial Position (table 1.3 Financial Position of National Aggregate Guarantee Companies, table 1.6 Financial Position of Conventional Guarantee Companies, and Table 1.9 Financial Position of Sharia Guarantee Companies).</t>
  </si>
  <si>
    <t xml:space="preserve">Dengan terbitnya Statistik Perusahaan Penjaminan Indonesia ini, kami berharap data yang disajikan dapat memberikan manfaat bagi semua pihak.   </t>
  </si>
  <si>
    <t>We hope the publication of Indonesia Guarantee Companies Statistics provides benefits to the readers.</t>
  </si>
  <si>
    <t>Departemen Pengelolaan Data dan Statistik</t>
  </si>
  <si>
    <t>Otoritas Jasa Keuangan</t>
  </si>
  <si>
    <t>Department of Data Management and Statistics</t>
  </si>
  <si>
    <t>Indonesia Financial Services Authority</t>
  </si>
  <si>
    <t>Daftar Isi</t>
  </si>
  <si>
    <t>Table of Content</t>
  </si>
  <si>
    <t>Disclaimer</t>
  </si>
  <si>
    <t>Kata Pengantar</t>
  </si>
  <si>
    <t>Daftar Istilah</t>
  </si>
  <si>
    <t>Glossary</t>
  </si>
  <si>
    <t>Tabel 1.1 Overview Perusahaan Penjaminan per Juli 2023</t>
  </si>
  <si>
    <t>Table 1.1 Guarantee Companies Overview as of July 2023</t>
  </si>
  <si>
    <t>Tabel 1.2 Ikhtisar Keuangan Perusahaan Penjaminan berdasarkan Lokasi per Juli 2023</t>
  </si>
  <si>
    <t>Table 1.2 Financial Highlights of Guarantee Companies by Location as of July 2023</t>
  </si>
  <si>
    <t>Tabel 1.3 Posisi Keuangan Perusahaan Penjaminan</t>
  </si>
  <si>
    <t>Table 1.3 Financial Position of Guarantee Companies</t>
  </si>
  <si>
    <t>Tabel 1.4 Laba Rugi Komprehensif Perusahaan Penjaminan</t>
  </si>
  <si>
    <t>Table 1.4 Comprehensive Income of Guarantee Companies</t>
  </si>
  <si>
    <t>Tabel 1.5  Portofolio Investasi Perusahaan Penjaminan</t>
  </si>
  <si>
    <t>Table 1.5 Investments Portfolio of Guarantee Companies</t>
  </si>
  <si>
    <t>Tabel 1.6 Kinerja Operasional Perusahaan Penjaminan</t>
  </si>
  <si>
    <t>Table 1.6 Operational Performance of Guarantee Companies</t>
  </si>
  <si>
    <t xml:space="preserve">Tabel 1.7 Laba Rugi Komprehensif Perusahaan Penjaminan Perusahaan Penjaminan Konvensional </t>
  </si>
  <si>
    <t>Table 1.7 Comprehensive Income of Conventional Guarantee Companies</t>
  </si>
  <si>
    <t xml:space="preserve">Tabel 1.8 Kinerja Operasional Perusahaan Penjaminan Konvensional </t>
  </si>
  <si>
    <t>Table 1.8 Operational Performance of Conventional Guarantee Companies</t>
  </si>
  <si>
    <t xml:space="preserve">Tabel 1.9 Posisi Keuangan Perusahaan Penjaminan Syariah </t>
  </si>
  <si>
    <t>Table 1.9 Financial Position of Sharia Guarantee Companies</t>
  </si>
  <si>
    <t>Tabel 1.10 Laba Rugi Komprehensif Perusahaan Penjaminan Perusahaan Penjaminan Syariah</t>
  </si>
  <si>
    <t xml:space="preserve">Table 1.10 Comprehensive Income of Sharia Guarantee Companies </t>
  </si>
  <si>
    <t>Tabel 1.11 Kinerja Operasional Perusahaan Penjaminan Syariah</t>
  </si>
  <si>
    <t>Table 1.11 Operational Performance of Sharia Guarantee Companies</t>
  </si>
  <si>
    <t>BOPO (Beban Operasional terhadap Pendapatan Operasional)</t>
  </si>
  <si>
    <t>OEOI (Operating Expenses on Operating Income)</t>
  </si>
  <si>
    <t>Rasio yang digunakan untuk mengukur kemampuan manajemen perusahaan atau lembaga dalam mengendalikan biaya operasional terhadap pendapatan operasional.</t>
  </si>
  <si>
    <t>The ratio used to measure the ability of the management company or institution in controlling operating expenses to operating income.</t>
  </si>
  <si>
    <t>Gearing Ratio</t>
  </si>
  <si>
    <t>Perbandingan antara total nilai penjaminan yang ditanggung sendiri dengan ekuitas Perusahaan Penjaminan pada waktu tertentu.</t>
  </si>
  <si>
    <t>Comparison between the total outstanding guarantee and the Guarantee Institution's equity at any given time</t>
  </si>
  <si>
    <t>Imbal Jasa Penjaminan (IJP)</t>
  </si>
  <si>
    <t>Return Guarantee Services (RGS)</t>
  </si>
  <si>
    <t>Sejumlah uang yang diterima oleh perusahaan penjaminan atau perusahaan penjaminan syariah dari terjamin dalam rangka kegiatan usaha penjaminan.</t>
  </si>
  <si>
    <t>Amount of money received by guarantee companies or sharia  guarantee companies from guaranteed in order to guarantee business activities.</t>
  </si>
  <si>
    <t>Imbal Jasa Penjaminan Ulang (IJPU)</t>
  </si>
  <si>
    <t>Return Guarantee Services Co-Guarantee (RGSC)</t>
  </si>
  <si>
    <t>Sejumlah uang yang diterima oleh Perusahaan Penjaminan Ulang dari Perusahaan Penjaminan dalam rangka kegiatan Penjaminan Ulang.</t>
  </si>
  <si>
    <t>Amount of money received by co-guarantee companies from guarantee companies in order to co-guarantee business activities.</t>
  </si>
  <si>
    <t>Perusahaan Penjaminan</t>
  </si>
  <si>
    <t>Guarantee Companies</t>
  </si>
  <si>
    <t>Badan hukum yang bergerak di bidang keuangan dengan kegiatan usaha utama melakukan penjaminan.</t>
  </si>
  <si>
    <t>Legal entity that runs in the financial sector with guarantee business for the main business.</t>
  </si>
  <si>
    <t>Penjaminan</t>
  </si>
  <si>
    <t>Guarantee</t>
  </si>
  <si>
    <t>Kegiatan pemberian jaminan atas pemenuhan kewajiban finansial Penerima Kredit.</t>
  </si>
  <si>
    <t>Guarantee activities for the fulfillment of the Creditor financial obligations.</t>
  </si>
  <si>
    <t>Perusahaan Penjaminan Kredit Daerah (Jamkrida)</t>
  </si>
  <si>
    <t>Regional Credit Guarantee Company (Jamkrida)</t>
  </si>
  <si>
    <t>Perusahaan yang didirikan oleh Pemerintah Daerah untuk melakukan penjaminan terhadap kredit yang diberikan oleh perbankan kepada nasabah UMKM di daerahnya.</t>
  </si>
  <si>
    <t>The company founded by the local government to guarantee the loans granted by banks to the MSMEs customers in the region.</t>
  </si>
  <si>
    <t>Keterangan</t>
  </si>
  <si>
    <t>Jumlah Perusahaan (Unit)</t>
  </si>
  <si>
    <t>Aset (miliar Rp)</t>
  </si>
  <si>
    <t>Liabilitas (miliar Rp)</t>
  </si>
  <si>
    <t>Ekuitas  (miliar Rp)</t>
  </si>
  <si>
    <t>Items</t>
  </si>
  <si>
    <t>Number of Companies (Units)</t>
  </si>
  <si>
    <t>Assets (billion Rp)</t>
  </si>
  <si>
    <t>Liabilities (billion Rp)</t>
  </si>
  <si>
    <t>Equity (billion Rp)</t>
  </si>
  <si>
    <t>1. Perusahaan Penjaminan BUMN (Konvensional)</t>
  </si>
  <si>
    <t>1. Government Guarantee Company</t>
  </si>
  <si>
    <t>2. Perusahaan Penjaminan Daerah (Konvensional)</t>
  </si>
  <si>
    <t>2. Regional Guarantee Companies</t>
  </si>
  <si>
    <t>3. Perusahaan Penjaminan Daerah Syariah</t>
  </si>
  <si>
    <t>3. Regional Sharia Guarantee Company</t>
  </si>
  <si>
    <t>- Full Fledge</t>
  </si>
  <si>
    <t>4. Perusahaan Penjaminan Swasta Konvensional</t>
  </si>
  <si>
    <t>4. Conventional Private Guarantee Companies</t>
  </si>
  <si>
    <t>5. Perusahaan Penjaminan Swasta Syariah</t>
  </si>
  <si>
    <t>5.Sharia Private Guarantee Companies</t>
  </si>
  <si>
    <t>- Unit Usaha Syariah (UUS)</t>
  </si>
  <si>
    <t xml:space="preserve">- Sharia Business Unit </t>
  </si>
  <si>
    <t>JUMLAH</t>
  </si>
  <si>
    <t>TOTAL</t>
  </si>
  <si>
    <t>*Perhitungan Jumlah Perusahaan didapat dari Perhitungan Entitas Perusahaan Penjaminan BUMN, Perusahaan Penjaminan Daerah, Perusahaan Penjaminan Swasta Konvensional dan Perusahaan Penjaminan Swasta Syariah Full Fledge. Untuk UUS masuk ke perhitungan induk perusahaannya (konvensional)</t>
  </si>
  <si>
    <t>Provinsi</t>
  </si>
  <si>
    <t>Investasi (miliar Rp)</t>
  </si>
  <si>
    <t>Outstanding Penjaminan  (miliar Rp)</t>
  </si>
  <si>
    <t>Investments (billion Rp)</t>
  </si>
  <si>
    <t>Outstanding Guarantee (billion Rp)</t>
  </si>
  <si>
    <t>Sumatera Barat</t>
  </si>
  <si>
    <t>Sumatera Selatan</t>
  </si>
  <si>
    <t>Bangka Belitung</t>
  </si>
  <si>
    <t>Riau</t>
  </si>
  <si>
    <t>DKI Jakarta</t>
  </si>
  <si>
    <t>Banten</t>
  </si>
  <si>
    <t>Jawa Barat</t>
  </si>
  <si>
    <t>Jawa Tengah</t>
  </si>
  <si>
    <t>Jawa Timur</t>
  </si>
  <si>
    <t>Bali</t>
  </si>
  <si>
    <t>Nusa Tenggara Barat</t>
  </si>
  <si>
    <t>Nusa Tenggara Timur</t>
  </si>
  <si>
    <t>Kalimantan Barat</t>
  </si>
  <si>
    <t>Kalimantan Selatan</t>
  </si>
  <si>
    <t>Kalimantan Tengah</t>
  </si>
  <si>
    <t>Kalimantan Timur</t>
  </si>
  <si>
    <t>Sulawesi Selatan</t>
  </si>
  <si>
    <t>Papua</t>
  </si>
  <si>
    <t>Tabel 1.3 Posisi Keuangan Perusahaan Penjaminan (Agregat Nasional) (dalam Miliar Rp)</t>
  </si>
  <si>
    <t>Table 1.3 Financial Position of Guarantee Companies (National Aggregate) (in Billion Rp)</t>
  </si>
  <si>
    <t>Aset Lancar</t>
  </si>
  <si>
    <t>Current Assets</t>
  </si>
  <si>
    <t>Kas dan Giro Bank</t>
  </si>
  <si>
    <t>Investments</t>
  </si>
  <si>
    <t xml:space="preserve">Investasi </t>
  </si>
  <si>
    <t>Cash and Banks</t>
  </si>
  <si>
    <t>Deposito Pada Bank</t>
  </si>
  <si>
    <t>Deposits at Bank</t>
  </si>
  <si>
    <t>Surat Berharga Negara</t>
  </si>
  <si>
    <t>Government Securities</t>
  </si>
  <si>
    <t>Surat Berharga yang Diterbitkan oleh Bank Indonesia</t>
  </si>
  <si>
    <t xml:space="preserve">Securities Issued by Bank Indonesia </t>
  </si>
  <si>
    <t>Obligasi Korporasi</t>
  </si>
  <si>
    <t>Corporate Bonds</t>
  </si>
  <si>
    <t>Saham yang Tercatat di Bursa Efek Indonesia</t>
  </si>
  <si>
    <t>Shares Listed on the Indonesia Stock Exchange</t>
  </si>
  <si>
    <t xml:space="preserve">Efek Beragun Aset </t>
  </si>
  <si>
    <t>Asset Backed Securities</t>
  </si>
  <si>
    <t xml:space="preserve">Reksa Dana </t>
  </si>
  <si>
    <t>Mutual Funds</t>
  </si>
  <si>
    <t xml:space="preserve">Medium Term Notes </t>
  </si>
  <si>
    <t xml:space="preserve">Repurchase Agreement </t>
  </si>
  <si>
    <t>Dana Investasi Real Estat Berbentuk Kontrak Investasi Kolektif</t>
  </si>
  <si>
    <t>Real Estate Investment Fund in the Form of a Collective Investment Contract</t>
  </si>
  <si>
    <t>Tanah dan Bangunan</t>
  </si>
  <si>
    <t>Land and Buildings</t>
  </si>
  <si>
    <t>Penyertaan Langsung pada Perusahaan di Sektor Jasa Keuangan di Indonesia</t>
  </si>
  <si>
    <t>Direct Investment in Companies in the Financial Services Sector in Indonesia</t>
  </si>
  <si>
    <t>Obligasi Daerah</t>
  </si>
  <si>
    <t>Municipal Bonds</t>
  </si>
  <si>
    <t>Dana Investasi Infrastruktur Berbentuk Kontrak Investasi Kolektif</t>
  </si>
  <si>
    <t>Infrastructure Investment Fund in the form of a Collective Investment Contract</t>
  </si>
  <si>
    <t>Lainnya</t>
  </si>
  <si>
    <t>Other Current Investments</t>
  </si>
  <si>
    <t>Piutang Imbal Jasa Penjaminan (Piutang IJP)</t>
  </si>
  <si>
    <t>RGS receivables</t>
  </si>
  <si>
    <t>Piutang Penjaminan Bersama (Piutang Co-Guarantee)</t>
  </si>
  <si>
    <t>Co-guarantee receivables</t>
  </si>
  <si>
    <t xml:space="preserve">Piutang Reasuransi/Penjaminan Ulang </t>
  </si>
  <si>
    <t>Reinsurance / reguarantee receivables</t>
  </si>
  <si>
    <t>Pendapatan Yang Masih Harus Diterima</t>
  </si>
  <si>
    <t>Accrued Income</t>
  </si>
  <si>
    <t>Beban Dibayar di Muka</t>
  </si>
  <si>
    <t>Prepaid Expenses</t>
  </si>
  <si>
    <t>Piutang Dalam Rangka Restrukturisasi Penjaminan</t>
  </si>
  <si>
    <t>Restructuring Guarantee Receivables</t>
  </si>
  <si>
    <t>Aset Pajak Tangguhan</t>
  </si>
  <si>
    <t>Deffered Tax Assets</t>
  </si>
  <si>
    <t>Aset Tetap – Neto</t>
  </si>
  <si>
    <t>Fixed Assets - Net</t>
  </si>
  <si>
    <t>Aset Tidak Berwujud – Neto</t>
  </si>
  <si>
    <t>Intangible Assets - Net</t>
  </si>
  <si>
    <t>Aset Lain-Lain</t>
  </si>
  <si>
    <t>Other Assets</t>
  </si>
  <si>
    <t>Jumlah Aset Lancar</t>
  </si>
  <si>
    <t>Total Current Assets</t>
  </si>
  <si>
    <t>Aset Tidak Lancar</t>
  </si>
  <si>
    <t>Non-Current Assets</t>
  </si>
  <si>
    <t>Reksa Dana</t>
  </si>
  <si>
    <t>Other Non-Current Investments</t>
  </si>
  <si>
    <t>Piutang IJP</t>
  </si>
  <si>
    <t>Piutang Co-Guarantee</t>
  </si>
  <si>
    <t>Piutang Reasuransi/Penjaminan Ulang</t>
  </si>
  <si>
    <t>Jumlah Aset Tidak Lancar</t>
  </si>
  <si>
    <t>Total Non-Current Assets</t>
  </si>
  <si>
    <t>Jumlah Aset</t>
  </si>
  <si>
    <t>Total Assets</t>
  </si>
  <si>
    <t>Liabilitas</t>
  </si>
  <si>
    <t>Liabilities</t>
  </si>
  <si>
    <t>Liabilitas Lancar</t>
  </si>
  <si>
    <t>Current Liabilities</t>
  </si>
  <si>
    <t>Utang Klaim</t>
  </si>
  <si>
    <t>Claim Liabilities</t>
  </si>
  <si>
    <t>Cadangan Klaim</t>
  </si>
  <si>
    <t>Claim Reserves</t>
  </si>
  <si>
    <t>Penampungan IJP</t>
  </si>
  <si>
    <t>Collection of RGS</t>
  </si>
  <si>
    <t>IJP Ditangguhkan</t>
  </si>
  <si>
    <t>Deffered RGS</t>
  </si>
  <si>
    <t>Utang Pajak</t>
  </si>
  <si>
    <t>Tax Expenses</t>
  </si>
  <si>
    <t>Utang Komisi</t>
  </si>
  <si>
    <t>Comission Liabilities</t>
  </si>
  <si>
    <t>Utang Klaim Co-Guarantee</t>
  </si>
  <si>
    <t>Co-guarantee Claim Liabilities</t>
  </si>
  <si>
    <t>Utang IJP Co-Guarantee</t>
  </si>
  <si>
    <t>RGS Co-guarantee (RGSC) Liabilities</t>
  </si>
  <si>
    <t>Utang Premi Reasuransi/IJP Penjaminan Ulang</t>
  </si>
  <si>
    <t>Reinsurance Premium Liabilities</t>
  </si>
  <si>
    <t>Beban Yang Masih Harus Dibayar</t>
  </si>
  <si>
    <t>Accrued Expenses</t>
  </si>
  <si>
    <t>Liabilitas Pajak Tangguhan</t>
  </si>
  <si>
    <t>Deffered Tax Liabilities</t>
  </si>
  <si>
    <t>Obligasi Wajib Konversi</t>
  </si>
  <si>
    <t>Mandatory Convertible Bbonds</t>
  </si>
  <si>
    <t>Liabilitas Imbalan Pasca Kerja</t>
  </si>
  <si>
    <t>Post-employment Benefit Liabilities</t>
  </si>
  <si>
    <t>Liabilitas Lain-Lain</t>
  </si>
  <si>
    <t>Other Current Liabilities</t>
  </si>
  <si>
    <t>Jumlah Liabilitas Lancar</t>
  </si>
  <si>
    <t>Total Current Liabilities</t>
  </si>
  <si>
    <t>Liabilitas Tidak Lancar</t>
  </si>
  <si>
    <t>Non-Current Liabilities</t>
  </si>
  <si>
    <t>Other Non-Current Liabilities</t>
  </si>
  <si>
    <t>Jumlah Liabilitas Tidak Lancar</t>
  </si>
  <si>
    <t>Total Non-Current Liabilities</t>
  </si>
  <si>
    <t>Jumlah Liabilitas</t>
  </si>
  <si>
    <t>Total Liabilities</t>
  </si>
  <si>
    <t>Ekuitas</t>
  </si>
  <si>
    <t>Equities</t>
  </si>
  <si>
    <t>Modal</t>
  </si>
  <si>
    <t>Capital</t>
  </si>
  <si>
    <t>Modal Disetor</t>
  </si>
  <si>
    <t>Paid-up Capital</t>
  </si>
  <si>
    <t>Setoran Modal Diterima di Muka</t>
  </si>
  <si>
    <t>Capital Deposits Received in Advance</t>
  </si>
  <si>
    <t>Cadangan</t>
  </si>
  <si>
    <t>Reserves</t>
  </si>
  <si>
    <t>Cadangan Umum</t>
  </si>
  <si>
    <t>General Reserves</t>
  </si>
  <si>
    <t>Cadangan Tujuan</t>
  </si>
  <si>
    <t>Specific Reserves</t>
  </si>
  <si>
    <t>Cadangan Lainnya</t>
  </si>
  <si>
    <t>Other Reserves</t>
  </si>
  <si>
    <t>Hibah</t>
  </si>
  <si>
    <t>Grant</t>
  </si>
  <si>
    <t>Saldo Laba/(Rugi)</t>
  </si>
  <si>
    <t>Retained Profit / (Loss)</t>
  </si>
  <si>
    <t>Laba/(Rugi) Tahun Berjalan</t>
  </si>
  <si>
    <t>Profit / (Loss) Current Period</t>
  </si>
  <si>
    <t>Pendapatan (Beban) Komprehensif Lainnya</t>
  </si>
  <si>
    <t>Other Comprehensive Income</t>
  </si>
  <si>
    <t>Jumlah Ekuitas</t>
  </si>
  <si>
    <t>Total Equities</t>
  </si>
  <si>
    <t>Jumlah Liabilitas + Ekuitas</t>
  </si>
  <si>
    <t>Total Liablities and Equities</t>
  </si>
  <si>
    <t>Tabel 1.4 Laba Rugi Komprehensif Perusahaan Penjaminan (Agregat Nasional) (dalam Miliar Rp)</t>
  </si>
  <si>
    <t>Table 1.4 Comprehensive Income of Guarantee Companies (National Aggregate) (in Billion Rp)</t>
  </si>
  <si>
    <t>Pendapatan</t>
  </si>
  <si>
    <t>Revenues</t>
  </si>
  <si>
    <t xml:space="preserve">     Pendapatan IJP</t>
  </si>
  <si>
    <t xml:space="preserve">     RGS Income</t>
  </si>
  <si>
    <t xml:space="preserve">  a). IJP bruto</t>
  </si>
  <si>
    <t xml:space="preserve">  a). RGS Gross</t>
  </si>
  <si>
    <t xml:space="preserve">  b). Beban IJP Co-guarantee/IJP Penjaminan Ulang/Premi Reasuransi</t>
  </si>
  <si>
    <t xml:space="preserve">  b). RGSC / Reinsurance Premium Expenses</t>
  </si>
  <si>
    <t xml:space="preserve">  c). Pendapatan Komisi Penjaminan</t>
  </si>
  <si>
    <t xml:space="preserve">  c). Guarantee Commision Income</t>
  </si>
  <si>
    <t xml:space="preserve">  d). Beban Komisi Penjaminan</t>
  </si>
  <si>
    <t xml:space="preserve">  d). Guarantee Commision Expenses</t>
  </si>
  <si>
    <t xml:space="preserve">     Jumlah Pendapatan  IJP bersih</t>
  </si>
  <si>
    <t xml:space="preserve">     Total RGS Revenue Net</t>
  </si>
  <si>
    <t xml:space="preserve">     Pendapatan Operasional</t>
  </si>
  <si>
    <t xml:space="preserve">     Operating Income</t>
  </si>
  <si>
    <t xml:space="preserve">  a). Pendapatan Bunga</t>
  </si>
  <si>
    <t xml:space="preserve">  a). Interest Income</t>
  </si>
  <si>
    <t xml:space="preserve">  b). Pendapatan Investasi Selain Bunga</t>
  </si>
  <si>
    <t xml:space="preserve">  b). Investment Income Other Than Interest</t>
  </si>
  <si>
    <t xml:space="preserve">  c). Peningkatan Nilai Wajar Surat Berharga</t>
  </si>
  <si>
    <t xml:space="preserve">  c). Increase in Fair Value of Securities</t>
  </si>
  <si>
    <t xml:space="preserve">  d). Keuntungan Atas Penjualan Aset Keuangan</t>
  </si>
  <si>
    <t xml:space="preserve">  d). Gains on Sale of Financial Assets</t>
  </si>
  <si>
    <t xml:space="preserve">  e). Penjualan Investasi pada Entitas Asosiasi/Ventura Bersama</t>
  </si>
  <si>
    <t xml:space="preserve">  e). Sales of Investments in Associated Entities/Joint Ventures</t>
  </si>
  <si>
    <t xml:space="preserve">  f). Pendapatan Subrogasi</t>
  </si>
  <si>
    <t xml:space="preserve">  f). Subrogation Income</t>
  </si>
  <si>
    <t xml:space="preserve">  g). Pendapatan Operasional Lain-lain</t>
  </si>
  <si>
    <t xml:space="preserve">  g). Other Operating Income</t>
  </si>
  <si>
    <t xml:space="preserve">     Jumlah Pendapatan Operasional </t>
  </si>
  <si>
    <t xml:space="preserve">     Total Operating Income</t>
  </si>
  <si>
    <t xml:space="preserve">     Pendapatan Non Operasional</t>
  </si>
  <si>
    <t xml:space="preserve">    Non- Operating Income</t>
  </si>
  <si>
    <t>Jumlah Total Pendapatan</t>
  </si>
  <si>
    <t>Total Revenues</t>
  </si>
  <si>
    <t>Beban</t>
  </si>
  <si>
    <t>Expenses</t>
  </si>
  <si>
    <t xml:space="preserve">     Beban Klaim</t>
  </si>
  <si>
    <t xml:space="preserve">     Claim Expenses</t>
  </si>
  <si>
    <t xml:space="preserve">  a). Beban Klaim Bruto</t>
  </si>
  <si>
    <t xml:space="preserve">  a). Gross Claim Expenses</t>
  </si>
  <si>
    <t xml:space="preserve">  b). (Penurunan) / Kenaikan Cadangan Klaim</t>
  </si>
  <si>
    <t xml:space="preserve">  b). Decrease / increase in Claim Reserves</t>
  </si>
  <si>
    <t xml:space="preserve">     Jumlah Beban Klaim</t>
  </si>
  <si>
    <t xml:space="preserve">     Total Claim Expenses</t>
  </si>
  <si>
    <t xml:space="preserve">     Beban Operasional </t>
  </si>
  <si>
    <t xml:space="preserve">     Operating Expenses</t>
  </si>
  <si>
    <t xml:space="preserve">  a). Beban Pegawai </t>
  </si>
  <si>
    <t xml:space="preserve">  a). Employee expenses</t>
  </si>
  <si>
    <t xml:space="preserve">  b). Beban Pengembangan dan Pelatihan tenaga Kerja</t>
  </si>
  <si>
    <t xml:space="preserve">  b). Human Resource Development and Training Expenses</t>
  </si>
  <si>
    <t xml:space="preserve">  c). Beban Umum &amp; Administrasi </t>
  </si>
  <si>
    <t xml:space="preserve">  c). General &amp; administrative expenses</t>
  </si>
  <si>
    <t xml:space="preserve">  d). Beban Depresiasi &amp; Amortisasi</t>
  </si>
  <si>
    <t xml:space="preserve">  d). Depreciation &amp; amortization expenses</t>
  </si>
  <si>
    <t xml:space="preserve">  e). Penurunan Nilai Wajar Aset Keuangan </t>
  </si>
  <si>
    <t xml:space="preserve">  e). Impairment of Fair Value of Financial Assets </t>
  </si>
  <si>
    <t xml:space="preserve">  f). Kenaikan Nilai Wajar Liabilitas Keuangan </t>
  </si>
  <si>
    <t xml:space="preserve">  f). Increase in Fair Value of Financial Liabilities</t>
  </si>
  <si>
    <t xml:space="preserve">  g). Kerugian Penjualan Aset Keuangan </t>
  </si>
  <si>
    <t xml:space="preserve">  g). Loss on Sale of Financial Assets</t>
  </si>
  <si>
    <t xml:space="preserve">  h). Kerugian Penjualan Surat Berharga</t>
  </si>
  <si>
    <t xml:space="preserve">  h). Loss on Sale of Securities</t>
  </si>
  <si>
    <t xml:space="preserve">  i). Kerugian Penjualan Investasi pada Entitas Asosiasi/Ventura bersama</t>
  </si>
  <si>
    <t xml:space="preserve">  i). Loss on Sales of Investments in Associates/Joint Ventures</t>
  </si>
  <si>
    <t xml:space="preserve">  j). Beban Operasional Lain-lain</t>
  </si>
  <si>
    <t xml:space="preserve">  j). Other Operating Expenses</t>
  </si>
  <si>
    <t xml:space="preserve">     Jumlah Beban Operasional </t>
  </si>
  <si>
    <t xml:space="preserve">     Total Operating Expenses</t>
  </si>
  <si>
    <t xml:space="preserve">     Beban Non Operasional</t>
  </si>
  <si>
    <t xml:space="preserve"> Non-Operating Expenses</t>
  </si>
  <si>
    <t>Jumlah Total Beban</t>
  </si>
  <si>
    <t>Total Expenses</t>
  </si>
  <si>
    <t xml:space="preserve">Laba / (Rugi) Sebelum Pajak </t>
  </si>
  <si>
    <t>Profit / (Loss) Before Tax</t>
  </si>
  <si>
    <t xml:space="preserve">Beban Pajak </t>
  </si>
  <si>
    <t>Income tax</t>
  </si>
  <si>
    <t>Laba / (Rugi) Setelah Pajak</t>
  </si>
  <si>
    <t>Profit / (Loss) After Tax</t>
  </si>
  <si>
    <t>Laba / (Rugi) Komprehensif</t>
  </si>
  <si>
    <t>Comprehensive Profit / (Loss)</t>
  </si>
  <si>
    <t>Tabel 1.5 Kinerja Operasional Perusahaan Penjaminan (Agregat Nasional) (dalam Miliar Rp)</t>
  </si>
  <si>
    <t>Table 1.5 Operational Performance of Guarantee Companies (National Aggregate) (in Billion Rp)</t>
  </si>
  <si>
    <t>1. Outstanding penjaminan - usaha produktif</t>
  </si>
  <si>
    <t>1. Outstanding guarantee - productive</t>
  </si>
  <si>
    <t>2. Outstanding penjaminan - usaha non produktif</t>
  </si>
  <si>
    <t xml:space="preserve">2. Outstanding guarantee - non productive </t>
  </si>
  <si>
    <t>3. Total Outstanding Penjaminan</t>
  </si>
  <si>
    <t>3. Total Outstanding Guarantee</t>
  </si>
  <si>
    <r>
      <t xml:space="preserve">4. </t>
    </r>
    <r>
      <rPr>
        <i/>
        <sz val="8"/>
        <rFont val="Arial Narrow"/>
        <family val="2"/>
      </rPr>
      <t>Gearing ratio</t>
    </r>
    <r>
      <rPr>
        <sz val="8"/>
        <rFont val="Arial Narrow"/>
        <family val="2"/>
      </rPr>
      <t xml:space="preserve"> - usaha produktif (kali)</t>
    </r>
  </si>
  <si>
    <t>4. Gearing ratio - productive (x)</t>
  </si>
  <si>
    <r>
      <t xml:space="preserve">5. </t>
    </r>
    <r>
      <rPr>
        <i/>
        <sz val="8"/>
        <rFont val="Arial Narrow"/>
        <family val="2"/>
      </rPr>
      <t>Gearing ratio</t>
    </r>
    <r>
      <rPr>
        <sz val="8"/>
        <rFont val="Arial Narrow"/>
        <family val="2"/>
      </rPr>
      <t xml:space="preserve"> - usaha non produktif (kali)</t>
    </r>
  </si>
  <si>
    <t>5. Gearing ratio - non productive (x)</t>
  </si>
  <si>
    <r>
      <t xml:space="preserve">6. </t>
    </r>
    <r>
      <rPr>
        <i/>
        <sz val="8"/>
        <rFont val="Arial Narrow"/>
        <family val="2"/>
      </rPr>
      <t>Gearing ratio</t>
    </r>
    <r>
      <rPr>
        <sz val="8"/>
        <rFont val="Arial Narrow"/>
        <family val="2"/>
      </rPr>
      <t xml:space="preserve"> total (kali)</t>
    </r>
  </si>
  <si>
    <t>6. Gearing ratio total (x)</t>
  </si>
  <si>
    <t>7. Imbal jasa penjaminan</t>
  </si>
  <si>
    <t>7. Return guarantee services</t>
  </si>
  <si>
    <t>8. Klaim dibayar</t>
  </si>
  <si>
    <t>8. Claims paid</t>
  </si>
  <si>
    <t>9. Jumlah terjamin (ribu orang)</t>
  </si>
  <si>
    <t>9. Number of guaranteed (thousand people)</t>
  </si>
  <si>
    <t>Tabel 1.6 Posisi Keuangan Perusahaan Penjaminan Konvensional (Miliar Rp)</t>
  </si>
  <si>
    <t>Table 1.6 Financial Position of Conventional Guarantee Companies (Billion Rp)</t>
  </si>
  <si>
    <t>Investasi</t>
  </si>
  <si>
    <t>Efek Beragun Aset</t>
  </si>
  <si>
    <t>Medium Term Notes</t>
  </si>
  <si>
    <t>Repurchase Agreement</t>
  </si>
  <si>
    <t>Tabel 1.7 Laba Rugi Komprehensif Perusahaan Penjaminan Perusahaan Penjaminan Konvensional (Miliar Rp)</t>
  </si>
  <si>
    <t>Table 1.7 Comprehensive Income of Conventional Guarantee Companies (Billion Rp)</t>
  </si>
  <si>
    <t xml:space="preserve">  b). Penurunan (Beban) / kenaikan Cadangan Klaim</t>
  </si>
  <si>
    <t>Tabel 1.8 Kinerja Operasional Perusahaan Penjaminan Konvensional (Miliar Rp)</t>
  </si>
  <si>
    <t>Table 1.8 Operational Performance of Conventional Guarantee Companies (Billion Rp)</t>
  </si>
  <si>
    <t>Tabel 1.9 Posisi Keuangan Perusahaan Penjaminan Syariah (Miliar Rp)</t>
  </si>
  <si>
    <t>Table 1.9 Financial Position of Sharia Guarantee Companies (Billion Rp)</t>
  </si>
  <si>
    <t>Tabel 1.10 Laba Rugi Komprehensif Perusahaan Penjaminan Perusahaan Penjaminan Syariah (Miliar Rp)</t>
  </si>
  <si>
    <t>Table 1.10 Comprehensive Income of Sharia Guarantee Companies (Billion Rp)</t>
  </si>
  <si>
    <t xml:space="preserve">  a). Pendapatan Bagi Hasil</t>
  </si>
  <si>
    <t>Tabel 1.11 Kinerja Operasional Perusahaan Penjaminan Syariah (Miliar Rp)</t>
  </si>
  <si>
    <t>Table 1.11 Operational Performance of Sharia Guarantee Companies (Billion Rp)</t>
  </si>
  <si>
    <t>Jakarta,   Desember 2024</t>
  </si>
  <si>
    <t>Jakarta,   December 2024</t>
  </si>
  <si>
    <t>Tabel 1.2 Ikhtisar Keuangan Perusahaan Penjaminan berdasarkan Lokasi per  Desember 2024</t>
  </si>
  <si>
    <t>Table 1.2 Financial Highlights of Guarantee Companies by Location as of  December 2024</t>
  </si>
  <si>
    <t>Tabel 1.1 Overview Perusahaan Penjaminan per Desember 2024</t>
  </si>
  <si>
    <t>Table 1.1 Guarantee Companies Overview as of December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</si>
</sst>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_);_(* \(#,##0\);_(* &quot;-&quot;_);_(@_)"/>
    <numFmt numFmtId="165" formatCode="_(* #,##0.00_);_(* \(#,##0.00\);_(* &quot;-&quot;??_);_(@_)"/>
    <numFmt numFmtId="166" formatCode="_-* #,##0_-;\-* #,##0_-;_-* &quot;-&quot;??_-;_-@_-"/>
    <numFmt numFmtId="167" formatCode="#,##0,,,"/>
    <numFmt numFmtId="168" formatCode="_(* #,##0_);_(* \(#,##0\);_(* &quot;-&quot;??_);_(@_)"/>
    <numFmt numFmtId="169" formatCode="#,##0,"/>
  </numFmts>
  <fonts count="45" x14ac:knownFonts="1">
    <font>
      <sz val="11"/>
      <color theme="1"/>
      <name val="Calibri"/>
      <family val="2"/>
      <scheme val="minor"/>
    </font>
    <font>
      <sz val="11"/>
      <color theme="1"/>
      <name val="Calibri"/>
      <family val="2"/>
      <scheme val="minor"/>
    </font>
    <font>
      <sz val="11"/>
      <color theme="1"/>
      <name val="Calibri"/>
      <family val="2"/>
      <charset val="1"/>
      <scheme val="minor"/>
    </font>
    <font>
      <b/>
      <sz val="19"/>
      <color rgb="FFED1B75"/>
      <name val="Arial"/>
      <family val="2"/>
    </font>
    <font>
      <b/>
      <sz val="19"/>
      <color theme="5" tint="-0.499984740745262"/>
      <name val="Arial"/>
      <family val="2"/>
    </font>
    <font>
      <i/>
      <sz val="19"/>
      <color theme="5" tint="-0.499984740745262"/>
      <name val="Arial"/>
      <family val="2"/>
    </font>
    <font>
      <i/>
      <sz val="19"/>
      <color rgb="FFED1B75"/>
      <name val="Arial"/>
      <family val="2"/>
    </font>
    <font>
      <sz val="11"/>
      <name val="Arial"/>
      <family val="2"/>
    </font>
    <font>
      <i/>
      <sz val="11"/>
      <name val="Arial"/>
      <family val="2"/>
    </font>
    <font>
      <b/>
      <sz val="11"/>
      <name val="Garamond"/>
      <family val="1"/>
    </font>
    <font>
      <sz val="11"/>
      <name val="Calibri"/>
      <family val="2"/>
      <charset val="1"/>
      <scheme val="minor"/>
    </font>
    <font>
      <b/>
      <sz val="22"/>
      <color theme="5" tint="-0.499984740745262"/>
      <name val="Arial"/>
      <family val="2"/>
    </font>
    <font>
      <b/>
      <sz val="36"/>
      <color theme="5" tint="-0.499984740745262"/>
      <name val="Arial"/>
      <family val="2"/>
    </font>
    <font>
      <b/>
      <i/>
      <sz val="22"/>
      <color theme="5" tint="-0.499984740745262"/>
      <name val="Arial"/>
      <family val="2"/>
    </font>
    <font>
      <b/>
      <i/>
      <sz val="22"/>
      <color rgb="FFEB257F"/>
      <name val="Arial"/>
      <family val="2"/>
    </font>
    <font>
      <sz val="10"/>
      <name val="Arial"/>
      <family val="2"/>
    </font>
    <font>
      <i/>
      <sz val="10"/>
      <name val="Arial"/>
      <family val="2"/>
    </font>
    <font>
      <sz val="10"/>
      <color theme="1"/>
      <name val="Calibri"/>
      <family val="2"/>
      <charset val="1"/>
      <scheme val="minor"/>
    </font>
    <font>
      <u/>
      <sz val="11"/>
      <color theme="10"/>
      <name val="Calibri"/>
      <family val="2"/>
      <scheme val="minor"/>
    </font>
    <font>
      <b/>
      <sz val="20"/>
      <color theme="5" tint="-0.499984740745262"/>
      <name val="Arial"/>
      <family val="2"/>
    </font>
    <font>
      <sz val="11"/>
      <color theme="5" tint="-0.499984740745262"/>
      <name val="Calibri"/>
      <family val="2"/>
      <charset val="1"/>
      <scheme val="minor"/>
    </font>
    <font>
      <b/>
      <i/>
      <sz val="20"/>
      <color theme="5" tint="-0.499984740745262"/>
      <name val="Arial"/>
      <family val="2"/>
    </font>
    <font>
      <u/>
      <sz val="11"/>
      <color theme="10"/>
      <name val="Calibri"/>
      <family val="2"/>
      <charset val="1"/>
      <scheme val="minor"/>
    </font>
    <font>
      <u/>
      <sz val="11"/>
      <color theme="5" tint="-0.499984740745262"/>
      <name val="Calibri"/>
      <family val="2"/>
      <charset val="1"/>
      <scheme val="minor"/>
    </font>
    <font>
      <i/>
      <u/>
      <sz val="11"/>
      <color theme="5" tint="-0.499984740745262"/>
      <name val="Calibri"/>
      <family val="2"/>
      <scheme val="minor"/>
    </font>
    <font>
      <i/>
      <u/>
      <sz val="11"/>
      <color theme="5" tint="-0.499984740745262"/>
      <name val="Calibri"/>
      <family val="2"/>
      <charset val="1"/>
      <scheme val="minor"/>
    </font>
    <font>
      <i/>
      <sz val="11"/>
      <color theme="1"/>
      <name val="Calibri"/>
      <family val="2"/>
      <scheme val="minor"/>
    </font>
    <font>
      <b/>
      <sz val="10"/>
      <name val="Arial"/>
      <family val="2"/>
    </font>
    <font>
      <b/>
      <i/>
      <sz val="10"/>
      <name val="Arial"/>
      <family val="2"/>
    </font>
    <font>
      <b/>
      <sz val="10"/>
      <name val="Arial Narrow"/>
      <family val="2"/>
    </font>
    <font>
      <b/>
      <i/>
      <sz val="10"/>
      <name val="Arial Narrow"/>
      <family val="2"/>
    </font>
    <font>
      <b/>
      <sz val="8"/>
      <name val="Arial Narrow"/>
      <family val="2"/>
    </font>
    <font>
      <b/>
      <i/>
      <sz val="8"/>
      <name val="Arial Narrow"/>
      <family val="2"/>
    </font>
    <font>
      <b/>
      <sz val="8"/>
      <color theme="1"/>
      <name val="Arial Narrow"/>
      <family val="2"/>
    </font>
    <font>
      <sz val="8"/>
      <name val="Arial Narrow"/>
      <family val="2"/>
    </font>
    <font>
      <sz val="8"/>
      <color theme="1"/>
      <name val="Arial Narrow"/>
      <family val="2"/>
    </font>
    <font>
      <i/>
      <sz val="8"/>
      <name val="Arial Narrow"/>
      <family val="2"/>
    </font>
    <font>
      <b/>
      <sz val="9"/>
      <name val="Arial Narrow"/>
      <family val="2"/>
    </font>
    <font>
      <sz val="8"/>
      <name val="Calibri"/>
      <family val="2"/>
      <charset val="1"/>
      <scheme val="minor"/>
    </font>
    <font>
      <b/>
      <i/>
      <sz val="8"/>
      <name val="Calibri"/>
      <family val="2"/>
      <scheme val="minor"/>
    </font>
    <font>
      <b/>
      <sz val="8"/>
      <name val="Calibri"/>
      <family val="2"/>
      <charset val="1"/>
      <scheme val="minor"/>
    </font>
    <font>
      <i/>
      <sz val="8"/>
      <name val="Calibri"/>
      <family val="2"/>
      <scheme val="minor"/>
    </font>
    <font>
      <i/>
      <sz val="8"/>
      <name val="Calibri"/>
      <family val="2"/>
      <charset val="1"/>
      <scheme val="minor"/>
    </font>
    <font>
      <sz val="8"/>
      <color theme="1"/>
      <name val="Calibri"/>
      <family val="2"/>
      <charset val="1"/>
      <scheme val="minor"/>
    </font>
    <font>
      <i/>
      <sz val="8"/>
      <color theme="1"/>
      <name val="Calibri"/>
      <family val="2"/>
      <charset val="1"/>
      <scheme val="minor"/>
    </font>
  </fonts>
  <fills count="5">
    <fill>
      <patternFill patternType="none"/>
    </fill>
    <fill>
      <patternFill patternType="gray125"/>
    </fill>
    <fill>
      <patternFill patternType="solid">
        <fgColor theme="5" tint="0.39997558519241921"/>
        <bgColor indexed="64"/>
      </patternFill>
    </fill>
    <fill>
      <patternFill patternType="solid">
        <fgColor rgb="FF00B0F0"/>
        <bgColor indexed="64"/>
      </patternFill>
    </fill>
    <fill>
      <patternFill patternType="solid">
        <fgColor theme="0" tint="-0.14999847407452621"/>
        <bgColor indexed="64"/>
      </patternFill>
    </fill>
  </fills>
  <borders count="2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rgb="FF000000"/>
      </left>
      <right/>
      <top style="thin">
        <color indexed="64"/>
      </top>
      <bottom/>
      <diagonal/>
    </border>
    <border>
      <left/>
      <right style="thin">
        <color rgb="FF000000"/>
      </right>
      <top style="thin">
        <color indexed="64"/>
      </top>
      <bottom/>
      <diagonal/>
    </border>
    <border>
      <left style="thin">
        <color rgb="FF000000"/>
      </left>
      <right/>
      <top/>
      <bottom/>
      <diagonal/>
    </border>
    <border>
      <left/>
      <right style="thin">
        <color rgb="FF000000"/>
      </right>
      <top/>
      <bottom/>
      <diagonal/>
    </border>
    <border>
      <left style="thin">
        <color rgb="FF000000"/>
      </left>
      <right/>
      <top/>
      <bottom style="thin">
        <color indexed="64"/>
      </bottom>
      <diagonal/>
    </border>
    <border>
      <left/>
      <right style="thin">
        <color rgb="FF000000"/>
      </right>
      <top/>
      <bottom style="thin">
        <color indexed="64"/>
      </bottom>
      <diagonal/>
    </border>
  </borders>
  <cellStyleXfs count="7">
    <xf numFmtId="0" fontId="0" fillId="0" borderId="0"/>
    <xf numFmtId="165" fontId="1" fillId="0" borderId="0" applyFont="0" applyFill="0" applyBorder="0" applyAlignment="0" applyProtection="0"/>
    <xf numFmtId="0" fontId="2" fillId="0" borderId="0"/>
    <xf numFmtId="0" fontId="18" fillId="0" borderId="0" applyNumberFormat="0" applyFill="0" applyBorder="0" applyAlignment="0" applyProtection="0"/>
    <xf numFmtId="0" fontId="22" fillId="0" borderId="0" applyNumberFormat="0" applyFill="0" applyBorder="0" applyAlignment="0" applyProtection="0"/>
    <xf numFmtId="164" fontId="2" fillId="0" borderId="0" applyFont="0" applyFill="0" applyBorder="0" applyAlignment="0" applyProtection="0"/>
    <xf numFmtId="165" fontId="2" fillId="0" borderId="0" applyFont="0" applyFill="0" applyBorder="0" applyAlignment="0" applyProtection="0"/>
  </cellStyleXfs>
  <cellXfs count="202">
    <xf numFmtId="0" fontId="0" fillId="0" borderId="0" xfId="0"/>
    <xf numFmtId="0" fontId="3" fillId="0" borderId="0" xfId="2" applyFont="1"/>
    <xf numFmtId="0" fontId="2" fillId="0" borderId="0" xfId="2"/>
    <xf numFmtId="0" fontId="4" fillId="0" borderId="0" xfId="2" applyFont="1"/>
    <xf numFmtId="0" fontId="5" fillId="0" borderId="0" xfId="2" applyFont="1"/>
    <xf numFmtId="0" fontId="6" fillId="0" borderId="0" xfId="2" applyFont="1"/>
    <xf numFmtId="0" fontId="7" fillId="2" borderId="0" xfId="2" applyFont="1" applyFill="1" applyAlignment="1">
      <alignment vertical="center" wrapText="1"/>
    </xf>
    <xf numFmtId="0" fontId="9" fillId="2" borderId="0" xfId="2" applyFont="1" applyFill="1" applyAlignment="1">
      <alignment horizontal="center" vertical="center" wrapText="1"/>
    </xf>
    <xf numFmtId="17" fontId="7" fillId="2" borderId="0" xfId="2" quotePrefix="1" applyNumberFormat="1" applyFont="1" applyFill="1" applyAlignment="1">
      <alignment vertical="center"/>
    </xf>
    <xf numFmtId="0" fontId="10" fillId="0" borderId="0" xfId="2" applyFont="1"/>
    <xf numFmtId="0" fontId="11" fillId="0" borderId="0" xfId="2" applyFont="1" applyAlignment="1">
      <alignment horizontal="left" vertical="center"/>
    </xf>
    <xf numFmtId="0" fontId="13" fillId="0" borderId="0" xfId="2" applyFont="1" applyAlignment="1">
      <alignment horizontal="left" vertical="center"/>
    </xf>
    <xf numFmtId="0" fontId="14" fillId="0" borderId="0" xfId="2" applyFont="1" applyAlignment="1">
      <alignment horizontal="left" vertical="center"/>
    </xf>
    <xf numFmtId="0" fontId="15" fillId="0" borderId="0" xfId="2" applyFont="1" applyAlignment="1">
      <alignment horizontal="justify" vertical="top" wrapText="1"/>
    </xf>
    <xf numFmtId="0" fontId="16" fillId="0" borderId="0" xfId="2" applyFont="1" applyAlignment="1">
      <alignment vertical="top" wrapText="1"/>
    </xf>
    <xf numFmtId="0" fontId="16" fillId="0" borderId="0" xfId="2" applyFont="1" applyAlignment="1">
      <alignment horizontal="justify" vertical="top" wrapText="1"/>
    </xf>
    <xf numFmtId="0" fontId="17" fillId="0" borderId="0" xfId="2" applyFont="1" applyAlignment="1">
      <alignment vertical="top" wrapText="1"/>
    </xf>
    <xf numFmtId="0" fontId="17" fillId="0" borderId="0" xfId="2" applyFont="1" applyAlignment="1">
      <alignment vertical="top"/>
    </xf>
    <xf numFmtId="0" fontId="15" fillId="0" borderId="0" xfId="2" applyFont="1" applyAlignment="1">
      <alignment horizontal="center" vertical="center"/>
    </xf>
    <xf numFmtId="0" fontId="17" fillId="0" borderId="0" xfId="2" applyFont="1"/>
    <xf numFmtId="0" fontId="19" fillId="0" borderId="0" xfId="2" applyFont="1" applyAlignment="1">
      <alignment horizontal="center" vertical="center"/>
    </xf>
    <xf numFmtId="0" fontId="20" fillId="0" borderId="0" xfId="2" applyFont="1" applyAlignment="1">
      <alignment horizontal="right"/>
    </xf>
    <xf numFmtId="0" fontId="21" fillId="0" borderId="0" xfId="2" applyFont="1" applyAlignment="1">
      <alignment horizontal="center" vertical="center"/>
    </xf>
    <xf numFmtId="0" fontId="23" fillId="0" borderId="0" xfId="4" applyFont="1" applyBorder="1" applyAlignment="1">
      <alignment vertical="center"/>
    </xf>
    <xf numFmtId="0" fontId="23" fillId="0" borderId="0" xfId="4" applyFont="1" applyBorder="1" applyAlignment="1">
      <alignment horizontal="right" vertical="center"/>
    </xf>
    <xf numFmtId="0" fontId="24" fillId="0" borderId="0" xfId="4" applyFont="1" applyBorder="1" applyAlignment="1">
      <alignment vertical="center"/>
    </xf>
    <xf numFmtId="0" fontId="25" fillId="0" borderId="0" xfId="4" applyFont="1" applyBorder="1" applyAlignment="1">
      <alignment horizontal="right" vertical="center"/>
    </xf>
    <xf numFmtId="0" fontId="26" fillId="0" borderId="0" xfId="2" applyFont="1"/>
    <xf numFmtId="0" fontId="18" fillId="0" borderId="0" xfId="3"/>
    <xf numFmtId="0" fontId="2" fillId="0" borderId="0" xfId="2" applyAlignment="1">
      <alignment horizontal="right"/>
    </xf>
    <xf numFmtId="0" fontId="27" fillId="0" borderId="0" xfId="2" applyFont="1" applyAlignment="1">
      <alignment horizontal="left" vertical="top" wrapText="1"/>
    </xf>
    <xf numFmtId="0" fontId="27" fillId="0" borderId="0" xfId="2" applyFont="1" applyAlignment="1">
      <alignment horizontal="justify" vertical="top" wrapText="1"/>
    </xf>
    <xf numFmtId="0" fontId="28" fillId="0" borderId="0" xfId="2" applyFont="1" applyAlignment="1">
      <alignment horizontal="left" vertical="top" wrapText="1"/>
    </xf>
    <xf numFmtId="0" fontId="28" fillId="0" borderId="0" xfId="2" applyFont="1" applyAlignment="1">
      <alignment horizontal="justify" vertical="top" wrapText="1"/>
    </xf>
    <xf numFmtId="0" fontId="27" fillId="0" borderId="0" xfId="2" applyFont="1" applyAlignment="1">
      <alignment vertical="top" wrapText="1"/>
    </xf>
    <xf numFmtId="0" fontId="28" fillId="0" borderId="0" xfId="2" applyFont="1" applyAlignment="1">
      <alignment vertical="top" wrapText="1"/>
    </xf>
    <xf numFmtId="0" fontId="31" fillId="2" borderId="7" xfId="2" applyFont="1" applyFill="1" applyBorder="1" applyAlignment="1">
      <alignment horizontal="center" vertical="center" wrapText="1"/>
    </xf>
    <xf numFmtId="0" fontId="32" fillId="2" borderId="9" xfId="2" applyFont="1" applyFill="1" applyBorder="1" applyAlignment="1">
      <alignment horizontal="center" vertical="center" wrapText="1"/>
    </xf>
    <xf numFmtId="0" fontId="31" fillId="0" borderId="7" xfId="2" applyFont="1" applyBorder="1" applyAlignment="1">
      <alignment horizontal="left" vertical="center"/>
    </xf>
    <xf numFmtId="164" fontId="31" fillId="0" borderId="9" xfId="5" applyFont="1" applyFill="1" applyBorder="1" applyAlignment="1">
      <alignment horizontal="right" vertical="center"/>
    </xf>
    <xf numFmtId="166" fontId="31" fillId="0" borderId="9" xfId="1" applyNumberFormat="1" applyFont="1" applyFill="1" applyBorder="1" applyAlignment="1">
      <alignment horizontal="right" vertical="center"/>
    </xf>
    <xf numFmtId="0" fontId="32" fillId="0" borderId="3" xfId="2" applyFont="1" applyBorder="1" applyAlignment="1">
      <alignment horizontal="left" vertical="center" wrapText="1"/>
    </xf>
    <xf numFmtId="0" fontId="31" fillId="0" borderId="9" xfId="2" applyFont="1" applyBorder="1" applyAlignment="1">
      <alignment vertical="center"/>
    </xf>
    <xf numFmtId="0" fontId="32" fillId="0" borderId="10" xfId="2" applyFont="1" applyBorder="1" applyAlignment="1">
      <alignment vertical="center" wrapText="1"/>
    </xf>
    <xf numFmtId="164" fontId="33" fillId="0" borderId="9" xfId="5" applyFont="1" applyBorder="1" applyAlignment="1">
      <alignment horizontal="right" vertical="center"/>
    </xf>
    <xf numFmtId="166" fontId="33" fillId="0" borderId="9" xfId="1" applyNumberFormat="1" applyFont="1" applyFill="1" applyBorder="1" applyAlignment="1">
      <alignment horizontal="right" vertical="center"/>
    </xf>
    <xf numFmtId="0" fontId="32" fillId="0" borderId="10" xfId="2" quotePrefix="1" applyFont="1" applyBorder="1" applyAlignment="1">
      <alignment horizontal="left" vertical="center"/>
    </xf>
    <xf numFmtId="0" fontId="34" fillId="0" borderId="9" xfId="2" quotePrefix="1" applyFont="1" applyBorder="1" applyAlignment="1">
      <alignment horizontal="left" vertical="center" indent="2"/>
    </xf>
    <xf numFmtId="164" fontId="35" fillId="0" borderId="9" xfId="5" applyFont="1" applyBorder="1" applyAlignment="1">
      <alignment horizontal="right" vertical="center"/>
    </xf>
    <xf numFmtId="166" fontId="34" fillId="0" borderId="9" xfId="1" applyNumberFormat="1" applyFont="1" applyFill="1" applyBorder="1" applyAlignment="1">
      <alignment horizontal="right" vertical="center"/>
    </xf>
    <xf numFmtId="0" fontId="36" fillId="0" borderId="9" xfId="2" quotePrefix="1" applyFont="1" applyBorder="1" applyAlignment="1">
      <alignment horizontal="left" vertical="center" indent="2"/>
    </xf>
    <xf numFmtId="164" fontId="31" fillId="0" borderId="9" xfId="5" applyFont="1" applyBorder="1" applyAlignment="1">
      <alignment horizontal="right" vertical="center"/>
    </xf>
    <xf numFmtId="166" fontId="35" fillId="0" borderId="9" xfId="1" applyNumberFormat="1" applyFont="1" applyFill="1" applyBorder="1" applyAlignment="1">
      <alignment horizontal="right" vertical="center"/>
    </xf>
    <xf numFmtId="0" fontId="31" fillId="0" borderId="8" xfId="2" applyFont="1" applyBorder="1" applyAlignment="1">
      <alignment horizontal="center" vertical="center"/>
    </xf>
    <xf numFmtId="166" fontId="31" fillId="0" borderId="8" xfId="1" applyNumberFormat="1" applyFont="1" applyFill="1" applyBorder="1" applyAlignment="1">
      <alignment horizontal="right" vertical="center"/>
    </xf>
    <xf numFmtId="0" fontId="32" fillId="0" borderId="6" xfId="2" applyFont="1" applyBorder="1" applyAlignment="1">
      <alignment horizontal="center" vertical="center" wrapText="1"/>
    </xf>
    <xf numFmtId="0" fontId="34" fillId="0" borderId="2" xfId="2" applyFont="1" applyBorder="1" applyAlignment="1">
      <alignment vertical="top" wrapText="1"/>
    </xf>
    <xf numFmtId="165" fontId="34" fillId="0" borderId="2" xfId="2" applyNumberFormat="1" applyFont="1" applyBorder="1" applyAlignment="1">
      <alignment vertical="top" wrapText="1"/>
    </xf>
    <xf numFmtId="0" fontId="34" fillId="0" borderId="14" xfId="2" applyFont="1" applyBorder="1" applyAlignment="1">
      <alignment horizontal="left" vertical="center" indent="1"/>
    </xf>
    <xf numFmtId="166" fontId="34" fillId="0" borderId="0" xfId="1" applyNumberFormat="1" applyFont="1" applyBorder="1" applyAlignment="1">
      <alignment horizontal="right" vertical="center"/>
    </xf>
    <xf numFmtId="0" fontId="31" fillId="0" borderId="4" xfId="2" applyFont="1" applyBorder="1" applyAlignment="1">
      <alignment horizontal="center" vertical="center"/>
    </xf>
    <xf numFmtId="166" fontId="31" fillId="0" borderId="0" xfId="1" applyNumberFormat="1" applyFont="1" applyBorder="1" applyAlignment="1">
      <alignment horizontal="right" vertical="center"/>
    </xf>
    <xf numFmtId="0" fontId="34" fillId="0" borderId="0" xfId="2" applyFont="1"/>
    <xf numFmtId="0" fontId="31" fillId="2" borderId="11" xfId="2" applyFont="1" applyFill="1" applyBorder="1" applyAlignment="1">
      <alignment horizontal="center" vertical="center"/>
    </xf>
    <xf numFmtId="17" fontId="31" fillId="2" borderId="15" xfId="2" quotePrefix="1" applyNumberFormat="1" applyFont="1" applyFill="1" applyBorder="1" applyAlignment="1">
      <alignment horizontal="center" vertical="center"/>
    </xf>
    <xf numFmtId="0" fontId="31" fillId="2" borderId="13" xfId="2" applyFont="1" applyFill="1" applyBorder="1" applyAlignment="1">
      <alignment horizontal="center" vertical="center"/>
    </xf>
    <xf numFmtId="0" fontId="31" fillId="3" borderId="16" xfId="2" applyFont="1" applyFill="1" applyBorder="1" applyAlignment="1">
      <alignment vertical="center"/>
    </xf>
    <xf numFmtId="164" fontId="34" fillId="3" borderId="7" xfId="5" applyFont="1" applyFill="1" applyBorder="1" applyAlignment="1">
      <alignment vertical="center"/>
    </xf>
    <xf numFmtId="167" fontId="34" fillId="3" borderId="7" xfId="5" applyNumberFormat="1" applyFont="1" applyFill="1" applyBorder="1" applyAlignment="1">
      <alignment vertical="center"/>
    </xf>
    <xf numFmtId="166" fontId="34" fillId="3" borderId="7" xfId="1" applyNumberFormat="1" applyFont="1" applyFill="1" applyBorder="1" applyAlignment="1">
      <alignment vertical="center"/>
    </xf>
    <xf numFmtId="0" fontId="32" fillId="0" borderId="17" xfId="2" applyFont="1" applyBorder="1" applyAlignment="1">
      <alignment vertical="center"/>
    </xf>
    <xf numFmtId="0" fontId="34" fillId="0" borderId="18" xfId="2" applyFont="1" applyBorder="1" applyAlignment="1">
      <alignment vertical="center"/>
    </xf>
    <xf numFmtId="168" fontId="34" fillId="0" borderId="9" xfId="1" applyNumberFormat="1" applyFont="1" applyBorder="1" applyAlignment="1">
      <alignment horizontal="right" vertical="center"/>
    </xf>
    <xf numFmtId="0" fontId="36" fillId="0" borderId="19" xfId="2" applyFont="1" applyBorder="1" applyAlignment="1">
      <alignment vertical="center"/>
    </xf>
    <xf numFmtId="0" fontId="34" fillId="0" borderId="0" xfId="2" applyFont="1" applyAlignment="1">
      <alignment horizontal="left" indent="2"/>
    </xf>
    <xf numFmtId="0" fontId="31" fillId="0" borderId="18" xfId="2" applyFont="1" applyBorder="1" applyAlignment="1">
      <alignment horizontal="left" vertical="center" indent="1"/>
    </xf>
    <xf numFmtId="168" fontId="31" fillId="0" borderId="9" xfId="1" applyNumberFormat="1" applyFont="1" applyBorder="1" applyAlignment="1">
      <alignment horizontal="right" vertical="center"/>
    </xf>
    <xf numFmtId="0" fontId="32" fillId="0" borderId="19" xfId="2" applyFont="1" applyBorder="1" applyAlignment="1">
      <alignment horizontal="left" vertical="center" indent="1"/>
    </xf>
    <xf numFmtId="0" fontId="31" fillId="0" borderId="0" xfId="2" applyFont="1"/>
    <xf numFmtId="0" fontId="31" fillId="3" borderId="18" xfId="2" applyFont="1" applyFill="1" applyBorder="1" applyAlignment="1">
      <alignment vertical="center"/>
    </xf>
    <xf numFmtId="168" fontId="31" fillId="3" borderId="9" xfId="1" applyNumberFormat="1" applyFont="1" applyFill="1" applyBorder="1" applyAlignment="1">
      <alignment vertical="center"/>
    </xf>
    <xf numFmtId="0" fontId="32" fillId="3" borderId="19" xfId="2" applyFont="1" applyFill="1" applyBorder="1" applyAlignment="1">
      <alignment vertical="center"/>
    </xf>
    <xf numFmtId="0" fontId="31" fillId="3" borderId="0" xfId="2" applyFont="1" applyFill="1"/>
    <xf numFmtId="0" fontId="31" fillId="0" borderId="18" xfId="2" applyFont="1" applyBorder="1" applyAlignment="1">
      <alignment vertical="center"/>
    </xf>
    <xf numFmtId="0" fontId="32" fillId="0" borderId="19" xfId="2" applyFont="1" applyBorder="1" applyAlignment="1">
      <alignment vertical="center"/>
    </xf>
    <xf numFmtId="168" fontId="31" fillId="3" borderId="9" xfId="1" applyNumberFormat="1" applyFont="1" applyFill="1" applyBorder="1" applyAlignment="1">
      <alignment horizontal="right" vertical="center"/>
    </xf>
    <xf numFmtId="0" fontId="34" fillId="3" borderId="0" xfId="2" applyFont="1" applyFill="1"/>
    <xf numFmtId="168" fontId="34" fillId="3" borderId="9" xfId="1" applyNumberFormat="1" applyFont="1" applyFill="1" applyBorder="1" applyAlignment="1">
      <alignment vertical="center"/>
    </xf>
    <xf numFmtId="168" fontId="34" fillId="0" borderId="9" xfId="1" applyNumberFormat="1" applyFont="1" applyFill="1" applyBorder="1" applyAlignment="1">
      <alignment horizontal="right" vertical="center"/>
    </xf>
    <xf numFmtId="0" fontId="36" fillId="0" borderId="0" xfId="2" applyFont="1" applyAlignment="1">
      <alignment vertical="center"/>
    </xf>
    <xf numFmtId="0" fontId="34" fillId="0" borderId="18" xfId="2" applyFont="1" applyBorder="1" applyAlignment="1">
      <alignment horizontal="left" vertical="center" indent="1"/>
    </xf>
    <xf numFmtId="0" fontId="36" fillId="0" borderId="0" xfId="2" applyFont="1" applyAlignment="1">
      <alignment horizontal="left" vertical="center" indent="1"/>
    </xf>
    <xf numFmtId="0" fontId="36" fillId="0" borderId="19" xfId="2" applyFont="1" applyBorder="1" applyAlignment="1">
      <alignment horizontal="left" vertical="center" indent="1"/>
    </xf>
    <xf numFmtId="0" fontId="31" fillId="0" borderId="20" xfId="2" applyFont="1" applyBorder="1" applyAlignment="1">
      <alignment vertical="center"/>
    </xf>
    <xf numFmtId="168" fontId="31" fillId="0" borderId="8" xfId="1" applyNumberFormat="1" applyFont="1" applyBorder="1" applyAlignment="1">
      <alignment horizontal="right" vertical="center"/>
    </xf>
    <xf numFmtId="0" fontId="32" fillId="0" borderId="21" xfId="2" applyFont="1" applyBorder="1" applyAlignment="1">
      <alignment vertical="center"/>
    </xf>
    <xf numFmtId="0" fontId="36" fillId="0" borderId="0" xfId="2" applyFont="1"/>
    <xf numFmtId="166" fontId="34" fillId="0" borderId="0" xfId="1" applyNumberFormat="1" applyFont="1"/>
    <xf numFmtId="0" fontId="38" fillId="0" borderId="0" xfId="2" applyFont="1"/>
    <xf numFmtId="0" fontId="31" fillId="2" borderId="15" xfId="2" applyFont="1" applyFill="1" applyBorder="1" applyAlignment="1">
      <alignment horizontal="center" vertical="center"/>
    </xf>
    <xf numFmtId="0" fontId="32" fillId="2" borderId="15" xfId="2" applyFont="1" applyFill="1" applyBorder="1" applyAlignment="1">
      <alignment horizontal="center" vertical="center"/>
    </xf>
    <xf numFmtId="0" fontId="31" fillId="0" borderId="7" xfId="2" applyFont="1" applyBorder="1" applyAlignment="1">
      <alignment horizontal="left" vertical="center" indent="1"/>
    </xf>
    <xf numFmtId="167" fontId="31" fillId="0" borderId="9" xfId="5" applyNumberFormat="1" applyFont="1" applyBorder="1" applyAlignment="1">
      <alignment vertical="center"/>
    </xf>
    <xf numFmtId="0" fontId="39" fillId="0" borderId="9" xfId="2" applyFont="1" applyBorder="1"/>
    <xf numFmtId="0" fontId="40" fillId="0" borderId="0" xfId="2" applyFont="1"/>
    <xf numFmtId="0" fontId="32" fillId="0" borderId="7" xfId="2" applyFont="1" applyBorder="1" applyAlignment="1">
      <alignment horizontal="left" vertical="center" indent="1"/>
    </xf>
    <xf numFmtId="0" fontId="34" fillId="0" borderId="9" xfId="2" applyFont="1" applyBorder="1" applyAlignment="1">
      <alignment horizontal="left" vertical="center" indent="2"/>
    </xf>
    <xf numFmtId="0" fontId="36" fillId="0" borderId="9" xfId="2" applyFont="1" applyBorder="1" applyAlignment="1">
      <alignment horizontal="left" vertical="center" indent="2"/>
    </xf>
    <xf numFmtId="0" fontId="34" fillId="0" borderId="9" xfId="2" applyFont="1" applyBorder="1" applyAlignment="1">
      <alignment horizontal="left" vertical="center" wrapText="1" indent="2"/>
    </xf>
    <xf numFmtId="0" fontId="31" fillId="0" borderId="9" xfId="2" applyFont="1" applyBorder="1" applyAlignment="1">
      <alignment horizontal="left" vertical="center" indent="1"/>
    </xf>
    <xf numFmtId="0" fontId="32" fillId="0" borderId="9" xfId="2" applyFont="1" applyBorder="1" applyAlignment="1">
      <alignment horizontal="left" vertical="center" indent="1"/>
    </xf>
    <xf numFmtId="168" fontId="31" fillId="0" borderId="9" xfId="1" applyNumberFormat="1" applyFont="1" applyBorder="1" applyAlignment="1">
      <alignment vertical="center"/>
    </xf>
    <xf numFmtId="168" fontId="34" fillId="0" borderId="9" xfId="1" applyNumberFormat="1" applyFont="1" applyBorder="1" applyAlignment="1">
      <alignment vertical="center"/>
    </xf>
    <xf numFmtId="0" fontId="32" fillId="0" borderId="9" xfId="2" applyFont="1" applyBorder="1" applyAlignment="1">
      <alignment horizontal="left" vertical="center" indent="2"/>
    </xf>
    <xf numFmtId="0" fontId="34" fillId="0" borderId="9" xfId="2" applyFont="1" applyBorder="1" applyAlignment="1">
      <alignment horizontal="left" vertical="center" indent="1"/>
    </xf>
    <xf numFmtId="0" fontId="41" fillId="0" borderId="9" xfId="2" applyFont="1" applyBorder="1"/>
    <xf numFmtId="0" fontId="31" fillId="0" borderId="8" xfId="2" applyFont="1" applyBorder="1" applyAlignment="1">
      <alignment horizontal="left" vertical="center" indent="1"/>
    </xf>
    <xf numFmtId="0" fontId="39" fillId="0" borderId="8" xfId="2" applyFont="1" applyBorder="1"/>
    <xf numFmtId="0" fontId="42" fillId="0" borderId="0" xfId="2" applyFont="1"/>
    <xf numFmtId="0" fontId="41" fillId="0" borderId="0" xfId="2" applyFont="1"/>
    <xf numFmtId="0" fontId="41" fillId="0" borderId="0" xfId="2" quotePrefix="1" applyFont="1"/>
    <xf numFmtId="0" fontId="43" fillId="0" borderId="0" xfId="2" applyFont="1"/>
    <xf numFmtId="0" fontId="32" fillId="2" borderId="13" xfId="2" applyFont="1" applyFill="1" applyBorder="1" applyAlignment="1">
      <alignment horizontal="center" vertical="center"/>
    </xf>
    <xf numFmtId="0" fontId="34" fillId="0" borderId="16" xfId="2" applyFont="1" applyBorder="1" applyAlignment="1">
      <alignment vertical="center"/>
    </xf>
    <xf numFmtId="167" fontId="34" fillId="0" borderId="7" xfId="2" applyNumberFormat="1" applyFont="1" applyBorder="1" applyAlignment="1">
      <alignment vertical="center"/>
    </xf>
    <xf numFmtId="168" fontId="34" fillId="0" borderId="7" xfId="1" applyNumberFormat="1" applyFont="1" applyBorder="1" applyAlignment="1">
      <alignment vertical="center"/>
    </xf>
    <xf numFmtId="0" fontId="36" fillId="0" borderId="17" xfId="2" applyFont="1" applyBorder="1" applyAlignment="1">
      <alignment vertical="center"/>
    </xf>
    <xf numFmtId="167" fontId="34" fillId="0" borderId="9" xfId="2" applyNumberFormat="1" applyFont="1" applyBorder="1" applyAlignment="1">
      <alignment vertical="center"/>
    </xf>
    <xf numFmtId="167" fontId="31" fillId="0" borderId="9" xfId="2" applyNumberFormat="1" applyFont="1" applyBorder="1" applyAlignment="1">
      <alignment vertical="center"/>
    </xf>
    <xf numFmtId="1" fontId="34" fillId="0" borderId="9" xfId="2" applyNumberFormat="1" applyFont="1" applyBorder="1" applyAlignment="1">
      <alignment vertical="center"/>
    </xf>
    <xf numFmtId="0" fontId="34" fillId="0" borderId="20" xfId="2" applyFont="1" applyBorder="1" applyAlignment="1">
      <alignment vertical="center"/>
    </xf>
    <xf numFmtId="169" fontId="34" fillId="0" borderId="8" xfId="2" applyNumberFormat="1" applyFont="1" applyBorder="1" applyAlignment="1">
      <alignment vertical="center"/>
    </xf>
    <xf numFmtId="0" fontId="36" fillId="0" borderId="21" xfId="2" applyFont="1" applyBorder="1" applyAlignment="1">
      <alignment vertical="center"/>
    </xf>
    <xf numFmtId="0" fontId="44" fillId="0" borderId="0" xfId="2" applyFont="1"/>
    <xf numFmtId="164" fontId="43" fillId="0" borderId="0" xfId="2" applyNumberFormat="1" applyFont="1"/>
    <xf numFmtId="0" fontId="31" fillId="4" borderId="16" xfId="2" applyFont="1" applyFill="1" applyBorder="1" applyAlignment="1">
      <alignment vertical="center"/>
    </xf>
    <xf numFmtId="164" fontId="34" fillId="4" borderId="7" xfId="5" applyFont="1" applyFill="1" applyBorder="1" applyAlignment="1">
      <alignment vertical="center"/>
    </xf>
    <xf numFmtId="0" fontId="32" fillId="4" borderId="17" xfId="2" applyFont="1" applyFill="1" applyBorder="1" applyAlignment="1">
      <alignment vertical="center"/>
    </xf>
    <xf numFmtId="0" fontId="31" fillId="4" borderId="18" xfId="2" applyFont="1" applyFill="1" applyBorder="1" applyAlignment="1">
      <alignment vertical="center"/>
    </xf>
    <xf numFmtId="167" fontId="31" fillId="4" borderId="9" xfId="5" applyNumberFormat="1" applyFont="1" applyFill="1" applyBorder="1" applyAlignment="1">
      <alignment vertical="center"/>
    </xf>
    <xf numFmtId="0" fontId="32" fillId="4" borderId="19" xfId="2" applyFont="1" applyFill="1" applyBorder="1" applyAlignment="1">
      <alignment vertical="center"/>
    </xf>
    <xf numFmtId="165" fontId="34" fillId="0" borderId="9" xfId="1" applyFont="1" applyBorder="1" applyAlignment="1">
      <alignment horizontal="right" vertical="center"/>
    </xf>
    <xf numFmtId="167" fontId="31" fillId="4" borderId="9" xfId="5" applyNumberFormat="1" applyFont="1" applyFill="1" applyBorder="1" applyAlignment="1">
      <alignment horizontal="right" vertical="center"/>
    </xf>
    <xf numFmtId="167" fontId="34" fillId="4" borderId="9" xfId="5" applyNumberFormat="1" applyFont="1" applyFill="1" applyBorder="1" applyAlignment="1">
      <alignment vertical="center"/>
    </xf>
    <xf numFmtId="167" fontId="31" fillId="4" borderId="0" xfId="2" applyNumberFormat="1" applyFont="1" applyFill="1"/>
    <xf numFmtId="17" fontId="31" fillId="2" borderId="11" xfId="2" quotePrefix="1" applyNumberFormat="1" applyFont="1" applyFill="1" applyBorder="1" applyAlignment="1">
      <alignment horizontal="center" vertical="center"/>
    </xf>
    <xf numFmtId="0" fontId="31" fillId="4" borderId="7" xfId="2" applyFont="1" applyFill="1" applyBorder="1" applyAlignment="1">
      <alignment horizontal="left" vertical="center" indent="1"/>
    </xf>
    <xf numFmtId="164" fontId="31" fillId="4" borderId="10" xfId="5" applyFont="1" applyFill="1" applyBorder="1" applyAlignment="1">
      <alignment vertical="center"/>
    </xf>
    <xf numFmtId="164" fontId="31" fillId="4" borderId="0" xfId="5" applyFont="1" applyFill="1" applyBorder="1" applyAlignment="1">
      <alignment vertical="center"/>
    </xf>
    <xf numFmtId="164" fontId="31" fillId="4" borderId="9" xfId="5" applyFont="1" applyFill="1" applyBorder="1" applyAlignment="1">
      <alignment vertical="center"/>
    </xf>
    <xf numFmtId="168" fontId="31" fillId="4" borderId="9" xfId="1" applyNumberFormat="1" applyFont="1" applyFill="1" applyBorder="1" applyAlignment="1">
      <alignment vertical="center"/>
    </xf>
    <xf numFmtId="0" fontId="39" fillId="4" borderId="9" xfId="2" applyFont="1" applyFill="1" applyBorder="1"/>
    <xf numFmtId="168" fontId="31" fillId="4" borderId="10" xfId="1" applyNumberFormat="1" applyFont="1" applyFill="1" applyBorder="1" applyAlignment="1">
      <alignment vertical="center"/>
    </xf>
    <xf numFmtId="0" fontId="32" fillId="4" borderId="7" xfId="2" applyFont="1" applyFill="1" applyBorder="1" applyAlignment="1">
      <alignment horizontal="left" vertical="center" indent="1"/>
    </xf>
    <xf numFmtId="168" fontId="34" fillId="0" borderId="10" xfId="1" applyNumberFormat="1" applyFont="1" applyBorder="1" applyAlignment="1">
      <alignment horizontal="right" vertical="center"/>
    </xf>
    <xf numFmtId="168" fontId="31" fillId="0" borderId="10" xfId="1" applyNumberFormat="1" applyFont="1" applyBorder="1" applyAlignment="1">
      <alignment horizontal="right" vertical="center"/>
    </xf>
    <xf numFmtId="0" fontId="31" fillId="4" borderId="9" xfId="2" applyFont="1" applyFill="1" applyBorder="1" applyAlignment="1">
      <alignment horizontal="left" vertical="center" indent="1"/>
    </xf>
    <xf numFmtId="0" fontId="32" fillId="4" borderId="9" xfId="2" applyFont="1" applyFill="1" applyBorder="1" applyAlignment="1">
      <alignment horizontal="left" vertical="center" indent="1"/>
    </xf>
    <xf numFmtId="168" fontId="34" fillId="0" borderId="10" xfId="1" applyNumberFormat="1" applyFont="1" applyBorder="1" applyAlignment="1">
      <alignment vertical="center"/>
    </xf>
    <xf numFmtId="168" fontId="31" fillId="0" borderId="6" xfId="1" applyNumberFormat="1" applyFont="1" applyBorder="1" applyAlignment="1">
      <alignment horizontal="right" vertical="center"/>
    </xf>
    <xf numFmtId="168" fontId="38" fillId="0" borderId="0" xfId="1" applyNumberFormat="1" applyFont="1"/>
    <xf numFmtId="168" fontId="34" fillId="4" borderId="9" xfId="1" applyNumberFormat="1" applyFont="1" applyFill="1" applyBorder="1" applyAlignment="1">
      <alignment vertical="center"/>
    </xf>
    <xf numFmtId="168" fontId="31" fillId="4" borderId="9" xfId="1" applyNumberFormat="1" applyFont="1" applyFill="1" applyBorder="1" applyAlignment="1">
      <alignment horizontal="right" vertical="center"/>
    </xf>
    <xf numFmtId="168" fontId="31" fillId="0" borderId="9" xfId="1" applyNumberFormat="1" applyFont="1" applyFill="1" applyBorder="1" applyAlignment="1">
      <alignment horizontal="right" vertical="center"/>
    </xf>
    <xf numFmtId="168" fontId="31" fillId="4" borderId="0" xfId="1" applyNumberFormat="1" applyFont="1" applyFill="1"/>
    <xf numFmtId="168" fontId="34" fillId="0" borderId="0" xfId="1" applyNumberFormat="1" applyFont="1"/>
    <xf numFmtId="168" fontId="31" fillId="0" borderId="10" xfId="1" applyNumberFormat="1" applyFont="1" applyBorder="1" applyAlignment="1">
      <alignment vertical="center"/>
    </xf>
    <xf numFmtId="0" fontId="39" fillId="0" borderId="0" xfId="2" applyFont="1"/>
    <xf numFmtId="0" fontId="32" fillId="0" borderId="3" xfId="2" applyFont="1" applyBorder="1" applyAlignment="1">
      <alignment horizontal="left" vertical="center" indent="1"/>
    </xf>
    <xf numFmtId="0" fontId="36" fillId="0" borderId="10" xfId="2" applyFont="1" applyBorder="1" applyAlignment="1">
      <alignment horizontal="left" vertical="center" indent="2"/>
    </xf>
    <xf numFmtId="0" fontId="32" fillId="0" borderId="10" xfId="2" applyFont="1" applyBorder="1" applyAlignment="1">
      <alignment horizontal="left" vertical="center" indent="1"/>
    </xf>
    <xf numFmtId="0" fontId="32" fillId="0" borderId="10" xfId="2" applyFont="1" applyBorder="1" applyAlignment="1">
      <alignment horizontal="left" vertical="center" indent="2"/>
    </xf>
    <xf numFmtId="168" fontId="34" fillId="0" borderId="7" xfId="1" applyNumberFormat="1" applyFont="1" applyBorder="1" applyAlignment="1">
      <alignment horizontal="right" vertical="center"/>
    </xf>
    <xf numFmtId="164" fontId="34" fillId="0" borderId="9" xfId="5" applyFont="1" applyBorder="1" applyAlignment="1">
      <alignment horizontal="right" vertical="center"/>
    </xf>
    <xf numFmtId="168" fontId="35" fillId="0" borderId="9" xfId="1" applyNumberFormat="1" applyFont="1" applyBorder="1" applyAlignment="1">
      <alignment vertical="top"/>
    </xf>
    <xf numFmtId="169" fontId="35" fillId="0" borderId="8" xfId="6" applyNumberFormat="1" applyFont="1" applyBorder="1" applyAlignment="1">
      <alignment vertical="top"/>
    </xf>
    <xf numFmtId="0" fontId="16" fillId="0" borderId="0" xfId="2" applyFont="1" applyAlignment="1">
      <alignment horizontal="center" vertical="center"/>
    </xf>
    <xf numFmtId="0" fontId="15" fillId="0" borderId="0" xfId="2" applyFont="1" applyAlignment="1">
      <alignment horizontal="center" vertical="center"/>
    </xf>
    <xf numFmtId="0" fontId="27" fillId="0" borderId="0" xfId="2" applyFont="1" applyAlignment="1">
      <alignment horizontal="justify" vertical="top" wrapText="1"/>
    </xf>
    <xf numFmtId="0" fontId="28" fillId="0" borderId="0" xfId="2" applyFont="1" applyAlignment="1">
      <alignment horizontal="justify" vertical="top" wrapText="1"/>
    </xf>
    <xf numFmtId="0" fontId="34" fillId="0" borderId="2" xfId="2" applyFont="1" applyBorder="1" applyAlignment="1">
      <alignment vertical="top" wrapText="1"/>
    </xf>
    <xf numFmtId="0" fontId="29" fillId="2" borderId="1" xfId="2" applyFont="1" applyFill="1" applyBorder="1" applyAlignment="1">
      <alignment horizontal="center" vertical="center" wrapText="1"/>
    </xf>
    <xf numFmtId="0" fontId="29" fillId="2" borderId="2" xfId="2" applyFont="1" applyFill="1" applyBorder="1" applyAlignment="1">
      <alignment horizontal="center" vertical="center" wrapText="1"/>
    </xf>
    <xf numFmtId="0" fontId="29" fillId="2" borderId="3" xfId="2" applyFont="1" applyFill="1" applyBorder="1" applyAlignment="1">
      <alignment horizontal="center" vertical="center" wrapText="1"/>
    </xf>
    <xf numFmtId="0" fontId="30" fillId="2" borderId="4" xfId="2" applyFont="1" applyFill="1" applyBorder="1" applyAlignment="1">
      <alignment horizontal="center" vertical="center" wrapText="1"/>
    </xf>
    <xf numFmtId="0" fontId="30" fillId="2" borderId="5" xfId="2" applyFont="1" applyFill="1" applyBorder="1" applyAlignment="1">
      <alignment horizontal="center" vertical="center" wrapText="1"/>
    </xf>
    <xf numFmtId="0" fontId="30" fillId="2" borderId="6" xfId="2" applyFont="1" applyFill="1" applyBorder="1" applyAlignment="1">
      <alignment horizontal="center" vertical="center" wrapText="1"/>
    </xf>
    <xf numFmtId="0" fontId="31" fillId="2" borderId="7" xfId="2" applyFont="1" applyFill="1" applyBorder="1" applyAlignment="1">
      <alignment horizontal="center" vertical="center" wrapText="1"/>
    </xf>
    <xf numFmtId="0" fontId="31" fillId="2" borderId="8" xfId="2" applyFont="1" applyFill="1" applyBorder="1" applyAlignment="1">
      <alignment horizontal="center" vertical="center" wrapText="1"/>
    </xf>
    <xf numFmtId="0" fontId="32" fillId="2" borderId="7" xfId="2" applyFont="1" applyFill="1" applyBorder="1" applyAlignment="1">
      <alignment horizontal="center" vertical="center" wrapText="1"/>
    </xf>
    <xf numFmtId="0" fontId="32" fillId="2" borderId="8" xfId="2" applyFont="1" applyFill="1" applyBorder="1" applyAlignment="1">
      <alignment horizontal="center" vertical="center" wrapText="1"/>
    </xf>
    <xf numFmtId="0" fontId="37" fillId="2" borderId="11" xfId="2" applyFont="1" applyFill="1" applyBorder="1" applyAlignment="1">
      <alignment horizontal="center" vertical="center"/>
    </xf>
    <xf numFmtId="0" fontId="37" fillId="2" borderId="12" xfId="2" applyFont="1" applyFill="1" applyBorder="1" applyAlignment="1">
      <alignment horizontal="center" vertical="center"/>
    </xf>
    <xf numFmtId="0" fontId="37" fillId="2" borderId="13" xfId="2" applyFont="1" applyFill="1" applyBorder="1" applyAlignment="1">
      <alignment horizontal="center" vertical="center"/>
    </xf>
    <xf numFmtId="0" fontId="37" fillId="2" borderId="5" xfId="2" applyFont="1" applyFill="1" applyBorder="1" applyAlignment="1">
      <alignment horizontal="center" vertical="center"/>
    </xf>
    <xf numFmtId="0" fontId="37" fillId="2" borderId="6" xfId="2" applyFont="1" applyFill="1" applyBorder="1" applyAlignment="1">
      <alignment horizontal="center" vertical="center"/>
    </xf>
    <xf numFmtId="0" fontId="34" fillId="2" borderId="11" xfId="2" applyFont="1" applyFill="1" applyBorder="1" applyAlignment="1">
      <alignment horizontal="center" vertical="center"/>
    </xf>
    <xf numFmtId="0" fontId="34" fillId="2" borderId="12" xfId="2" applyFont="1" applyFill="1" applyBorder="1" applyAlignment="1">
      <alignment horizontal="center" vertical="center"/>
    </xf>
    <xf numFmtId="0" fontId="34" fillId="2" borderId="13" xfId="2" applyFont="1" applyFill="1" applyBorder="1" applyAlignment="1">
      <alignment horizontal="center" vertical="center"/>
    </xf>
    <xf numFmtId="0" fontId="31" fillId="2" borderId="11" xfId="2" applyFont="1" applyFill="1" applyBorder="1" applyAlignment="1">
      <alignment horizontal="center" vertical="center"/>
    </xf>
    <xf numFmtId="0" fontId="31" fillId="2" borderId="12" xfId="2" applyFont="1" applyFill="1" applyBorder="1" applyAlignment="1">
      <alignment horizontal="center" vertical="center"/>
    </xf>
    <xf numFmtId="0" fontId="31" fillId="2" borderId="13" xfId="2" applyFont="1" applyFill="1" applyBorder="1" applyAlignment="1">
      <alignment horizontal="center" vertical="center"/>
    </xf>
  </cellXfs>
  <cellStyles count="7">
    <cellStyle name="Comma" xfId="1" builtinId="3"/>
    <cellStyle name="Comma [0] 2" xfId="5" xr:uid="{00943BEE-F5A2-4E42-8460-B6E35BE61E98}"/>
    <cellStyle name="Comma 2" xfId="6" xr:uid="{002357D3-3ECE-46B8-BC47-7F42E53C8536}"/>
    <cellStyle name="Hyperlink" xfId="3" builtinId="8"/>
    <cellStyle name="Hyperlink 2" xfId="4" xr:uid="{4A4A8F8B-0772-4DF6-B267-5D7448502CB0}"/>
    <cellStyle name="Normal" xfId="0" builtinId="0"/>
    <cellStyle name="Normal 2" xfId="2" xr:uid="{090E7403-1632-49CA-8F63-1B0E56BBBDE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20955</xdr:colOff>
      <xdr:row>3</xdr:row>
      <xdr:rowOff>168275</xdr:rowOff>
    </xdr:to>
    <xdr:pic>
      <xdr:nvPicPr>
        <xdr:cNvPr id="2" name="Picture 1">
          <a:extLst>
            <a:ext uri="{FF2B5EF4-FFF2-40B4-BE49-F238E27FC236}">
              <a16:creationId xmlns:a16="http://schemas.microsoft.com/office/drawing/2014/main" id="{71ED3FB2-2071-401C-8C8E-82064C97765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1918018" cy="715963"/>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317500</xdr:colOff>
      <xdr:row>1</xdr:row>
      <xdr:rowOff>0</xdr:rowOff>
    </xdr:from>
    <xdr:to>
      <xdr:col>13</xdr:col>
      <xdr:colOff>492125</xdr:colOff>
      <xdr:row>20</xdr:row>
      <xdr:rowOff>15875</xdr:rowOff>
    </xdr:to>
    <xdr:sp macro="" textlink="">
      <xdr:nvSpPr>
        <xdr:cNvPr id="2" name="Text Box 33">
          <a:extLst>
            <a:ext uri="{FF2B5EF4-FFF2-40B4-BE49-F238E27FC236}">
              <a16:creationId xmlns:a16="http://schemas.microsoft.com/office/drawing/2014/main" id="{F2ADF74E-67D3-4FAF-BA71-16C8BF6DB438}"/>
            </a:ext>
          </a:extLst>
        </xdr:cNvPr>
        <xdr:cNvSpPr txBox="1"/>
      </xdr:nvSpPr>
      <xdr:spPr>
        <a:xfrm>
          <a:off x="317500" y="184150"/>
          <a:ext cx="8099425" cy="3514725"/>
        </a:xfrm>
        <a:prstGeom prst="rect">
          <a:avLst/>
        </a:prstGeom>
        <a:solidFill>
          <a:schemeClr val="accent3">
            <a:lumMod val="20000"/>
            <a:lumOff val="80000"/>
          </a:schemeClr>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2400" b="1" i="1" u="none" strike="noStrike" kern="100" cap="none" spc="0" normalizeH="0" baseline="0" noProof="0">
              <a:ln>
                <a:noFill/>
              </a:ln>
              <a:solidFill>
                <a:schemeClr val="accent3"/>
              </a:solidFill>
              <a:effectLst/>
              <a:uLnTx/>
              <a:uFillTx/>
              <a:latin typeface="Arial" panose="020B0604020202020204" pitchFamily="34" charset="0"/>
              <a:ea typeface="Verdana" panose="020B0604030504040204" pitchFamily="34" charset="0"/>
              <a:cs typeface="Arial" panose="020B0604020202020204" pitchFamily="34" charset="0"/>
            </a:rPr>
            <a:t>Disclaimer</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Data dan informasi dalam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Statistik Perusahaan Penjaminan Indonesia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ini ditujukan untuk publikasi semata.</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Otoritas Jasa Keuangan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telah berupaya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memastikan kualitas data dalam Statistik Perusahaan Penjaminan Indonesia</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ini. Namun</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demikian</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egala kerugian yang timbul akibat penggunaan data/informasi tidak menjadi tanggung jawab</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Otoritas Jasa Keuangan</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Data and information in these Indonesia Guarantee Companies Statistics</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are intended for publication only.</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Indonesia Financial Services Authority has made efforts to ensure the quality of data in these Indonesia Guarantee Companies Statistics. However, any losses arising from the use of data/information are not the responsibility of Indonesia Financial Services Authority.</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Abdiyasti\OJK\Data\IKNB\Penjaminan\Dashboard\Master%20Data%20Penjaminan%20-%20Dashboard%201601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Penjaminan"/>
      <sheetName val="Pivot Dashboard"/>
      <sheetName val="SIGEO"/>
      <sheetName val="RAW DATA"/>
      <sheetName val="Mapping Wilayah"/>
      <sheetName val="Mapping Kode Akun"/>
      <sheetName val="Bulan"/>
      <sheetName val="Wilayah"/>
      <sheetName val="Kode Perusahaan"/>
      <sheetName val="Kode Akun"/>
      <sheetName val="DSKT"/>
      <sheetName val="Pivot DSKT"/>
      <sheetName val="UR History"/>
      <sheetName val="Pivot Statistik"/>
      <sheetName val="Pivot Format Baru"/>
      <sheetName val="FORMAT BARU"/>
      <sheetName val="Cover"/>
      <sheetName val="Disclaimer"/>
      <sheetName val="Pengantar"/>
      <sheetName val="Isi"/>
      <sheetName val="Istilah"/>
      <sheetName val="1.1"/>
      <sheetName val="1.2"/>
      <sheetName val="1.3"/>
      <sheetName val="1.4"/>
      <sheetName val="1.5"/>
      <sheetName val="1.6"/>
      <sheetName val="1.7"/>
      <sheetName val="1.8"/>
      <sheetName val="1.9"/>
      <sheetName val="1.10"/>
      <sheetName val="1.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
          <cell r="F1">
            <v>1000000000</v>
          </cell>
        </row>
        <row r="7">
          <cell r="D7">
            <v>2</v>
          </cell>
          <cell r="E7">
            <v>3605749108757.498</v>
          </cell>
          <cell r="F7">
            <v>3182240022300.1299</v>
          </cell>
          <cell r="G7">
            <v>423509086457.42004</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52F1D-0881-49D3-B465-78E2BAA50C2E}">
  <sheetPr>
    <tabColor theme="5" tint="0.39997558519241921"/>
  </sheetPr>
  <dimension ref="A9:D44"/>
  <sheetViews>
    <sheetView showGridLines="0" view="pageBreakPreview" zoomScale="80" zoomScaleNormal="100" zoomScaleSheetLayoutView="80" workbookViewId="0">
      <selection activeCell="D10" sqref="D10"/>
    </sheetView>
  </sheetViews>
  <sheetFormatPr defaultColWidth="8.7265625" defaultRowHeight="14.5" x14ac:dyDescent="0.35"/>
  <cols>
    <col min="1" max="1" width="27.1796875" style="2" customWidth="1"/>
    <col min="2" max="5" width="8.7265625" style="2"/>
    <col min="6" max="6" width="12.1796875" style="2" customWidth="1"/>
    <col min="7" max="16384" width="8.7265625" style="2"/>
  </cols>
  <sheetData>
    <row r="9" spans="1:1" ht="24" x14ac:dyDescent="0.5">
      <c r="A9" s="1"/>
    </row>
    <row r="10" spans="1:1" ht="24" x14ac:dyDescent="0.5">
      <c r="A10" s="3" t="s">
        <v>0</v>
      </c>
    </row>
    <row r="11" spans="1:1" ht="24" x14ac:dyDescent="0.5">
      <c r="A11" s="3" t="s">
        <v>1</v>
      </c>
    </row>
    <row r="12" spans="1:1" ht="24" x14ac:dyDescent="0.5">
      <c r="A12" s="4" t="s">
        <v>2</v>
      </c>
    </row>
    <row r="13" spans="1:1" ht="24" x14ac:dyDescent="0.5">
      <c r="A13" s="4" t="s">
        <v>3</v>
      </c>
    </row>
    <row r="14" spans="1:1" ht="24" x14ac:dyDescent="0.5">
      <c r="A14" s="5"/>
    </row>
    <row r="44" spans="1:4" s="9" customFormat="1" x14ac:dyDescent="0.35">
      <c r="A44" s="6" t="s">
        <v>4</v>
      </c>
      <c r="B44" s="7" t="s">
        <v>5</v>
      </c>
      <c r="C44" s="8">
        <v>45656</v>
      </c>
      <c r="D44" s="8"/>
    </row>
  </sheetData>
  <pageMargins left="0.7" right="0.7" top="0.75" bottom="0.75" header="0.3" footer="0.3"/>
  <pageSetup paperSize="9" scale="9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54DEC-2445-422D-AED5-CA9460CE45E6}">
  <sheetPr>
    <tabColor theme="5" tint="0.39997558519241921"/>
  </sheetPr>
  <dimension ref="A1:O16"/>
  <sheetViews>
    <sheetView showGridLines="0" view="pageBreakPreview" zoomScale="80" zoomScaleNormal="100" zoomScaleSheetLayoutView="80" workbookViewId="0">
      <pane xSplit="1" ySplit="3" topLeftCell="B4" activePane="bottomRight" state="frozen"/>
      <selection sqref="A1:O1"/>
      <selection pane="topRight" sqref="A1:O1"/>
      <selection pane="bottomLeft" sqref="A1:O1"/>
      <selection pane="bottomRight" activeCell="A2" sqref="A1:XFD1048576"/>
    </sheetView>
  </sheetViews>
  <sheetFormatPr defaultColWidth="9.1796875" defaultRowHeight="10.5" x14ac:dyDescent="0.25"/>
  <cols>
    <col min="1" max="1" width="30" style="121" bestFit="1" customWidth="1"/>
    <col min="2" max="14" width="6.54296875" style="121" customWidth="1"/>
    <col min="15" max="15" width="28" style="121" customWidth="1"/>
    <col min="16" max="16384" width="9.1796875" style="121"/>
  </cols>
  <sheetData>
    <row r="1" spans="1:15" ht="13" x14ac:dyDescent="0.25">
      <c r="A1" s="181" t="s">
        <v>348</v>
      </c>
      <c r="B1" s="182"/>
      <c r="C1" s="182"/>
      <c r="D1" s="182"/>
      <c r="E1" s="182"/>
      <c r="F1" s="182"/>
      <c r="G1" s="182"/>
      <c r="H1" s="182"/>
      <c r="I1" s="182"/>
      <c r="J1" s="182"/>
      <c r="K1" s="182"/>
      <c r="L1" s="182"/>
      <c r="M1" s="182"/>
      <c r="N1" s="182"/>
      <c r="O1" s="183"/>
    </row>
    <row r="2" spans="1:15" ht="13" x14ac:dyDescent="0.25">
      <c r="A2" s="184" t="s">
        <v>349</v>
      </c>
      <c r="B2" s="185"/>
      <c r="C2" s="185"/>
      <c r="D2" s="185"/>
      <c r="E2" s="185"/>
      <c r="F2" s="185"/>
      <c r="G2" s="185"/>
      <c r="H2" s="185"/>
      <c r="I2" s="185"/>
      <c r="J2" s="185"/>
      <c r="K2" s="185"/>
      <c r="L2" s="185"/>
      <c r="M2" s="185"/>
      <c r="N2" s="185"/>
      <c r="O2" s="186"/>
    </row>
    <row r="3" spans="1:15" x14ac:dyDescent="0.25">
      <c r="A3" s="63" t="s">
        <v>77</v>
      </c>
      <c r="B3" s="64">
        <v>45261</v>
      </c>
      <c r="C3" s="64">
        <v>45292</v>
      </c>
      <c r="D3" s="64">
        <v>45323</v>
      </c>
      <c r="E3" s="64">
        <v>45352</v>
      </c>
      <c r="F3" s="64">
        <v>45383</v>
      </c>
      <c r="G3" s="64">
        <v>45413</v>
      </c>
      <c r="H3" s="64">
        <v>45444</v>
      </c>
      <c r="I3" s="64">
        <v>45474</v>
      </c>
      <c r="J3" s="64">
        <v>45505</v>
      </c>
      <c r="K3" s="64">
        <v>45536</v>
      </c>
      <c r="L3" s="64">
        <v>45566</v>
      </c>
      <c r="M3" s="64">
        <v>45597</v>
      </c>
      <c r="N3" s="64">
        <v>45627</v>
      </c>
      <c r="O3" s="122" t="s">
        <v>82</v>
      </c>
    </row>
    <row r="4" spans="1:15" x14ac:dyDescent="0.25">
      <c r="A4" s="123" t="s">
        <v>350</v>
      </c>
      <c r="B4" s="124">
        <v>312567506346748.44</v>
      </c>
      <c r="C4" s="124">
        <v>308221524535842.94</v>
      </c>
      <c r="D4" s="124">
        <v>296480101207027.69</v>
      </c>
      <c r="E4" s="125">
        <v>312300.07513765042</v>
      </c>
      <c r="F4" s="125">
        <v>310995.26947922789</v>
      </c>
      <c r="G4" s="125">
        <v>309688.97228670999</v>
      </c>
      <c r="H4" s="125">
        <v>307462.65546735504</v>
      </c>
      <c r="I4" s="125">
        <v>308125.24379134312</v>
      </c>
      <c r="J4" s="125">
        <v>308855.21524364187</v>
      </c>
      <c r="K4" s="125">
        <v>309322.99763329775</v>
      </c>
      <c r="L4" s="125">
        <v>313851.02476960327</v>
      </c>
      <c r="M4" s="125">
        <v>305376.84813864221</v>
      </c>
      <c r="N4" s="125">
        <v>305676.87799276569</v>
      </c>
      <c r="O4" s="126" t="s">
        <v>351</v>
      </c>
    </row>
    <row r="5" spans="1:15" x14ac:dyDescent="0.25">
      <c r="A5" s="71" t="s">
        <v>352</v>
      </c>
      <c r="B5" s="127">
        <v>110346030904744.98</v>
      </c>
      <c r="C5" s="127">
        <v>106172271011423.45</v>
      </c>
      <c r="D5" s="127">
        <v>108929921900523.14</v>
      </c>
      <c r="E5" s="112">
        <v>103133.57569579675</v>
      </c>
      <c r="F5" s="112">
        <v>109110.84429208071</v>
      </c>
      <c r="G5" s="112">
        <v>108657.22771807539</v>
      </c>
      <c r="H5" s="112">
        <v>108108.31208043608</v>
      </c>
      <c r="I5" s="112">
        <v>106968.96031119235</v>
      </c>
      <c r="J5" s="112">
        <v>109278.24121757221</v>
      </c>
      <c r="K5" s="112">
        <v>109618.33129748853</v>
      </c>
      <c r="L5" s="112">
        <v>119383.2024435014</v>
      </c>
      <c r="M5" s="112">
        <v>114632.47112568979</v>
      </c>
      <c r="N5" s="112">
        <v>114219.20760610295</v>
      </c>
      <c r="O5" s="73" t="s">
        <v>353</v>
      </c>
    </row>
    <row r="6" spans="1:15" x14ac:dyDescent="0.25">
      <c r="A6" s="83" t="s">
        <v>354</v>
      </c>
      <c r="B6" s="128">
        <v>422913537251493.31</v>
      </c>
      <c r="C6" s="128">
        <v>414393795547266.31</v>
      </c>
      <c r="D6" s="128">
        <v>405410023107550.81</v>
      </c>
      <c r="E6" s="111">
        <v>415433.65083344729</v>
      </c>
      <c r="F6" s="111">
        <v>420106.1137713085</v>
      </c>
      <c r="G6" s="111">
        <v>418346.20000478544</v>
      </c>
      <c r="H6" s="111">
        <v>415570.96754779114</v>
      </c>
      <c r="I6" s="111">
        <v>415094.20410253532</v>
      </c>
      <c r="J6" s="111">
        <v>418133.45646121417</v>
      </c>
      <c r="K6" s="111">
        <v>418941.32893078605</v>
      </c>
      <c r="L6" s="111">
        <v>433234.22721310449</v>
      </c>
      <c r="M6" s="111">
        <v>420009.31926433189</v>
      </c>
      <c r="N6" s="111">
        <v>419896.08559886878</v>
      </c>
      <c r="O6" s="84" t="s">
        <v>355</v>
      </c>
    </row>
    <row r="7" spans="1:15" x14ac:dyDescent="0.25">
      <c r="A7" s="71" t="s">
        <v>356</v>
      </c>
      <c r="B7" s="129">
        <v>17.655276702132785</v>
      </c>
      <c r="C7" s="129">
        <v>17.013662336878191</v>
      </c>
      <c r="D7" s="129">
        <v>16.340767337309412</v>
      </c>
      <c r="E7" s="129">
        <v>17.23687227163596</v>
      </c>
      <c r="F7" s="129">
        <v>17.061560892527805</v>
      </c>
      <c r="G7" s="129">
        <v>16.903381257989871</v>
      </c>
      <c r="H7" s="129">
        <v>16.733381867339649</v>
      </c>
      <c r="I7" s="129">
        <v>16.453119185211371</v>
      </c>
      <c r="J7" s="129">
        <v>16.365031373369426</v>
      </c>
      <c r="K7" s="129">
        <v>16.209091196410721</v>
      </c>
      <c r="L7" s="129">
        <v>17.253110562637474</v>
      </c>
      <c r="M7" s="129">
        <v>16.637550247196337</v>
      </c>
      <c r="N7" s="129">
        <v>16.640770216133866</v>
      </c>
      <c r="O7" s="73" t="s">
        <v>357</v>
      </c>
    </row>
    <row r="8" spans="1:15" x14ac:dyDescent="0.25">
      <c r="A8" s="71" t="s">
        <v>358</v>
      </c>
      <c r="B8" s="129">
        <v>6.2328606430514046</v>
      </c>
      <c r="C8" s="129">
        <v>5.8606522411052975</v>
      </c>
      <c r="D8" s="129">
        <v>6.0037705822448668</v>
      </c>
      <c r="E8" s="129">
        <v>5.6922825599769782</v>
      </c>
      <c r="F8" s="129">
        <v>5.9859473651858739</v>
      </c>
      <c r="G8" s="129">
        <v>5.9307069702645396</v>
      </c>
      <c r="H8" s="129">
        <v>5.8836988392157359</v>
      </c>
      <c r="I8" s="129">
        <v>5.7118755719671404</v>
      </c>
      <c r="J8" s="129">
        <v>5.7902271280783113</v>
      </c>
      <c r="K8" s="129">
        <v>5.7442011825637564</v>
      </c>
      <c r="L8" s="129">
        <v>6.5627684108774291</v>
      </c>
      <c r="M8" s="129">
        <v>6.2454095978096866</v>
      </c>
      <c r="N8" s="129">
        <v>6.2179894028066833</v>
      </c>
      <c r="O8" s="73" t="s">
        <v>359</v>
      </c>
    </row>
    <row r="9" spans="1:15" x14ac:dyDescent="0.25">
      <c r="A9" s="71" t="s">
        <v>360</v>
      </c>
      <c r="B9" s="129">
        <v>23.888137345184184</v>
      </c>
      <c r="C9" s="129">
        <v>22.874314577983483</v>
      </c>
      <c r="D9" s="129">
        <v>22.344537919554281</v>
      </c>
      <c r="E9" s="129">
        <v>22.929154831612944</v>
      </c>
      <c r="F9" s="129">
        <v>23.047508257713673</v>
      </c>
      <c r="G9" s="129">
        <v>22.834088228254412</v>
      </c>
      <c r="H9" s="129">
        <v>22.617080706555381</v>
      </c>
      <c r="I9" s="129">
        <v>22.164994757178501</v>
      </c>
      <c r="J9" s="129">
        <v>22.15525850144774</v>
      </c>
      <c r="K9" s="129">
        <v>21.953292378974467</v>
      </c>
      <c r="L9" s="129">
        <v>23.815878973514891</v>
      </c>
      <c r="M9" s="129">
        <v>22.88295984500602</v>
      </c>
      <c r="N9" s="129">
        <v>22.858759618940557</v>
      </c>
      <c r="O9" s="73" t="s">
        <v>361</v>
      </c>
    </row>
    <row r="10" spans="1:15" x14ac:dyDescent="0.25">
      <c r="A10" s="71" t="s">
        <v>362</v>
      </c>
      <c r="B10" s="127">
        <v>7923894914435.9268</v>
      </c>
      <c r="C10" s="127">
        <v>722865526341.04883</v>
      </c>
      <c r="D10" s="127">
        <v>1317339323725.6924</v>
      </c>
      <c r="E10" s="112">
        <v>2143.5567068961927</v>
      </c>
      <c r="F10" s="112">
        <v>2860.2137186944274</v>
      </c>
      <c r="G10" s="112">
        <v>3627.5021752291195</v>
      </c>
      <c r="H10" s="112">
        <v>4366.7595635213038</v>
      </c>
      <c r="I10" s="112">
        <v>5094.4570833341495</v>
      </c>
      <c r="J10" s="112">
        <v>5817.1253685672928</v>
      </c>
      <c r="K10" s="112">
        <v>6550.4826863130338</v>
      </c>
      <c r="L10" s="112">
        <v>7313.1004975859105</v>
      </c>
      <c r="M10" s="112">
        <v>8022.4249839076838</v>
      </c>
      <c r="N10" s="112">
        <v>8680.8707143754455</v>
      </c>
      <c r="O10" s="73" t="s">
        <v>363</v>
      </c>
    </row>
    <row r="11" spans="1:15" x14ac:dyDescent="0.25">
      <c r="A11" s="71" t="s">
        <v>364</v>
      </c>
      <c r="B11" s="127">
        <v>10033786947897.643</v>
      </c>
      <c r="C11" s="127">
        <v>625225082272.89624</v>
      </c>
      <c r="D11" s="127">
        <v>1231488564674.8867</v>
      </c>
      <c r="E11" s="112">
        <v>2056.0398872230598</v>
      </c>
      <c r="F11" s="112">
        <v>2667.5501078973921</v>
      </c>
      <c r="G11" s="112">
        <v>3478.4789256775293</v>
      </c>
      <c r="H11" s="112">
        <v>4391.6980139611096</v>
      </c>
      <c r="I11" s="112">
        <v>5482.398749805212</v>
      </c>
      <c r="J11" s="112">
        <v>6551.099597309696</v>
      </c>
      <c r="K11" s="112">
        <v>7573.4549725969791</v>
      </c>
      <c r="L11" s="112">
        <v>8396.667270126105</v>
      </c>
      <c r="M11" s="112">
        <v>9847.8393051015428</v>
      </c>
      <c r="N11" s="112">
        <v>12069.693921791526</v>
      </c>
      <c r="O11" s="73" t="s">
        <v>365</v>
      </c>
    </row>
    <row r="12" spans="1:15" x14ac:dyDescent="0.25">
      <c r="A12" s="130" t="s">
        <v>366</v>
      </c>
      <c r="B12" s="131">
        <v>29766819</v>
      </c>
      <c r="C12" s="131">
        <v>24417557</v>
      </c>
      <c r="D12" s="131">
        <v>22476116</v>
      </c>
      <c r="E12" s="131">
        <v>26159596</v>
      </c>
      <c r="F12" s="131">
        <v>29154828</v>
      </c>
      <c r="G12" s="131">
        <v>27111139</v>
      </c>
      <c r="H12" s="131">
        <v>27139710</v>
      </c>
      <c r="I12" s="131">
        <v>28216166.000999998</v>
      </c>
      <c r="J12" s="131">
        <v>29987057</v>
      </c>
      <c r="K12" s="131">
        <v>30504128</v>
      </c>
      <c r="L12" s="131">
        <v>31475693</v>
      </c>
      <c r="M12" s="131">
        <v>31463032</v>
      </c>
      <c r="N12" s="131">
        <v>32873844</v>
      </c>
      <c r="O12" s="132" t="s">
        <v>367</v>
      </c>
    </row>
    <row r="13" spans="1:15" x14ac:dyDescent="0.25">
      <c r="A13" s="199"/>
      <c r="B13" s="200"/>
      <c r="C13" s="200"/>
      <c r="D13" s="200"/>
      <c r="E13" s="200"/>
      <c r="F13" s="200"/>
      <c r="G13" s="200"/>
      <c r="H13" s="200"/>
      <c r="I13" s="200"/>
      <c r="J13" s="200"/>
      <c r="K13" s="200"/>
      <c r="L13" s="200"/>
      <c r="M13" s="200"/>
      <c r="N13" s="200"/>
      <c r="O13" s="201"/>
    </row>
    <row r="15" spans="1:15" x14ac:dyDescent="0.25">
      <c r="A15" s="133"/>
    </row>
    <row r="16" spans="1:15" x14ac:dyDescent="0.25">
      <c r="B16" s="134"/>
      <c r="C16" s="134"/>
      <c r="D16" s="134"/>
      <c r="E16" s="134"/>
      <c r="F16" s="134"/>
      <c r="G16" s="134"/>
      <c r="H16" s="134"/>
      <c r="I16" s="134"/>
      <c r="J16" s="134"/>
      <c r="K16" s="134"/>
      <c r="L16" s="134"/>
      <c r="M16" s="134"/>
      <c r="N16" s="134"/>
    </row>
  </sheetData>
  <mergeCells count="3">
    <mergeCell ref="A1:O1"/>
    <mergeCell ref="A2:O2"/>
    <mergeCell ref="A13:O13"/>
  </mergeCells>
  <pageMargins left="0.39370078740157483" right="0.39370078740157483" top="0.39370078740157483" bottom="0.39370078740157483" header="0.31496062992125984" footer="0.31496062992125984"/>
  <pageSetup paperSize="9" scale="8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3399C-507C-4AB6-8D84-53117930BB81}">
  <sheetPr>
    <tabColor theme="5" tint="0.39997558519241921"/>
  </sheetPr>
  <dimension ref="A1:O113"/>
  <sheetViews>
    <sheetView showGridLines="0" tabSelected="1" view="pageBreakPreview" zoomScale="85" zoomScaleNormal="100" zoomScaleSheetLayoutView="85" workbookViewId="0">
      <pane xSplit="1" ySplit="3" topLeftCell="B4" activePane="bottomRight" state="frozen"/>
      <selection sqref="A1:O1"/>
      <selection pane="topRight" sqref="A1:O1"/>
      <selection pane="bottomLeft" sqref="A1:O1"/>
      <selection pane="bottomRight" activeCell="A2" sqref="A1:XFD1048576"/>
    </sheetView>
  </sheetViews>
  <sheetFormatPr defaultColWidth="9.1796875" defaultRowHeight="10.5" x14ac:dyDescent="0.25"/>
  <cols>
    <col min="1" max="1" width="49.453125" style="62" customWidth="1"/>
    <col min="2" max="13" width="8.08984375" style="62" customWidth="1"/>
    <col min="14" max="14" width="6.08984375" style="62" bestFit="1" customWidth="1"/>
    <col min="15" max="15" width="43.1796875" style="62" bestFit="1" customWidth="1"/>
    <col min="16" max="16384" width="9.1796875" style="62"/>
  </cols>
  <sheetData>
    <row r="1" spans="1:15" ht="13" x14ac:dyDescent="0.25">
      <c r="A1" s="181" t="s">
        <v>368</v>
      </c>
      <c r="B1" s="182"/>
      <c r="C1" s="182"/>
      <c r="D1" s="182"/>
      <c r="E1" s="182"/>
      <c r="F1" s="182"/>
      <c r="G1" s="182"/>
      <c r="H1" s="182"/>
      <c r="I1" s="182"/>
      <c r="J1" s="182"/>
      <c r="K1" s="182"/>
      <c r="L1" s="182"/>
      <c r="M1" s="182"/>
      <c r="N1" s="182"/>
      <c r="O1" s="183"/>
    </row>
    <row r="2" spans="1:15" ht="13" x14ac:dyDescent="0.25">
      <c r="A2" s="184" t="s">
        <v>369</v>
      </c>
      <c r="B2" s="185"/>
      <c r="C2" s="185"/>
      <c r="D2" s="185"/>
      <c r="E2" s="185"/>
      <c r="F2" s="185"/>
      <c r="G2" s="185"/>
      <c r="H2" s="185"/>
      <c r="I2" s="185"/>
      <c r="J2" s="185"/>
      <c r="K2" s="185"/>
      <c r="L2" s="185"/>
      <c r="M2" s="185"/>
      <c r="N2" s="185"/>
      <c r="O2" s="186"/>
    </row>
    <row r="3" spans="1:15" ht="16.399999999999999" customHeight="1" x14ac:dyDescent="0.25">
      <c r="A3" s="63" t="s">
        <v>77</v>
      </c>
      <c r="B3" s="64">
        <v>45261</v>
      </c>
      <c r="C3" s="64">
        <v>45292</v>
      </c>
      <c r="D3" s="64">
        <v>45323</v>
      </c>
      <c r="E3" s="64">
        <v>45352</v>
      </c>
      <c r="F3" s="64">
        <v>45383</v>
      </c>
      <c r="G3" s="64">
        <v>45413</v>
      </c>
      <c r="H3" s="64">
        <v>45444</v>
      </c>
      <c r="I3" s="64">
        <v>45474</v>
      </c>
      <c r="J3" s="64">
        <v>45505</v>
      </c>
      <c r="K3" s="64">
        <v>45536</v>
      </c>
      <c r="L3" s="64">
        <v>45566</v>
      </c>
      <c r="M3" s="64">
        <v>45597</v>
      </c>
      <c r="N3" s="64">
        <v>45627</v>
      </c>
      <c r="O3" s="65" t="s">
        <v>82</v>
      </c>
    </row>
    <row r="4" spans="1:15" x14ac:dyDescent="0.25">
      <c r="A4" s="135" t="s">
        <v>128</v>
      </c>
      <c r="B4" s="136"/>
      <c r="C4" s="136"/>
      <c r="D4" s="136"/>
      <c r="E4" s="136"/>
      <c r="F4" s="136"/>
      <c r="G4" s="136"/>
      <c r="H4" s="136"/>
      <c r="I4" s="136"/>
      <c r="J4" s="136"/>
      <c r="K4" s="136"/>
      <c r="L4" s="136"/>
      <c r="M4" s="136"/>
      <c r="N4" s="136"/>
      <c r="O4" s="137" t="s">
        <v>129</v>
      </c>
    </row>
    <row r="5" spans="1:15" x14ac:dyDescent="0.25">
      <c r="A5" s="71" t="s">
        <v>130</v>
      </c>
      <c r="B5" s="72">
        <v>509.23580538674526</v>
      </c>
      <c r="C5" s="72">
        <v>505.67937614726532</v>
      </c>
      <c r="D5" s="72">
        <v>504.99623614454532</v>
      </c>
      <c r="E5" s="72">
        <v>617.1802763921753</v>
      </c>
      <c r="F5" s="72">
        <v>600.30757524170542</v>
      </c>
      <c r="G5" s="72">
        <v>792.81555115473509</v>
      </c>
      <c r="H5" s="72">
        <v>537.40248648353543</v>
      </c>
      <c r="I5" s="72">
        <v>463.46460419434334</v>
      </c>
      <c r="J5" s="72">
        <v>501.68930509251231</v>
      </c>
      <c r="K5" s="72">
        <v>571.33295170097688</v>
      </c>
      <c r="L5" s="72">
        <v>510.23175402645666</v>
      </c>
      <c r="M5" s="72">
        <v>509.10844303669677</v>
      </c>
      <c r="N5" s="72">
        <v>551.92106115036711</v>
      </c>
      <c r="O5" s="73" t="s">
        <v>131</v>
      </c>
    </row>
    <row r="6" spans="1:15" x14ac:dyDescent="0.25">
      <c r="A6" s="71" t="s">
        <v>370</v>
      </c>
      <c r="B6" s="72">
        <v>17754.320972170601</v>
      </c>
      <c r="C6" s="72">
        <v>17918.697907051544</v>
      </c>
      <c r="D6" s="72">
        <v>17956.652431636459</v>
      </c>
      <c r="E6" s="72">
        <v>17741.660862433655</v>
      </c>
      <c r="F6" s="72">
        <v>17751.669294992742</v>
      </c>
      <c r="G6" s="72">
        <v>17597.895538872352</v>
      </c>
      <c r="H6" s="72">
        <v>17189.431907817128</v>
      </c>
      <c r="I6" s="72">
        <v>17589.24007871612</v>
      </c>
      <c r="J6" s="72">
        <v>16913.92588686556</v>
      </c>
      <c r="K6" s="72">
        <v>16335.372488690233</v>
      </c>
      <c r="L6" s="72">
        <v>15105.8650547011</v>
      </c>
      <c r="M6" s="72">
        <v>15618.175911223238</v>
      </c>
      <c r="N6" s="72">
        <v>15747.365590190368</v>
      </c>
      <c r="O6" s="73" t="s">
        <v>133</v>
      </c>
    </row>
    <row r="7" spans="1:15" x14ac:dyDescent="0.25">
      <c r="A7" s="74" t="s">
        <v>134</v>
      </c>
      <c r="B7" s="72">
        <v>8753.77932112487</v>
      </c>
      <c r="C7" s="72">
        <v>8799.1439224408714</v>
      </c>
      <c r="D7" s="72">
        <v>8832.8869270557407</v>
      </c>
      <c r="E7" s="72">
        <v>8526.4370385093098</v>
      </c>
      <c r="F7" s="72">
        <v>8425.0045823407108</v>
      </c>
      <c r="G7" s="72">
        <v>7385.2222768530801</v>
      </c>
      <c r="H7" s="72">
        <v>6930.5320540264702</v>
      </c>
      <c r="I7" s="72">
        <v>7214.5213476448298</v>
      </c>
      <c r="J7" s="72">
        <v>6474.8686311349393</v>
      </c>
      <c r="K7" s="72">
        <v>5901.5038199589098</v>
      </c>
      <c r="L7" s="72">
        <v>4722.0206370956193</v>
      </c>
      <c r="M7" s="72">
        <v>5143.3852540866801</v>
      </c>
      <c r="N7" s="72">
        <v>5347.6971917897072</v>
      </c>
      <c r="O7" s="73" t="s">
        <v>135</v>
      </c>
    </row>
    <row r="8" spans="1:15" x14ac:dyDescent="0.25">
      <c r="A8" s="74" t="s">
        <v>136</v>
      </c>
      <c r="B8" s="72">
        <v>6198.4967420929997</v>
      </c>
      <c r="C8" s="72">
        <v>6198.3684947060001</v>
      </c>
      <c r="D8" s="72">
        <v>6191.8711800399997</v>
      </c>
      <c r="E8" s="72">
        <v>6185.2420849030004</v>
      </c>
      <c r="F8" s="72">
        <v>6314.1649592719996</v>
      </c>
      <c r="G8" s="72">
        <v>6794.0923546109998</v>
      </c>
      <c r="H8" s="72">
        <v>6664.0109300209997</v>
      </c>
      <c r="I8" s="72">
        <v>6571.5744717799998</v>
      </c>
      <c r="J8" s="72">
        <v>6518.2432755729997</v>
      </c>
      <c r="K8" s="72">
        <v>6552.8838347319997</v>
      </c>
      <c r="L8" s="72">
        <v>6352.4699630719997</v>
      </c>
      <c r="M8" s="72">
        <v>6285.6506492571798</v>
      </c>
      <c r="N8" s="72">
        <v>6276.8517195842496</v>
      </c>
      <c r="O8" s="73" t="s">
        <v>137</v>
      </c>
    </row>
    <row r="9" spans="1:15" x14ac:dyDescent="0.25">
      <c r="A9" s="74" t="s">
        <v>138</v>
      </c>
      <c r="B9" s="72">
        <v>0</v>
      </c>
      <c r="C9" s="72">
        <v>0</v>
      </c>
      <c r="D9" s="72">
        <v>0</v>
      </c>
      <c r="E9" s="72">
        <v>0</v>
      </c>
      <c r="F9" s="72">
        <v>0</v>
      </c>
      <c r="G9" s="72">
        <v>0</v>
      </c>
      <c r="H9" s="72">
        <v>0</v>
      </c>
      <c r="I9" s="72">
        <v>14.158362</v>
      </c>
      <c r="J9" s="72">
        <v>14.158362</v>
      </c>
      <c r="K9" s="72">
        <v>24.951934900000001</v>
      </c>
      <c r="L9" s="72">
        <v>121.94124009799999</v>
      </c>
      <c r="M9" s="72">
        <v>126.611954717</v>
      </c>
      <c r="N9" s="72">
        <v>138.503580935</v>
      </c>
      <c r="O9" s="73" t="s">
        <v>139</v>
      </c>
    </row>
    <row r="10" spans="1:15" x14ac:dyDescent="0.25">
      <c r="A10" s="74" t="s">
        <v>140</v>
      </c>
      <c r="B10" s="72">
        <v>998.36662114056003</v>
      </c>
      <c r="C10" s="72">
        <v>1099.1051001891501</v>
      </c>
      <c r="D10" s="72">
        <v>1078.9179519998499</v>
      </c>
      <c r="E10" s="72">
        <v>1204.0535375347699</v>
      </c>
      <c r="F10" s="72">
        <v>1215.20578983718</v>
      </c>
      <c r="G10" s="72">
        <v>1656.6369074771499</v>
      </c>
      <c r="H10" s="72">
        <v>1825.9563050004599</v>
      </c>
      <c r="I10" s="72">
        <v>2030.4146960118101</v>
      </c>
      <c r="J10" s="72">
        <v>2142.6840360614201</v>
      </c>
      <c r="K10" s="72">
        <v>2106.4458525250602</v>
      </c>
      <c r="L10" s="72">
        <v>2156.55694700503</v>
      </c>
      <c r="M10" s="72">
        <v>2317.59771027737</v>
      </c>
      <c r="N10" s="72">
        <v>2286.6832679197732</v>
      </c>
      <c r="O10" s="73" t="s">
        <v>141</v>
      </c>
    </row>
    <row r="11" spans="1:15" x14ac:dyDescent="0.25">
      <c r="A11" s="74" t="s">
        <v>142</v>
      </c>
      <c r="B11" s="72">
        <v>225.0874092</v>
      </c>
      <c r="C11" s="72">
        <v>236.55935719999999</v>
      </c>
      <c r="D11" s="72">
        <v>237.01919271</v>
      </c>
      <c r="E11" s="72">
        <v>233.92485299099999</v>
      </c>
      <c r="F11" s="72">
        <v>238.19551999999999</v>
      </c>
      <c r="G11" s="72">
        <v>209.79058280000001</v>
      </c>
      <c r="H11" s="72">
        <v>216.58085740000001</v>
      </c>
      <c r="I11" s="72">
        <v>224.4058957</v>
      </c>
      <c r="J11" s="72">
        <v>235.70333370099999</v>
      </c>
      <c r="K11" s="72">
        <v>239.19329280100001</v>
      </c>
      <c r="L11" s="72">
        <v>236.65062790100001</v>
      </c>
      <c r="M11" s="72">
        <v>223.94455173899999</v>
      </c>
      <c r="N11" s="72">
        <v>213.8246556926124</v>
      </c>
      <c r="O11" s="73" t="s">
        <v>143</v>
      </c>
    </row>
    <row r="12" spans="1:15" x14ac:dyDescent="0.25">
      <c r="A12" s="74" t="s">
        <v>371</v>
      </c>
      <c r="B12" s="72">
        <v>3.0634786415999997</v>
      </c>
      <c r="C12" s="72">
        <v>2.7303011267500001</v>
      </c>
      <c r="D12" s="72">
        <v>2.72802317842</v>
      </c>
      <c r="E12" s="72">
        <v>2.2212693400100001</v>
      </c>
      <c r="F12" s="72">
        <v>1.9892386312499999</v>
      </c>
      <c r="G12" s="72">
        <v>1.9890453801500001</v>
      </c>
      <c r="H12" s="72">
        <v>1.6623508788599999</v>
      </c>
      <c r="I12" s="72">
        <v>1.44354788885</v>
      </c>
      <c r="J12" s="72">
        <v>1.4416633127</v>
      </c>
      <c r="K12" s="72">
        <v>1.11993836424</v>
      </c>
      <c r="L12" s="72">
        <v>0.90514744887999998</v>
      </c>
      <c r="M12" s="72">
        <v>0.90414679496000006</v>
      </c>
      <c r="N12" s="72">
        <v>0.62787402798000003</v>
      </c>
      <c r="O12" s="73" t="s">
        <v>145</v>
      </c>
    </row>
    <row r="13" spans="1:15" x14ac:dyDescent="0.25">
      <c r="A13" s="74" t="s">
        <v>186</v>
      </c>
      <c r="B13" s="72">
        <v>1572.9322999705701</v>
      </c>
      <c r="C13" s="72">
        <v>1580.1956313887699</v>
      </c>
      <c r="D13" s="72">
        <v>1610.63405665245</v>
      </c>
      <c r="E13" s="72">
        <v>1587.18697915557</v>
      </c>
      <c r="F13" s="72">
        <v>1554.5141049115998</v>
      </c>
      <c r="G13" s="72">
        <v>1547.4374049309702</v>
      </c>
      <c r="H13" s="72">
        <v>1547.96244367034</v>
      </c>
      <c r="I13" s="72">
        <v>1530.0947908706298</v>
      </c>
      <c r="J13" s="72">
        <v>1524.1996182625001</v>
      </c>
      <c r="K13" s="72">
        <v>1506.64684858902</v>
      </c>
      <c r="L13" s="72">
        <v>1512.6935252605699</v>
      </c>
      <c r="M13" s="72">
        <v>1517.4546775310498</v>
      </c>
      <c r="N13" s="72">
        <v>1480.5503334210453</v>
      </c>
      <c r="O13" s="73" t="s">
        <v>147</v>
      </c>
    </row>
    <row r="14" spans="1:15" x14ac:dyDescent="0.25">
      <c r="A14" s="74" t="s">
        <v>372</v>
      </c>
      <c r="B14" s="72">
        <v>0</v>
      </c>
      <c r="C14" s="72">
        <v>0</v>
      </c>
      <c r="D14" s="72">
        <v>0</v>
      </c>
      <c r="E14" s="72">
        <v>0</v>
      </c>
      <c r="F14" s="72">
        <v>0</v>
      </c>
      <c r="G14" s="72">
        <v>0</v>
      </c>
      <c r="H14" s="72">
        <v>0</v>
      </c>
      <c r="I14" s="72">
        <v>0</v>
      </c>
      <c r="J14" s="72">
        <v>0</v>
      </c>
      <c r="K14" s="72">
        <v>0</v>
      </c>
      <c r="L14" s="72">
        <v>0</v>
      </c>
      <c r="M14" s="72">
        <v>0</v>
      </c>
      <c r="N14" s="72">
        <v>0</v>
      </c>
      <c r="O14" s="73" t="s">
        <v>148</v>
      </c>
    </row>
    <row r="15" spans="1:15" x14ac:dyDescent="0.25">
      <c r="A15" s="74" t="s">
        <v>373</v>
      </c>
      <c r="B15" s="72">
        <v>0</v>
      </c>
      <c r="C15" s="72">
        <v>0</v>
      </c>
      <c r="D15" s="72">
        <v>0</v>
      </c>
      <c r="E15" s="72">
        <v>0</v>
      </c>
      <c r="F15" s="72">
        <v>0</v>
      </c>
      <c r="G15" s="72">
        <v>0</v>
      </c>
      <c r="H15" s="72">
        <v>0</v>
      </c>
      <c r="I15" s="72">
        <v>0</v>
      </c>
      <c r="J15" s="72">
        <v>0</v>
      </c>
      <c r="K15" s="72">
        <v>0</v>
      </c>
      <c r="L15" s="72">
        <v>0</v>
      </c>
      <c r="M15" s="72">
        <v>0</v>
      </c>
      <c r="N15" s="72">
        <v>0</v>
      </c>
      <c r="O15" s="73" t="s">
        <v>149</v>
      </c>
    </row>
    <row r="16" spans="1:15" x14ac:dyDescent="0.25">
      <c r="A16" s="74" t="s">
        <v>150</v>
      </c>
      <c r="B16" s="72">
        <v>0</v>
      </c>
      <c r="C16" s="72">
        <v>0</v>
      </c>
      <c r="D16" s="72">
        <v>0</v>
      </c>
      <c r="E16" s="72">
        <v>0</v>
      </c>
      <c r="F16" s="72">
        <v>0</v>
      </c>
      <c r="G16" s="72">
        <v>0</v>
      </c>
      <c r="H16" s="72">
        <v>0</v>
      </c>
      <c r="I16" s="72">
        <v>0</v>
      </c>
      <c r="J16" s="72">
        <v>0</v>
      </c>
      <c r="K16" s="72">
        <v>0</v>
      </c>
      <c r="L16" s="72">
        <v>0</v>
      </c>
      <c r="M16" s="72">
        <v>0</v>
      </c>
      <c r="N16" s="72">
        <v>0</v>
      </c>
      <c r="O16" s="73" t="s">
        <v>151</v>
      </c>
    </row>
    <row r="17" spans="1:15" x14ac:dyDescent="0.25">
      <c r="A17" s="74" t="s">
        <v>152</v>
      </c>
      <c r="B17" s="72">
        <v>2.4950999999999999</v>
      </c>
      <c r="C17" s="72">
        <v>2.4950999999999999</v>
      </c>
      <c r="D17" s="72">
        <v>2.4950999999999999</v>
      </c>
      <c r="E17" s="72">
        <v>2.4950999999999999</v>
      </c>
      <c r="F17" s="72">
        <v>2.4950999999999999</v>
      </c>
      <c r="G17" s="72">
        <v>2.6269668199999998</v>
      </c>
      <c r="H17" s="72">
        <v>2.6269668199999998</v>
      </c>
      <c r="I17" s="72">
        <v>2.6269668199999998</v>
      </c>
      <c r="J17" s="72">
        <v>2.6269668199999998</v>
      </c>
      <c r="K17" s="72">
        <v>2.6269668199999998</v>
      </c>
      <c r="L17" s="72">
        <v>2.6269668199999998</v>
      </c>
      <c r="M17" s="72">
        <v>2.6269668199999998</v>
      </c>
      <c r="N17" s="72">
        <v>2.6269668199999998</v>
      </c>
      <c r="O17" s="73" t="s">
        <v>153</v>
      </c>
    </row>
    <row r="18" spans="1:15" x14ac:dyDescent="0.25">
      <c r="A18" s="74" t="s">
        <v>154</v>
      </c>
      <c r="B18" s="72">
        <v>0</v>
      </c>
      <c r="C18" s="72">
        <v>0</v>
      </c>
      <c r="D18" s="72">
        <v>0</v>
      </c>
      <c r="E18" s="72">
        <v>0</v>
      </c>
      <c r="F18" s="72">
        <v>0</v>
      </c>
      <c r="G18" s="72">
        <v>0</v>
      </c>
      <c r="H18" s="72">
        <v>0</v>
      </c>
      <c r="I18" s="72">
        <v>0</v>
      </c>
      <c r="J18" s="72">
        <v>0</v>
      </c>
      <c r="K18" s="72">
        <v>0</v>
      </c>
      <c r="L18" s="72">
        <v>0</v>
      </c>
      <c r="M18" s="72">
        <v>0</v>
      </c>
      <c r="N18" s="72">
        <v>0</v>
      </c>
      <c r="O18" s="73" t="s">
        <v>155</v>
      </c>
    </row>
    <row r="19" spans="1:15" x14ac:dyDescent="0.25">
      <c r="A19" s="74" t="s">
        <v>156</v>
      </c>
      <c r="B19" s="72">
        <v>0</v>
      </c>
      <c r="C19" s="72">
        <v>0</v>
      </c>
      <c r="D19" s="72">
        <v>0</v>
      </c>
      <c r="E19" s="72">
        <v>0</v>
      </c>
      <c r="F19" s="72">
        <v>0</v>
      </c>
      <c r="G19" s="72">
        <v>0</v>
      </c>
      <c r="H19" s="72">
        <v>0</v>
      </c>
      <c r="I19" s="72">
        <v>0</v>
      </c>
      <c r="J19" s="72">
        <v>0</v>
      </c>
      <c r="K19" s="72">
        <v>0</v>
      </c>
      <c r="L19" s="72">
        <v>0</v>
      </c>
      <c r="M19" s="72">
        <v>0</v>
      </c>
      <c r="N19" s="72">
        <v>0</v>
      </c>
      <c r="O19" s="73" t="s">
        <v>157</v>
      </c>
    </row>
    <row r="20" spans="1:15" x14ac:dyDescent="0.25">
      <c r="A20" s="74" t="s">
        <v>158</v>
      </c>
      <c r="B20" s="72">
        <v>0</v>
      </c>
      <c r="C20" s="72">
        <v>0</v>
      </c>
      <c r="D20" s="72">
        <v>0</v>
      </c>
      <c r="E20" s="72">
        <v>0</v>
      </c>
      <c r="F20" s="72">
        <v>0</v>
      </c>
      <c r="G20" s="72">
        <v>0</v>
      </c>
      <c r="H20" s="72">
        <v>0</v>
      </c>
      <c r="I20" s="72">
        <v>0</v>
      </c>
      <c r="J20" s="72">
        <v>0</v>
      </c>
      <c r="K20" s="72">
        <v>0</v>
      </c>
      <c r="L20" s="72">
        <v>0</v>
      </c>
      <c r="M20" s="72">
        <v>0</v>
      </c>
      <c r="N20" s="72">
        <v>0</v>
      </c>
      <c r="O20" s="73" t="s">
        <v>159</v>
      </c>
    </row>
    <row r="21" spans="1:15" x14ac:dyDescent="0.25">
      <c r="A21" s="74" t="s">
        <v>160</v>
      </c>
      <c r="B21" s="72">
        <v>0.1</v>
      </c>
      <c r="C21" s="72">
        <v>0.1</v>
      </c>
      <c r="D21" s="72">
        <v>0.1</v>
      </c>
      <c r="E21" s="72">
        <v>0.1</v>
      </c>
      <c r="F21" s="72">
        <v>0.1</v>
      </c>
      <c r="G21" s="72">
        <v>0.1</v>
      </c>
      <c r="H21" s="72">
        <v>0.1</v>
      </c>
      <c r="I21" s="72">
        <v>0</v>
      </c>
      <c r="J21" s="72">
        <v>0</v>
      </c>
      <c r="K21" s="72">
        <v>0</v>
      </c>
      <c r="L21" s="72">
        <v>0</v>
      </c>
      <c r="M21" s="72">
        <v>0</v>
      </c>
      <c r="N21" s="72">
        <v>0</v>
      </c>
      <c r="O21" s="73" t="s">
        <v>161</v>
      </c>
    </row>
    <row r="22" spans="1:15" x14ac:dyDescent="0.25">
      <c r="A22" s="71" t="s">
        <v>162</v>
      </c>
      <c r="B22" s="72">
        <v>3501.4717179940399</v>
      </c>
      <c r="C22" s="72">
        <v>3250.6989926261299</v>
      </c>
      <c r="D22" s="72">
        <v>3421.9414242992902</v>
      </c>
      <c r="E22" s="72">
        <v>3824.2833505822596</v>
      </c>
      <c r="F22" s="72">
        <v>3715.2275026646003</v>
      </c>
      <c r="G22" s="72">
        <v>2904.3774693023597</v>
      </c>
      <c r="H22" s="72">
        <v>2779.0677780946403</v>
      </c>
      <c r="I22" s="72">
        <v>2733.6542981370098</v>
      </c>
      <c r="J22" s="72">
        <v>2887.8594521790401</v>
      </c>
      <c r="K22" s="72">
        <v>2948.5234361181297</v>
      </c>
      <c r="L22" s="72">
        <v>3092.3621296313604</v>
      </c>
      <c r="M22" s="72">
        <v>2695.4137979179604</v>
      </c>
      <c r="N22" s="72">
        <v>2313.2664341752702</v>
      </c>
      <c r="O22" s="73" t="s">
        <v>163</v>
      </c>
    </row>
    <row r="23" spans="1:15" x14ac:dyDescent="0.25">
      <c r="A23" s="71" t="s">
        <v>164</v>
      </c>
      <c r="B23" s="72">
        <v>156.98941728472207</v>
      </c>
      <c r="C23" s="72">
        <v>171.51793645161416</v>
      </c>
      <c r="D23" s="72">
        <v>177.94203720840582</v>
      </c>
      <c r="E23" s="72">
        <v>142.36932369197501</v>
      </c>
      <c r="F23" s="72">
        <v>6.22335368476638</v>
      </c>
      <c r="G23" s="72">
        <v>9.1504832782680499</v>
      </c>
      <c r="H23" s="72">
        <v>12.209480345837219</v>
      </c>
      <c r="I23" s="72">
        <v>14.867936178391661</v>
      </c>
      <c r="J23" s="72">
        <v>17.204720140627497</v>
      </c>
      <c r="K23" s="72">
        <v>17.858735777153328</v>
      </c>
      <c r="L23" s="72">
        <v>17.22079018538</v>
      </c>
      <c r="M23" s="72">
        <v>19.851020428609999</v>
      </c>
      <c r="N23" s="72">
        <v>1.86597875478</v>
      </c>
      <c r="O23" s="73" t="s">
        <v>165</v>
      </c>
    </row>
    <row r="24" spans="1:15" ht="12.75" customHeight="1" x14ac:dyDescent="0.25">
      <c r="A24" s="71" t="s">
        <v>190</v>
      </c>
      <c r="B24" s="72">
        <v>695.39590422695755</v>
      </c>
      <c r="C24" s="72">
        <v>733.86229681788848</v>
      </c>
      <c r="D24" s="72">
        <v>510.29792742792324</v>
      </c>
      <c r="E24" s="72">
        <v>641.99345954118803</v>
      </c>
      <c r="F24" s="72">
        <v>876.79711657025803</v>
      </c>
      <c r="G24" s="72">
        <v>1067.002454445334</v>
      </c>
      <c r="H24" s="72">
        <v>920.07977081376396</v>
      </c>
      <c r="I24" s="72">
        <v>1001.3437517305634</v>
      </c>
      <c r="J24" s="72">
        <v>1080.4994800672634</v>
      </c>
      <c r="K24" s="72">
        <v>977.73903831997791</v>
      </c>
      <c r="L24" s="72">
        <v>1128.4612075251946</v>
      </c>
      <c r="M24" s="72">
        <v>1093.0884111525947</v>
      </c>
      <c r="N24" s="72">
        <v>1018.9467274492907</v>
      </c>
      <c r="O24" s="73" t="s">
        <v>167</v>
      </c>
    </row>
    <row r="25" spans="1:15" x14ac:dyDescent="0.25">
      <c r="A25" s="71" t="s">
        <v>168</v>
      </c>
      <c r="B25" s="72">
        <v>51.650284593715362</v>
      </c>
      <c r="C25" s="72">
        <v>65.775817096712188</v>
      </c>
      <c r="D25" s="72">
        <v>61.693840965936872</v>
      </c>
      <c r="E25" s="72">
        <v>63.869255832104528</v>
      </c>
      <c r="F25" s="72">
        <v>61.805228007817441</v>
      </c>
      <c r="G25" s="72">
        <v>64.093151628749368</v>
      </c>
      <c r="H25" s="72">
        <v>66.693508195993346</v>
      </c>
      <c r="I25" s="72">
        <v>64.36198737169849</v>
      </c>
      <c r="J25" s="72">
        <v>60.462240097869156</v>
      </c>
      <c r="K25" s="72">
        <v>67.866298539259304</v>
      </c>
      <c r="L25" s="72">
        <v>69.043816726838855</v>
      </c>
      <c r="M25" s="72">
        <v>63.385292178100649</v>
      </c>
      <c r="N25" s="72">
        <v>65.854369246110025</v>
      </c>
      <c r="O25" s="73" t="s">
        <v>169</v>
      </c>
    </row>
    <row r="26" spans="1:15" x14ac:dyDescent="0.25">
      <c r="A26" s="71" t="s">
        <v>170</v>
      </c>
      <c r="B26" s="72">
        <v>2231.4053526118951</v>
      </c>
      <c r="C26" s="72">
        <v>2275.9190525768386</v>
      </c>
      <c r="D26" s="72">
        <v>2303.6815391157847</v>
      </c>
      <c r="E26" s="72">
        <v>2311.6107013357391</v>
      </c>
      <c r="F26" s="72">
        <v>2437.0240727795549</v>
      </c>
      <c r="G26" s="72">
        <v>2170.0042362032855</v>
      </c>
      <c r="H26" s="72">
        <v>2388.3979312694805</v>
      </c>
      <c r="I26" s="72">
        <v>2433.2686461742264</v>
      </c>
      <c r="J26" s="72">
        <v>2485.8204526720151</v>
      </c>
      <c r="K26" s="72">
        <v>2551.0640044577463</v>
      </c>
      <c r="L26" s="72">
        <v>2591.2765886233465</v>
      </c>
      <c r="M26" s="72">
        <v>2599.7277414679556</v>
      </c>
      <c r="N26" s="72">
        <v>2576.0285210214915</v>
      </c>
      <c r="O26" s="73" t="s">
        <v>171</v>
      </c>
    </row>
    <row r="27" spans="1:15" x14ac:dyDescent="0.25">
      <c r="A27" s="71" t="s">
        <v>172</v>
      </c>
      <c r="B27" s="72">
        <v>0</v>
      </c>
      <c r="C27" s="72">
        <v>0</v>
      </c>
      <c r="D27" s="72">
        <v>0</v>
      </c>
      <c r="E27" s="72">
        <v>0</v>
      </c>
      <c r="F27" s="72">
        <v>0</v>
      </c>
      <c r="G27" s="72">
        <v>0</v>
      </c>
      <c r="H27" s="72">
        <v>0</v>
      </c>
      <c r="I27" s="72">
        <v>0</v>
      </c>
      <c r="J27" s="72">
        <v>0</v>
      </c>
      <c r="K27" s="72">
        <v>0</v>
      </c>
      <c r="L27" s="72">
        <v>0</v>
      </c>
      <c r="M27" s="72">
        <v>0</v>
      </c>
      <c r="N27" s="72">
        <v>0</v>
      </c>
      <c r="O27" s="73" t="s">
        <v>173</v>
      </c>
    </row>
    <row r="28" spans="1:15" x14ac:dyDescent="0.25">
      <c r="A28" s="71" t="s">
        <v>174</v>
      </c>
      <c r="B28" s="72">
        <v>3.6371496529999998</v>
      </c>
      <c r="C28" s="72">
        <v>3.6371496529999998</v>
      </c>
      <c r="D28" s="72">
        <v>4.761684163</v>
      </c>
      <c r="E28" s="72">
        <v>4.761684163</v>
      </c>
      <c r="F28" s="72">
        <v>4.761684163</v>
      </c>
      <c r="G28" s="72">
        <v>4.9654490889999998</v>
      </c>
      <c r="H28" s="72">
        <v>4.9654490889999998</v>
      </c>
      <c r="I28" s="72">
        <v>4.9654490889999998</v>
      </c>
      <c r="J28" s="72">
        <v>4.6126363406799999</v>
      </c>
      <c r="K28" s="72">
        <v>4.6126363406799999</v>
      </c>
      <c r="L28" s="72">
        <v>4.6126363406799999</v>
      </c>
      <c r="M28" s="72">
        <v>4.6126363406799999</v>
      </c>
      <c r="N28" s="72">
        <v>4.6126363406799999</v>
      </c>
      <c r="O28" s="73" t="s">
        <v>175</v>
      </c>
    </row>
    <row r="29" spans="1:15" x14ac:dyDescent="0.25">
      <c r="A29" s="71" t="s">
        <v>176</v>
      </c>
      <c r="B29" s="72">
        <v>1.4907479988199999</v>
      </c>
      <c r="C29" s="72">
        <v>1.47751615182</v>
      </c>
      <c r="D29" s="72">
        <v>1.43136736482</v>
      </c>
      <c r="E29" s="72">
        <v>1.3956779728199999</v>
      </c>
      <c r="F29" s="72">
        <v>1.3542076008199999</v>
      </c>
      <c r="G29" s="72">
        <v>1.3128909798200001</v>
      </c>
      <c r="H29" s="72">
        <v>1.2715743578200003</v>
      </c>
      <c r="I29" s="72">
        <v>1.2302577358200002</v>
      </c>
      <c r="J29" s="72">
        <v>1.1996515938200001</v>
      </c>
      <c r="K29" s="72">
        <v>1.2517263998200001</v>
      </c>
      <c r="L29" s="72">
        <v>1.2090712988200001</v>
      </c>
      <c r="M29" s="72">
        <v>1.1664161978200003</v>
      </c>
      <c r="N29" s="72">
        <v>1.123833222</v>
      </c>
      <c r="O29" s="73" t="s">
        <v>177</v>
      </c>
    </row>
    <row r="30" spans="1:15" x14ac:dyDescent="0.25">
      <c r="A30" s="71" t="s">
        <v>178</v>
      </c>
      <c r="B30" s="72">
        <v>0.70158924499999997</v>
      </c>
      <c r="C30" s="72">
        <v>0.64054491499999999</v>
      </c>
      <c r="D30" s="72">
        <v>0.58504996399999998</v>
      </c>
      <c r="E30" s="72">
        <v>0.53410665700000004</v>
      </c>
      <c r="F30" s="72">
        <v>0.48780502999999997</v>
      </c>
      <c r="G30" s="72">
        <v>0.44556183500000002</v>
      </c>
      <c r="H30" s="72">
        <v>0.40631357000000001</v>
      </c>
      <c r="I30" s="72">
        <v>0.36920563299999998</v>
      </c>
      <c r="J30" s="72">
        <v>0.335883025</v>
      </c>
      <c r="K30" s="72">
        <v>0.30284892000000002</v>
      </c>
      <c r="L30" s="72">
        <v>0.27033030400000002</v>
      </c>
      <c r="M30" s="72">
        <v>0.24016046399999999</v>
      </c>
      <c r="N30" s="72">
        <v>0.21330026799999999</v>
      </c>
      <c r="O30" s="73" t="s">
        <v>179</v>
      </c>
    </row>
    <row r="31" spans="1:15" x14ac:dyDescent="0.25">
      <c r="A31" s="71" t="s">
        <v>180</v>
      </c>
      <c r="B31" s="72">
        <v>377.18067626263564</v>
      </c>
      <c r="C31" s="72">
        <v>381.95595335744565</v>
      </c>
      <c r="D31" s="72">
        <v>325.54329758066558</v>
      </c>
      <c r="E31" s="72">
        <v>372.70448795396561</v>
      </c>
      <c r="F31" s="72">
        <v>357.70963398488561</v>
      </c>
      <c r="G31" s="72">
        <v>369.90610399857565</v>
      </c>
      <c r="H31" s="72">
        <v>674.94058369333561</v>
      </c>
      <c r="I31" s="72">
        <v>629.46851991463564</v>
      </c>
      <c r="J31" s="72">
        <v>669.90298106005571</v>
      </c>
      <c r="K31" s="72">
        <v>669.04852976630571</v>
      </c>
      <c r="L31" s="72">
        <v>479.48570743908562</v>
      </c>
      <c r="M31" s="72">
        <v>515.57664312635563</v>
      </c>
      <c r="N31" s="72">
        <v>529.14473080970561</v>
      </c>
      <c r="O31" s="73" t="s">
        <v>181</v>
      </c>
    </row>
    <row r="32" spans="1:15" s="78" customFormat="1" x14ac:dyDescent="0.25">
      <c r="A32" s="75" t="s">
        <v>182</v>
      </c>
      <c r="B32" s="76">
        <v>25283.479617428147</v>
      </c>
      <c r="C32" s="76">
        <v>25309.862542845254</v>
      </c>
      <c r="D32" s="76">
        <v>25269.52683587082</v>
      </c>
      <c r="E32" s="76">
        <v>25722.363186555864</v>
      </c>
      <c r="F32" s="76">
        <v>25813.367474719758</v>
      </c>
      <c r="G32" s="76">
        <v>24981.968890787448</v>
      </c>
      <c r="H32" s="76">
        <v>24574.866783730489</v>
      </c>
      <c r="I32" s="76">
        <v>24936.234734874779</v>
      </c>
      <c r="J32" s="76">
        <v>24623.512689134433</v>
      </c>
      <c r="K32" s="76">
        <v>24144.972695030312</v>
      </c>
      <c r="L32" s="76">
        <v>23000.039086802219</v>
      </c>
      <c r="M32" s="76">
        <v>23120.346473533984</v>
      </c>
      <c r="N32" s="76">
        <v>22810.343182628101</v>
      </c>
      <c r="O32" s="77" t="s">
        <v>183</v>
      </c>
    </row>
    <row r="33" spans="1:15" s="78" customFormat="1" x14ac:dyDescent="0.25">
      <c r="A33" s="138" t="s">
        <v>184</v>
      </c>
      <c r="B33" s="139"/>
      <c r="C33" s="139"/>
      <c r="D33" s="139"/>
      <c r="E33" s="139"/>
      <c r="F33" s="139"/>
      <c r="G33" s="139"/>
      <c r="H33" s="139"/>
      <c r="I33" s="139"/>
      <c r="J33" s="139"/>
      <c r="K33" s="139"/>
      <c r="L33" s="139"/>
      <c r="M33" s="139"/>
      <c r="N33" s="139"/>
      <c r="O33" s="140" t="s">
        <v>185</v>
      </c>
    </row>
    <row r="34" spans="1:15" x14ac:dyDescent="0.25">
      <c r="A34" s="71" t="s">
        <v>132</v>
      </c>
      <c r="B34" s="141">
        <v>7504.9969377119314</v>
      </c>
      <c r="C34" s="141">
        <v>7558.5716567644431</v>
      </c>
      <c r="D34" s="141">
        <v>7663.1880667491605</v>
      </c>
      <c r="E34" s="141">
        <v>7837.0175399596064</v>
      </c>
      <c r="F34" s="141">
        <v>8009.7132610123117</v>
      </c>
      <c r="G34" s="141">
        <v>8207.3942960568038</v>
      </c>
      <c r="H34" s="141">
        <v>8868.3807837089098</v>
      </c>
      <c r="I34" s="141">
        <v>8672.9043690334456</v>
      </c>
      <c r="J34" s="141">
        <v>9089.5016438734601</v>
      </c>
      <c r="K34" s="141">
        <v>9476.148095352497</v>
      </c>
      <c r="L34" s="141">
        <v>9479.3327602064983</v>
      </c>
      <c r="M34" s="141">
        <v>9486.3837844437348</v>
      </c>
      <c r="N34" s="141">
        <v>9565.1551635281448</v>
      </c>
      <c r="O34" s="73" t="s">
        <v>131</v>
      </c>
    </row>
    <row r="35" spans="1:15" x14ac:dyDescent="0.25">
      <c r="A35" s="74" t="s">
        <v>134</v>
      </c>
      <c r="B35" s="72">
        <v>180.6</v>
      </c>
      <c r="C35" s="72">
        <v>180.6</v>
      </c>
      <c r="D35" s="72">
        <v>200.6</v>
      </c>
      <c r="E35" s="72">
        <v>200.6</v>
      </c>
      <c r="F35" s="72">
        <v>200.6</v>
      </c>
      <c r="G35" s="72">
        <v>200.6</v>
      </c>
      <c r="H35" s="72">
        <v>5625.2920000009999</v>
      </c>
      <c r="I35" s="72">
        <v>200.6</v>
      </c>
      <c r="J35" s="72">
        <v>200.6</v>
      </c>
      <c r="K35" s="72">
        <v>198.6</v>
      </c>
      <c r="L35" s="72">
        <v>198.6</v>
      </c>
      <c r="M35" s="72">
        <v>198.6</v>
      </c>
      <c r="N35" s="72">
        <v>208.55418</v>
      </c>
      <c r="O35" s="73" t="s">
        <v>135</v>
      </c>
    </row>
    <row r="36" spans="1:15" x14ac:dyDescent="0.25">
      <c r="A36" s="74" t="s">
        <v>136</v>
      </c>
      <c r="B36" s="72">
        <v>5289.4163136581192</v>
      </c>
      <c r="C36" s="72">
        <v>5259.4970750113471</v>
      </c>
      <c r="D36" s="72">
        <v>5341.6137804976543</v>
      </c>
      <c r="E36" s="72">
        <v>5299.2898380147399</v>
      </c>
      <c r="F36" s="72">
        <v>5366.5535219358644</v>
      </c>
      <c r="G36" s="72">
        <v>5866.054661404808</v>
      </c>
      <c r="H36" s="72">
        <v>2344.1524667120939</v>
      </c>
      <c r="I36" s="72">
        <v>6374.9000589383077</v>
      </c>
      <c r="J36" s="72">
        <v>6786.7585989667641</v>
      </c>
      <c r="K36" s="72">
        <v>7048.5129224394495</v>
      </c>
      <c r="L36" s="72">
        <v>7047.8528751228714</v>
      </c>
      <c r="M36" s="72">
        <v>7050.6506462558073</v>
      </c>
      <c r="N36" s="72">
        <v>7033.2819653611878</v>
      </c>
      <c r="O36" s="73" t="s">
        <v>137</v>
      </c>
    </row>
    <row r="37" spans="1:15" x14ac:dyDescent="0.25">
      <c r="A37" s="74" t="s">
        <v>138</v>
      </c>
      <c r="B37" s="72">
        <v>0</v>
      </c>
      <c r="C37" s="72">
        <v>0</v>
      </c>
      <c r="D37" s="72">
        <v>0</v>
      </c>
      <c r="E37" s="72">
        <v>0</v>
      </c>
      <c r="F37" s="72">
        <v>0</v>
      </c>
      <c r="G37" s="72">
        <v>0</v>
      </c>
      <c r="H37" s="72">
        <v>0</v>
      </c>
      <c r="I37" s="72">
        <v>0</v>
      </c>
      <c r="J37" s="72">
        <v>0</v>
      </c>
      <c r="K37" s="72">
        <v>0</v>
      </c>
      <c r="L37" s="72">
        <v>0</v>
      </c>
      <c r="M37" s="72">
        <v>0</v>
      </c>
      <c r="N37" s="72">
        <v>0</v>
      </c>
      <c r="O37" s="73" t="s">
        <v>139</v>
      </c>
    </row>
    <row r="38" spans="1:15" x14ac:dyDescent="0.25">
      <c r="A38" s="74" t="s">
        <v>140</v>
      </c>
      <c r="B38" s="72">
        <v>974.76877057476622</v>
      </c>
      <c r="C38" s="72">
        <v>1038.8905408845501</v>
      </c>
      <c r="D38" s="72">
        <v>1264.22062458443</v>
      </c>
      <c r="E38" s="72">
        <v>1456.1628229174298</v>
      </c>
      <c r="F38" s="72">
        <v>1556.2670838496101</v>
      </c>
      <c r="G38" s="72">
        <v>1256.8350835718602</v>
      </c>
      <c r="H38" s="72">
        <v>8.0365768010000007</v>
      </c>
      <c r="I38" s="72">
        <v>1211.9118663888601</v>
      </c>
      <c r="J38" s="72">
        <v>1211.9293436328601</v>
      </c>
      <c r="K38" s="72">
        <v>1311.9679080528601</v>
      </c>
      <c r="L38" s="72">
        <v>1311.9675312378602</v>
      </c>
      <c r="M38" s="72">
        <v>1312.0453341388602</v>
      </c>
      <c r="N38" s="72">
        <v>1312.0841740294502</v>
      </c>
      <c r="O38" s="73" t="s">
        <v>141</v>
      </c>
    </row>
    <row r="39" spans="1:15" x14ac:dyDescent="0.25">
      <c r="A39" s="74" t="s">
        <v>142</v>
      </c>
      <c r="B39" s="72">
        <v>0</v>
      </c>
      <c r="C39" s="72">
        <v>0</v>
      </c>
      <c r="D39" s="72">
        <v>0</v>
      </c>
      <c r="E39" s="72">
        <v>0</v>
      </c>
      <c r="F39" s="72">
        <v>0</v>
      </c>
      <c r="G39" s="72">
        <v>0</v>
      </c>
      <c r="H39" s="72">
        <v>0</v>
      </c>
      <c r="I39" s="72">
        <v>0</v>
      </c>
      <c r="J39" s="72">
        <v>0</v>
      </c>
      <c r="K39" s="72">
        <v>0</v>
      </c>
      <c r="L39" s="72">
        <v>0</v>
      </c>
      <c r="M39" s="72">
        <v>0</v>
      </c>
      <c r="N39" s="72">
        <v>0</v>
      </c>
      <c r="O39" s="73" t="s">
        <v>143</v>
      </c>
    </row>
    <row r="40" spans="1:15" x14ac:dyDescent="0.25">
      <c r="A40" s="74" t="s">
        <v>144</v>
      </c>
      <c r="B40" s="72">
        <v>0</v>
      </c>
      <c r="C40" s="72">
        <v>0</v>
      </c>
      <c r="D40" s="72">
        <v>0</v>
      </c>
      <c r="E40" s="72">
        <v>0</v>
      </c>
      <c r="F40" s="72">
        <v>0</v>
      </c>
      <c r="G40" s="72">
        <v>0</v>
      </c>
      <c r="H40" s="72">
        <v>0</v>
      </c>
      <c r="I40" s="72">
        <v>0</v>
      </c>
      <c r="J40" s="72">
        <v>0</v>
      </c>
      <c r="K40" s="72">
        <v>0</v>
      </c>
      <c r="L40" s="72">
        <v>0</v>
      </c>
      <c r="M40" s="72">
        <v>0</v>
      </c>
      <c r="N40" s="72">
        <v>0</v>
      </c>
      <c r="O40" s="73" t="s">
        <v>145</v>
      </c>
    </row>
    <row r="41" spans="1:15" x14ac:dyDescent="0.25">
      <c r="A41" s="74" t="s">
        <v>186</v>
      </c>
      <c r="B41" s="72">
        <v>93.717340676666666</v>
      </c>
      <c r="C41" s="72">
        <v>93.042106486666668</v>
      </c>
      <c r="D41" s="72">
        <v>93.355707646666673</v>
      </c>
      <c r="E41" s="72">
        <v>106.37914920343665</v>
      </c>
      <c r="F41" s="72">
        <v>105.97055202842667</v>
      </c>
      <c r="G41" s="72">
        <v>103.46268297866668</v>
      </c>
      <c r="H41" s="72">
        <v>110.44775374306667</v>
      </c>
      <c r="I41" s="72">
        <v>105.03038426864667</v>
      </c>
      <c r="J41" s="72">
        <v>109.74121091127667</v>
      </c>
      <c r="K41" s="72">
        <v>136.58436301925667</v>
      </c>
      <c r="L41" s="72">
        <v>140.41942183442666</v>
      </c>
      <c r="M41" s="72">
        <v>144.58361489189667</v>
      </c>
      <c r="N41" s="72">
        <v>150.72052645465666</v>
      </c>
      <c r="O41" s="73" t="s">
        <v>147</v>
      </c>
    </row>
    <row r="42" spans="1:15" x14ac:dyDescent="0.25">
      <c r="A42" s="74" t="s">
        <v>148</v>
      </c>
      <c r="B42" s="72">
        <v>223.22451280237999</v>
      </c>
      <c r="C42" s="72">
        <v>223.27193438188002</v>
      </c>
      <c r="D42" s="72">
        <v>0</v>
      </c>
      <c r="E42" s="72">
        <v>0</v>
      </c>
      <c r="F42" s="72">
        <v>0</v>
      </c>
      <c r="G42" s="72">
        <v>0</v>
      </c>
      <c r="H42" s="72">
        <v>0</v>
      </c>
      <c r="I42" s="72">
        <v>0</v>
      </c>
      <c r="J42" s="72">
        <v>0</v>
      </c>
      <c r="K42" s="72">
        <v>0</v>
      </c>
      <c r="L42" s="72">
        <v>0</v>
      </c>
      <c r="M42" s="72">
        <v>0</v>
      </c>
      <c r="N42" s="72">
        <v>0</v>
      </c>
      <c r="O42" s="73" t="s">
        <v>148</v>
      </c>
    </row>
    <row r="43" spans="1:15" x14ac:dyDescent="0.25">
      <c r="A43" s="74" t="s">
        <v>149</v>
      </c>
      <c r="B43" s="72">
        <v>0</v>
      </c>
      <c r="C43" s="72">
        <v>0</v>
      </c>
      <c r="D43" s="72">
        <v>0</v>
      </c>
      <c r="E43" s="72">
        <v>0</v>
      </c>
      <c r="F43" s="72">
        <v>0</v>
      </c>
      <c r="G43" s="72">
        <v>0</v>
      </c>
      <c r="H43" s="72">
        <v>0</v>
      </c>
      <c r="I43" s="72">
        <v>0</v>
      </c>
      <c r="J43" s="72">
        <v>0</v>
      </c>
      <c r="K43" s="72">
        <v>0</v>
      </c>
      <c r="L43" s="72">
        <v>0</v>
      </c>
      <c r="M43" s="72">
        <v>0</v>
      </c>
      <c r="N43" s="72">
        <v>0</v>
      </c>
      <c r="O43" s="73" t="s">
        <v>149</v>
      </c>
    </row>
    <row r="44" spans="1:15" x14ac:dyDescent="0.25">
      <c r="A44" s="74" t="s">
        <v>150</v>
      </c>
      <c r="B44" s="72">
        <v>0</v>
      </c>
      <c r="C44" s="72">
        <v>0</v>
      </c>
      <c r="D44" s="72">
        <v>0</v>
      </c>
      <c r="E44" s="72">
        <v>0</v>
      </c>
      <c r="F44" s="72">
        <v>0</v>
      </c>
      <c r="G44" s="72">
        <v>0</v>
      </c>
      <c r="H44" s="72">
        <v>0</v>
      </c>
      <c r="I44" s="72">
        <v>0</v>
      </c>
      <c r="J44" s="72">
        <v>0</v>
      </c>
      <c r="K44" s="72">
        <v>0</v>
      </c>
      <c r="L44" s="72">
        <v>0</v>
      </c>
      <c r="M44" s="72">
        <v>0</v>
      </c>
      <c r="N44" s="72">
        <v>0</v>
      </c>
      <c r="O44" s="73" t="s">
        <v>151</v>
      </c>
    </row>
    <row r="45" spans="1:15" x14ac:dyDescent="0.25">
      <c r="A45" s="74" t="s">
        <v>152</v>
      </c>
      <c r="B45" s="72">
        <v>0</v>
      </c>
      <c r="C45" s="72">
        <v>0</v>
      </c>
      <c r="D45" s="72">
        <v>0</v>
      </c>
      <c r="E45" s="72">
        <v>0</v>
      </c>
      <c r="F45" s="72">
        <v>0</v>
      </c>
      <c r="G45" s="72">
        <v>0</v>
      </c>
      <c r="H45" s="72">
        <v>0</v>
      </c>
      <c r="I45" s="72">
        <v>0</v>
      </c>
      <c r="J45" s="72">
        <v>0</v>
      </c>
      <c r="K45" s="72">
        <v>0</v>
      </c>
      <c r="L45" s="72">
        <v>0</v>
      </c>
      <c r="M45" s="72">
        <v>0</v>
      </c>
      <c r="N45" s="72">
        <v>0</v>
      </c>
      <c r="O45" s="73" t="s">
        <v>153</v>
      </c>
    </row>
    <row r="46" spans="1:15" x14ac:dyDescent="0.25">
      <c r="A46" s="74" t="s">
        <v>154</v>
      </c>
      <c r="B46" s="72">
        <v>705.12049999999999</v>
      </c>
      <c r="C46" s="72">
        <v>705.12049999999999</v>
      </c>
      <c r="D46" s="72">
        <v>705.12049999999999</v>
      </c>
      <c r="E46" s="72">
        <v>716.43622982399995</v>
      </c>
      <c r="F46" s="72">
        <v>716.43622982399995</v>
      </c>
      <c r="G46" s="72">
        <v>716.43622982399995</v>
      </c>
      <c r="H46" s="72">
        <v>716.43622982399995</v>
      </c>
      <c r="I46" s="72">
        <v>716.43622982399995</v>
      </c>
      <c r="J46" s="72">
        <v>716.43622982399995</v>
      </c>
      <c r="K46" s="72">
        <v>716.43622982399995</v>
      </c>
      <c r="L46" s="72">
        <v>716.43622982399995</v>
      </c>
      <c r="M46" s="72">
        <v>716.43622982399995</v>
      </c>
      <c r="N46" s="72">
        <v>796.43622982399995</v>
      </c>
      <c r="O46" s="73" t="s">
        <v>155</v>
      </c>
    </row>
    <row r="47" spans="1:15" x14ac:dyDescent="0.25">
      <c r="A47" s="74" t="s">
        <v>156</v>
      </c>
      <c r="B47" s="72">
        <v>0</v>
      </c>
      <c r="C47" s="72">
        <v>0</v>
      </c>
      <c r="D47" s="72">
        <v>0</v>
      </c>
      <c r="E47" s="72">
        <v>0</v>
      </c>
      <c r="F47" s="72">
        <v>0</v>
      </c>
      <c r="G47" s="72">
        <v>0</v>
      </c>
      <c r="H47" s="72">
        <v>0</v>
      </c>
      <c r="I47" s="72">
        <v>0</v>
      </c>
      <c r="J47" s="72">
        <v>0</v>
      </c>
      <c r="K47" s="72">
        <v>0</v>
      </c>
      <c r="L47" s="72">
        <v>0</v>
      </c>
      <c r="M47" s="72">
        <v>0</v>
      </c>
      <c r="N47" s="72">
        <v>0</v>
      </c>
      <c r="O47" s="73" t="s">
        <v>157</v>
      </c>
    </row>
    <row r="48" spans="1:15" x14ac:dyDescent="0.25">
      <c r="A48" s="74" t="s">
        <v>158</v>
      </c>
      <c r="B48" s="72">
        <v>0</v>
      </c>
      <c r="C48" s="72">
        <v>0</v>
      </c>
      <c r="D48" s="72">
        <v>0</v>
      </c>
      <c r="E48" s="72">
        <v>0</v>
      </c>
      <c r="F48" s="72">
        <v>0</v>
      </c>
      <c r="G48" s="72">
        <v>0</v>
      </c>
      <c r="H48" s="72">
        <v>0</v>
      </c>
      <c r="I48" s="72">
        <v>0</v>
      </c>
      <c r="J48" s="72">
        <v>0</v>
      </c>
      <c r="K48" s="72">
        <v>0</v>
      </c>
      <c r="L48" s="72">
        <v>0</v>
      </c>
      <c r="M48" s="72">
        <v>0</v>
      </c>
      <c r="N48" s="72">
        <v>0</v>
      </c>
      <c r="O48" s="73" t="s">
        <v>159</v>
      </c>
    </row>
    <row r="49" spans="1:15" x14ac:dyDescent="0.25">
      <c r="A49" s="74" t="s">
        <v>160</v>
      </c>
      <c r="B49" s="72">
        <v>38.149500000000003</v>
      </c>
      <c r="C49" s="72">
        <v>58.149500000000003</v>
      </c>
      <c r="D49" s="72">
        <v>58.277454020410005</v>
      </c>
      <c r="E49" s="72">
        <v>58.149500000000003</v>
      </c>
      <c r="F49" s="72">
        <v>63.885873374410004</v>
      </c>
      <c r="G49" s="72">
        <v>64.005638277469998</v>
      </c>
      <c r="H49" s="72">
        <v>64.015756627749994</v>
      </c>
      <c r="I49" s="72">
        <v>64.025829613630009</v>
      </c>
      <c r="J49" s="72">
        <v>64.036260538560001</v>
      </c>
      <c r="K49" s="72">
        <v>64.046672016930003</v>
      </c>
      <c r="L49" s="72">
        <v>64.056702187339994</v>
      </c>
      <c r="M49" s="72">
        <v>64.067959333169995</v>
      </c>
      <c r="N49" s="72">
        <v>64.078087858849997</v>
      </c>
      <c r="O49" s="73" t="s">
        <v>187</v>
      </c>
    </row>
    <row r="50" spans="1:15" x14ac:dyDescent="0.25">
      <c r="A50" s="71" t="s">
        <v>188</v>
      </c>
      <c r="B50" s="72">
        <v>0</v>
      </c>
      <c r="C50" s="72">
        <v>0</v>
      </c>
      <c r="D50" s="72">
        <v>0</v>
      </c>
      <c r="E50" s="72">
        <v>0</v>
      </c>
      <c r="F50" s="72">
        <v>0</v>
      </c>
      <c r="G50" s="72">
        <v>0</v>
      </c>
      <c r="H50" s="72">
        <v>0</v>
      </c>
      <c r="I50" s="72">
        <v>0</v>
      </c>
      <c r="J50" s="72">
        <v>0</v>
      </c>
      <c r="K50" s="72">
        <v>0</v>
      </c>
      <c r="L50" s="72">
        <v>0</v>
      </c>
      <c r="M50" s="72">
        <v>0</v>
      </c>
      <c r="N50" s="72">
        <v>0</v>
      </c>
      <c r="O50" s="73" t="s">
        <v>163</v>
      </c>
    </row>
    <row r="51" spans="1:15" x14ac:dyDescent="0.25">
      <c r="A51" s="71" t="s">
        <v>189</v>
      </c>
      <c r="B51" s="72">
        <v>0</v>
      </c>
      <c r="C51" s="72">
        <v>0.85592694300000005</v>
      </c>
      <c r="D51" s="72">
        <v>0.85592694300000005</v>
      </c>
      <c r="E51" s="72">
        <v>0</v>
      </c>
      <c r="F51" s="72">
        <v>0</v>
      </c>
      <c r="G51" s="72">
        <v>0</v>
      </c>
      <c r="H51" s="72">
        <v>0</v>
      </c>
      <c r="I51" s="72">
        <v>0</v>
      </c>
      <c r="J51" s="72">
        <v>0</v>
      </c>
      <c r="K51" s="72">
        <v>0</v>
      </c>
      <c r="L51" s="72">
        <v>0</v>
      </c>
      <c r="M51" s="72">
        <v>0</v>
      </c>
      <c r="N51" s="72">
        <v>0</v>
      </c>
      <c r="O51" s="73" t="s">
        <v>165</v>
      </c>
    </row>
    <row r="52" spans="1:15" x14ac:dyDescent="0.25">
      <c r="A52" s="71" t="s">
        <v>190</v>
      </c>
      <c r="B52" s="72">
        <v>6.9461964038599993</v>
      </c>
      <c r="C52" s="72">
        <v>6.8970833579499997</v>
      </c>
      <c r="D52" s="72">
        <v>6.7170974554799994</v>
      </c>
      <c r="E52" s="72">
        <v>7.0634267054799995</v>
      </c>
      <c r="F52" s="72">
        <v>6.7970014634799991</v>
      </c>
      <c r="G52" s="72">
        <v>6.4751670709499995</v>
      </c>
      <c r="H52" s="72">
        <v>6.5461644959499994</v>
      </c>
      <c r="I52" s="72">
        <v>7.6917616141000007</v>
      </c>
      <c r="J52" s="72">
        <v>8.0514342181000007</v>
      </c>
      <c r="K52" s="72">
        <v>8.3490433698400004</v>
      </c>
      <c r="L52" s="72">
        <v>8.1129696688399999</v>
      </c>
      <c r="M52" s="72">
        <v>7.9431996708400003</v>
      </c>
      <c r="N52" s="72">
        <v>7.9431996708400003</v>
      </c>
      <c r="O52" s="73" t="s">
        <v>167</v>
      </c>
    </row>
    <row r="53" spans="1:15" x14ac:dyDescent="0.25">
      <c r="A53" s="71" t="s">
        <v>168</v>
      </c>
      <c r="B53" s="72">
        <v>0</v>
      </c>
      <c r="C53" s="72">
        <v>0</v>
      </c>
      <c r="D53" s="72">
        <v>0</v>
      </c>
      <c r="E53" s="72">
        <v>0</v>
      </c>
      <c r="F53" s="72">
        <v>0</v>
      </c>
      <c r="G53" s="72">
        <v>0</v>
      </c>
      <c r="H53" s="72">
        <v>0</v>
      </c>
      <c r="I53" s="72">
        <v>0</v>
      </c>
      <c r="J53" s="72">
        <v>0</v>
      </c>
      <c r="K53" s="72">
        <v>0</v>
      </c>
      <c r="L53" s="72">
        <v>0</v>
      </c>
      <c r="M53" s="72">
        <v>0</v>
      </c>
      <c r="N53" s="72">
        <v>0</v>
      </c>
      <c r="O53" s="73" t="s">
        <v>169</v>
      </c>
    </row>
    <row r="54" spans="1:15" x14ac:dyDescent="0.25">
      <c r="A54" s="71" t="s">
        <v>170</v>
      </c>
      <c r="B54" s="72">
        <v>4534.2938880188412</v>
      </c>
      <c r="C54" s="72">
        <v>4583.7010444769376</v>
      </c>
      <c r="D54" s="72">
        <v>4561.8477396358812</v>
      </c>
      <c r="E54" s="72">
        <v>4516.9827231380332</v>
      </c>
      <c r="F54" s="72">
        <v>4445.9037826790509</v>
      </c>
      <c r="G54" s="72">
        <v>4465.1444501266305</v>
      </c>
      <c r="H54" s="72">
        <v>4307.8185788201226</v>
      </c>
      <c r="I54" s="72">
        <v>4306.8991583922998</v>
      </c>
      <c r="J54" s="72">
        <v>4324.2899825946679</v>
      </c>
      <c r="K54" s="72">
        <v>4300.060856502012</v>
      </c>
      <c r="L54" s="72">
        <v>4090.8958315096356</v>
      </c>
      <c r="M54" s="72">
        <v>4080.3569292830125</v>
      </c>
      <c r="N54" s="72">
        <v>4071.4037919088937</v>
      </c>
      <c r="O54" s="73" t="s">
        <v>171</v>
      </c>
    </row>
    <row r="55" spans="1:15" x14ac:dyDescent="0.25">
      <c r="A55" s="71" t="s">
        <v>172</v>
      </c>
      <c r="B55" s="72">
        <v>0</v>
      </c>
      <c r="C55" s="72">
        <v>0</v>
      </c>
      <c r="D55" s="72">
        <v>0</v>
      </c>
      <c r="E55" s="72">
        <v>0</v>
      </c>
      <c r="F55" s="72">
        <v>0</v>
      </c>
      <c r="G55" s="72">
        <v>0</v>
      </c>
      <c r="H55" s="72">
        <v>0</v>
      </c>
      <c r="I55" s="72">
        <v>0</v>
      </c>
      <c r="J55" s="72">
        <v>0</v>
      </c>
      <c r="K55" s="72">
        <v>0</v>
      </c>
      <c r="L55" s="72">
        <v>0</v>
      </c>
      <c r="M55" s="72">
        <v>0</v>
      </c>
      <c r="N55" s="72">
        <v>0</v>
      </c>
      <c r="O55" s="73" t="s">
        <v>173</v>
      </c>
    </row>
    <row r="56" spans="1:15" x14ac:dyDescent="0.25">
      <c r="A56" s="71" t="s">
        <v>174</v>
      </c>
      <c r="B56" s="72">
        <v>1891.8474131375299</v>
      </c>
      <c r="C56" s="72">
        <v>1889.8886852265298</v>
      </c>
      <c r="D56" s="72">
        <v>1891.1614477605299</v>
      </c>
      <c r="E56" s="72">
        <v>1890.3925986473998</v>
      </c>
      <c r="F56" s="72">
        <v>1898.5684843300098</v>
      </c>
      <c r="G56" s="72">
        <v>1903.2073197940097</v>
      </c>
      <c r="H56" s="72">
        <v>1903.2073197940097</v>
      </c>
      <c r="I56" s="72">
        <v>1903.2073197940097</v>
      </c>
      <c r="J56" s="72">
        <v>1903.2073197940097</v>
      </c>
      <c r="K56" s="72">
        <v>1903.2073197940097</v>
      </c>
      <c r="L56" s="72">
        <v>1903.2073197940097</v>
      </c>
      <c r="M56" s="72">
        <v>1903.2073197940097</v>
      </c>
      <c r="N56" s="72">
        <v>1813.6571179070097</v>
      </c>
      <c r="O56" s="73" t="s">
        <v>175</v>
      </c>
    </row>
    <row r="57" spans="1:15" x14ac:dyDescent="0.25">
      <c r="A57" s="71" t="s">
        <v>176</v>
      </c>
      <c r="B57" s="72">
        <v>572.91857308368265</v>
      </c>
      <c r="C57" s="72">
        <v>572.88119937908266</v>
      </c>
      <c r="D57" s="72">
        <v>572.27899369607246</v>
      </c>
      <c r="E57" s="72">
        <v>567.02420826680566</v>
      </c>
      <c r="F57" s="72">
        <v>588.57412098132932</v>
      </c>
      <c r="G57" s="72">
        <v>595.01382709788879</v>
      </c>
      <c r="H57" s="72">
        <v>591.38046298318761</v>
      </c>
      <c r="I57" s="72">
        <v>596.91124558920603</v>
      </c>
      <c r="J57" s="72">
        <v>600.58716988872436</v>
      </c>
      <c r="K57" s="72">
        <v>598.14515777838528</v>
      </c>
      <c r="L57" s="72">
        <v>612.14165248554912</v>
      </c>
      <c r="M57" s="72">
        <v>613.07917502541648</v>
      </c>
      <c r="N57" s="72">
        <v>689.74576299174419</v>
      </c>
      <c r="O57" s="73" t="s">
        <v>177</v>
      </c>
    </row>
    <row r="58" spans="1:15" x14ac:dyDescent="0.25">
      <c r="A58" s="71" t="s">
        <v>178</v>
      </c>
      <c r="B58" s="72">
        <v>74.785794861690007</v>
      </c>
      <c r="C58" s="72">
        <v>74.701356890330004</v>
      </c>
      <c r="D58" s="72">
        <v>73.984793939970004</v>
      </c>
      <c r="E58" s="72">
        <v>73.27124080432182</v>
      </c>
      <c r="F58" s="72">
        <v>72.711192574021823</v>
      </c>
      <c r="G58" s="72">
        <v>67.096248636661812</v>
      </c>
      <c r="H58" s="72">
        <v>66.465463971351809</v>
      </c>
      <c r="I58" s="72">
        <v>71.496575117541809</v>
      </c>
      <c r="J58" s="72">
        <v>72.871220721731817</v>
      </c>
      <c r="K58" s="72">
        <v>74.056785356871814</v>
      </c>
      <c r="L58" s="72">
        <v>76.301849890021799</v>
      </c>
      <c r="M58" s="72">
        <v>76.675099818831811</v>
      </c>
      <c r="N58" s="72">
        <v>100.29650125308181</v>
      </c>
      <c r="O58" s="73" t="s">
        <v>179</v>
      </c>
    </row>
    <row r="59" spans="1:15" x14ac:dyDescent="0.25">
      <c r="A59" s="71" t="s">
        <v>180</v>
      </c>
      <c r="B59" s="72">
        <v>1012.0204575917312</v>
      </c>
      <c r="C59" s="72">
        <v>1012.1155970753889</v>
      </c>
      <c r="D59" s="72">
        <v>1009.8770000661411</v>
      </c>
      <c r="E59" s="72">
        <v>1003.4844785783743</v>
      </c>
      <c r="F59" s="72">
        <v>1005.9781798632301</v>
      </c>
      <c r="G59" s="72">
        <v>1009.8092176360458</v>
      </c>
      <c r="H59" s="72">
        <v>1003.0974929412212</v>
      </c>
      <c r="I59" s="72">
        <v>1028.1036536050601</v>
      </c>
      <c r="J59" s="72">
        <v>1042.3393799547723</v>
      </c>
      <c r="K59" s="72">
        <v>777.54354467458006</v>
      </c>
      <c r="L59" s="72">
        <v>1055.1839489525901</v>
      </c>
      <c r="M59" s="72">
        <v>1031.3926603073401</v>
      </c>
      <c r="N59" s="72">
        <v>1047.85293126693</v>
      </c>
      <c r="O59" s="73" t="s">
        <v>181</v>
      </c>
    </row>
    <row r="60" spans="1:15" s="78" customFormat="1" x14ac:dyDescent="0.25">
      <c r="A60" s="75" t="s">
        <v>191</v>
      </c>
      <c r="B60" s="76">
        <v>15597.809260809268</v>
      </c>
      <c r="C60" s="76">
        <v>15699.612550113667</v>
      </c>
      <c r="D60" s="76">
        <v>15779.911066246237</v>
      </c>
      <c r="E60" s="76">
        <v>15895.236216100053</v>
      </c>
      <c r="F60" s="76">
        <v>16028.24602290343</v>
      </c>
      <c r="G60" s="76">
        <v>16254.140526418976</v>
      </c>
      <c r="H60" s="76">
        <v>16746.896266714786</v>
      </c>
      <c r="I60" s="76">
        <v>16587.214083145715</v>
      </c>
      <c r="J60" s="76">
        <v>17040.848151045437</v>
      </c>
      <c r="K60" s="76">
        <v>17137.510802828165</v>
      </c>
      <c r="L60" s="76">
        <v>17225.176332507122</v>
      </c>
      <c r="M60" s="76">
        <v>17199.038168343177</v>
      </c>
      <c r="N60" s="76">
        <v>17296.054468526632</v>
      </c>
      <c r="O60" s="77" t="s">
        <v>192</v>
      </c>
    </row>
    <row r="61" spans="1:15" x14ac:dyDescent="0.25">
      <c r="A61" s="83" t="s">
        <v>193</v>
      </c>
      <c r="B61" s="76">
        <v>40881.288878237414</v>
      </c>
      <c r="C61" s="76">
        <v>41009.475092958914</v>
      </c>
      <c r="D61" s="76">
        <v>41049.437902117039</v>
      </c>
      <c r="E61" s="76">
        <v>41617.59940265592</v>
      </c>
      <c r="F61" s="76">
        <v>41841.613497623177</v>
      </c>
      <c r="G61" s="76">
        <v>41236.109417206433</v>
      </c>
      <c r="H61" s="76">
        <v>41321.763050445275</v>
      </c>
      <c r="I61" s="76">
        <v>41523.448818020493</v>
      </c>
      <c r="J61" s="76">
        <v>41664.360840179877</v>
      </c>
      <c r="K61" s="76">
        <v>41282.483497858477</v>
      </c>
      <c r="L61" s="76">
        <v>40225.215419309345</v>
      </c>
      <c r="M61" s="76">
        <v>40319.384641877165</v>
      </c>
      <c r="N61" s="76">
        <v>40106.397651154737</v>
      </c>
      <c r="O61" s="84" t="s">
        <v>194</v>
      </c>
    </row>
    <row r="62" spans="1:15" x14ac:dyDescent="0.25">
      <c r="A62" s="138" t="s">
        <v>195</v>
      </c>
      <c r="B62" s="142"/>
      <c r="C62" s="142"/>
      <c r="D62" s="142"/>
      <c r="E62" s="142"/>
      <c r="F62" s="142"/>
      <c r="G62" s="142"/>
      <c r="H62" s="142"/>
      <c r="I62" s="142"/>
      <c r="J62" s="142"/>
      <c r="K62" s="142"/>
      <c r="L62" s="142"/>
      <c r="M62" s="142"/>
      <c r="N62" s="142"/>
      <c r="O62" s="140" t="s">
        <v>196</v>
      </c>
    </row>
    <row r="63" spans="1:15" x14ac:dyDescent="0.25">
      <c r="A63" s="138" t="s">
        <v>197</v>
      </c>
      <c r="B63" s="143"/>
      <c r="C63" s="143"/>
      <c r="D63" s="143"/>
      <c r="E63" s="143"/>
      <c r="F63" s="143"/>
      <c r="G63" s="143"/>
      <c r="H63" s="143"/>
      <c r="I63" s="143"/>
      <c r="J63" s="143"/>
      <c r="K63" s="143"/>
      <c r="L63" s="143"/>
      <c r="M63" s="143"/>
      <c r="N63" s="143"/>
      <c r="O63" s="140" t="s">
        <v>198</v>
      </c>
    </row>
    <row r="64" spans="1:15" x14ac:dyDescent="0.25">
      <c r="A64" s="71" t="s">
        <v>199</v>
      </c>
      <c r="B64" s="72">
        <v>88.983134409670015</v>
      </c>
      <c r="C64" s="72">
        <v>106.06486568788</v>
      </c>
      <c r="D64" s="72">
        <v>116.24628860397999</v>
      </c>
      <c r="E64" s="72">
        <v>143.06384327583999</v>
      </c>
      <c r="F64" s="72">
        <v>140.70456741062998</v>
      </c>
      <c r="G64" s="72">
        <v>127.50081846091</v>
      </c>
      <c r="H64" s="72">
        <v>180.95302275811</v>
      </c>
      <c r="I64" s="72">
        <v>156.90942985275998</v>
      </c>
      <c r="J64" s="72">
        <v>130.07782731788001</v>
      </c>
      <c r="K64" s="72">
        <v>164.82760267953</v>
      </c>
      <c r="L64" s="72">
        <v>127.14766190873</v>
      </c>
      <c r="M64" s="72">
        <v>123.43568711032998</v>
      </c>
      <c r="N64" s="72">
        <v>330.78177578412999</v>
      </c>
      <c r="O64" s="73" t="s">
        <v>200</v>
      </c>
    </row>
    <row r="65" spans="1:15" x14ac:dyDescent="0.25">
      <c r="A65" s="71" t="s">
        <v>201</v>
      </c>
      <c r="B65" s="72">
        <v>7508.9796192723798</v>
      </c>
      <c r="C65" s="72">
        <v>7532.7646374251108</v>
      </c>
      <c r="D65" s="72">
        <v>7790.0641263369935</v>
      </c>
      <c r="E65" s="72">
        <v>7997.6840294140611</v>
      </c>
      <c r="F65" s="72">
        <v>7922.4615551354618</v>
      </c>
      <c r="G65" s="72">
        <v>7556.3806352990077</v>
      </c>
      <c r="H65" s="72">
        <v>7579.7764629740559</v>
      </c>
      <c r="I65" s="72">
        <v>7317.2185576716765</v>
      </c>
      <c r="J65" s="72">
        <v>7202.5223348086256</v>
      </c>
      <c r="K65" s="72">
        <v>7001.5618173733847</v>
      </c>
      <c r="L65" s="72">
        <v>6668.4848356206749</v>
      </c>
      <c r="M65" s="72">
        <v>6610.9305781163957</v>
      </c>
      <c r="N65" s="72">
        <v>6325.3990450300544</v>
      </c>
      <c r="O65" s="73" t="s">
        <v>202</v>
      </c>
    </row>
    <row r="66" spans="1:15" x14ac:dyDescent="0.25">
      <c r="A66" s="71" t="s">
        <v>203</v>
      </c>
      <c r="B66" s="72">
        <v>429.49911837689967</v>
      </c>
      <c r="C66" s="72">
        <v>334.87408691110289</v>
      </c>
      <c r="D66" s="72">
        <v>374.05713555729994</v>
      </c>
      <c r="E66" s="72">
        <v>634.81765088530187</v>
      </c>
      <c r="F66" s="72">
        <v>372.58110596737936</v>
      </c>
      <c r="G66" s="72">
        <v>397.49553273665657</v>
      </c>
      <c r="H66" s="72">
        <v>300.25175780180979</v>
      </c>
      <c r="I66" s="72">
        <v>323.91267410866999</v>
      </c>
      <c r="J66" s="72">
        <v>352.99488375758568</v>
      </c>
      <c r="K66" s="72">
        <v>157.49748422496336</v>
      </c>
      <c r="L66" s="72">
        <v>373.68599649605335</v>
      </c>
      <c r="M66" s="72">
        <v>377.64804250908338</v>
      </c>
      <c r="N66" s="72">
        <v>336.23534787346205</v>
      </c>
      <c r="O66" s="73" t="s">
        <v>204</v>
      </c>
    </row>
    <row r="67" spans="1:15" x14ac:dyDescent="0.25">
      <c r="A67" s="71" t="s">
        <v>205</v>
      </c>
      <c r="B67" s="72">
        <v>7717.7218162856443</v>
      </c>
      <c r="C67" s="72">
        <v>7640.6428360422096</v>
      </c>
      <c r="D67" s="72">
        <v>7552.8875388382357</v>
      </c>
      <c r="E67" s="72">
        <v>7711.0765333326508</v>
      </c>
      <c r="F67" s="72">
        <v>7743.8855512499367</v>
      </c>
      <c r="G67" s="72">
        <v>7763.4003311472316</v>
      </c>
      <c r="H67" s="72">
        <v>7722.922473986735</v>
      </c>
      <c r="I67" s="72">
        <v>7681.536319894296</v>
      </c>
      <c r="J67" s="72">
        <v>7721.3433649064709</v>
      </c>
      <c r="K67" s="72">
        <v>7825.7093058897744</v>
      </c>
      <c r="L67" s="72">
        <v>7890.5771433896507</v>
      </c>
      <c r="M67" s="72">
        <v>7932.0432246732853</v>
      </c>
      <c r="N67" s="72">
        <v>8120.0630190184947</v>
      </c>
      <c r="O67" s="73" t="s">
        <v>206</v>
      </c>
    </row>
    <row r="68" spans="1:15" x14ac:dyDescent="0.25">
      <c r="A68" s="71" t="s">
        <v>207</v>
      </c>
      <c r="B68" s="72">
        <v>182.97023382065905</v>
      </c>
      <c r="C68" s="72">
        <v>245.7892379322812</v>
      </c>
      <c r="D68" s="72">
        <v>297.17931499957291</v>
      </c>
      <c r="E68" s="72">
        <v>244.10535955583387</v>
      </c>
      <c r="F68" s="72">
        <v>190.11226528082204</v>
      </c>
      <c r="G68" s="72">
        <v>161.10808953480719</v>
      </c>
      <c r="H68" s="72">
        <v>114.49602784573521</v>
      </c>
      <c r="I68" s="72">
        <v>126.90405998269701</v>
      </c>
      <c r="J68" s="72">
        <v>113.45904076069202</v>
      </c>
      <c r="K68" s="72">
        <v>128.91390110534098</v>
      </c>
      <c r="L68" s="72">
        <v>199.29044029778009</v>
      </c>
      <c r="M68" s="72">
        <v>253.26788455832008</v>
      </c>
      <c r="N68" s="72">
        <v>99.518017700600183</v>
      </c>
      <c r="O68" s="73" t="s">
        <v>208</v>
      </c>
    </row>
    <row r="69" spans="1:15" x14ac:dyDescent="0.25">
      <c r="A69" s="71" t="s">
        <v>209</v>
      </c>
      <c r="B69" s="72">
        <v>8.0599225697500003</v>
      </c>
      <c r="C69" s="72">
        <v>7.5614574007500002</v>
      </c>
      <c r="D69" s="72">
        <v>9.3353157616172204</v>
      </c>
      <c r="E69" s="72">
        <v>8.4397755350000008</v>
      </c>
      <c r="F69" s="72">
        <v>8.6993508845499985</v>
      </c>
      <c r="G69" s="72">
        <v>8.4519596257499998</v>
      </c>
      <c r="H69" s="72">
        <v>8.2960028663000003</v>
      </c>
      <c r="I69" s="72">
        <v>8.7716526667999997</v>
      </c>
      <c r="J69" s="72">
        <v>9.4708044002999987</v>
      </c>
      <c r="K69" s="72">
        <v>10.0654607073</v>
      </c>
      <c r="L69" s="72">
        <v>9.8320417566000007</v>
      </c>
      <c r="M69" s="72">
        <v>9.828091176600001</v>
      </c>
      <c r="N69" s="72">
        <v>10.0230283026</v>
      </c>
      <c r="O69" s="73" t="s">
        <v>210</v>
      </c>
    </row>
    <row r="70" spans="1:15" x14ac:dyDescent="0.25">
      <c r="A70" s="71" t="s">
        <v>211</v>
      </c>
      <c r="B70" s="72">
        <v>0</v>
      </c>
      <c r="C70" s="72">
        <v>1.8436124979999999</v>
      </c>
      <c r="D70" s="72">
        <v>0</v>
      </c>
      <c r="E70" s="72">
        <v>0</v>
      </c>
      <c r="F70" s="72">
        <v>0</v>
      </c>
      <c r="G70" s="72">
        <v>0</v>
      </c>
      <c r="H70" s="72">
        <v>0</v>
      </c>
      <c r="I70" s="72">
        <v>0</v>
      </c>
      <c r="J70" s="72">
        <v>0</v>
      </c>
      <c r="K70" s="72">
        <v>0</v>
      </c>
      <c r="L70" s="72">
        <v>0</v>
      </c>
      <c r="M70" s="72">
        <v>0</v>
      </c>
      <c r="N70" s="72">
        <v>0</v>
      </c>
      <c r="O70" s="73" t="s">
        <v>212</v>
      </c>
    </row>
    <row r="71" spans="1:15" x14ac:dyDescent="0.25">
      <c r="A71" s="71" t="s">
        <v>213</v>
      </c>
      <c r="B71" s="72">
        <v>5.8077943650000003</v>
      </c>
      <c r="C71" s="72">
        <v>4.7654046010000002</v>
      </c>
      <c r="D71" s="72">
        <v>8.9202704720000003</v>
      </c>
      <c r="E71" s="72">
        <v>2.3639524770000002</v>
      </c>
      <c r="F71" s="72">
        <v>3.9270779079999998</v>
      </c>
      <c r="G71" s="72">
        <v>6.9780450610000004</v>
      </c>
      <c r="H71" s="72">
        <v>10.931077954600001</v>
      </c>
      <c r="I71" s="72">
        <v>14.673804311540001</v>
      </c>
      <c r="J71" s="72">
        <v>23.199575824610001</v>
      </c>
      <c r="K71" s="72">
        <v>27.42978387822</v>
      </c>
      <c r="L71" s="72">
        <v>29.31291340748</v>
      </c>
      <c r="M71" s="72">
        <v>31.930739525060002</v>
      </c>
      <c r="N71" s="72">
        <v>7.9498356540300001</v>
      </c>
      <c r="O71" s="73" t="s">
        <v>214</v>
      </c>
    </row>
    <row r="72" spans="1:15" x14ac:dyDescent="0.25">
      <c r="A72" s="71" t="s">
        <v>215</v>
      </c>
      <c r="B72" s="72">
        <v>808.14226143802011</v>
      </c>
      <c r="C72" s="72">
        <v>976.28975018233007</v>
      </c>
      <c r="D72" s="72">
        <v>671.12817855430012</v>
      </c>
      <c r="E72" s="72">
        <v>806.08664689222996</v>
      </c>
      <c r="F72" s="72">
        <v>942.00132638819036</v>
      </c>
      <c r="G72" s="72">
        <v>1024.1552064211401</v>
      </c>
      <c r="H72" s="72">
        <v>1116.77851029368</v>
      </c>
      <c r="I72" s="72">
        <v>1193.7254358238001</v>
      </c>
      <c r="J72" s="72">
        <v>1310.0232289750397</v>
      </c>
      <c r="K72" s="72">
        <v>1110.9542761463399</v>
      </c>
      <c r="L72" s="72">
        <v>1153.1967352883901</v>
      </c>
      <c r="M72" s="72">
        <v>1132.9934692703698</v>
      </c>
      <c r="N72" s="72">
        <v>1062.9983727818301</v>
      </c>
      <c r="O72" s="73" t="s">
        <v>216</v>
      </c>
    </row>
    <row r="73" spans="1:15" x14ac:dyDescent="0.25">
      <c r="A73" s="71" t="s">
        <v>217</v>
      </c>
      <c r="B73" s="72">
        <v>491.33601122836257</v>
      </c>
      <c r="C73" s="72">
        <v>498.49690021952154</v>
      </c>
      <c r="D73" s="72">
        <v>510.1089518935018</v>
      </c>
      <c r="E73" s="72">
        <v>494.1284306716471</v>
      </c>
      <c r="F73" s="72">
        <v>502.96960903383507</v>
      </c>
      <c r="G73" s="72">
        <v>371.61120711970773</v>
      </c>
      <c r="H73" s="72">
        <v>386.49090312694238</v>
      </c>
      <c r="I73" s="72">
        <v>389.11539552221211</v>
      </c>
      <c r="J73" s="72">
        <v>410.22290987599229</v>
      </c>
      <c r="K73" s="72">
        <v>418.54454518095349</v>
      </c>
      <c r="L73" s="72">
        <v>432.14376037682717</v>
      </c>
      <c r="M73" s="72">
        <v>420.01698145153978</v>
      </c>
      <c r="N73" s="72">
        <v>609.0784611274504</v>
      </c>
      <c r="O73" s="73" t="s">
        <v>218</v>
      </c>
    </row>
    <row r="74" spans="1:15" x14ac:dyDescent="0.25">
      <c r="A74" s="71" t="s">
        <v>219</v>
      </c>
      <c r="B74" s="72">
        <v>0</v>
      </c>
      <c r="C74" s="72">
        <v>0</v>
      </c>
      <c r="D74" s="72">
        <v>0</v>
      </c>
      <c r="E74" s="72">
        <v>0</v>
      </c>
      <c r="F74" s="72">
        <v>0</v>
      </c>
      <c r="G74" s="72">
        <v>0</v>
      </c>
      <c r="H74" s="72">
        <v>0</v>
      </c>
      <c r="I74" s="72">
        <v>0</v>
      </c>
      <c r="J74" s="72">
        <v>0</v>
      </c>
      <c r="K74" s="72">
        <v>0</v>
      </c>
      <c r="L74" s="72">
        <v>0</v>
      </c>
      <c r="M74" s="72">
        <v>1.314788922</v>
      </c>
      <c r="N74" s="72">
        <v>1.314788922</v>
      </c>
      <c r="O74" s="73" t="s">
        <v>220</v>
      </c>
    </row>
    <row r="75" spans="1:15" x14ac:dyDescent="0.25">
      <c r="A75" s="71" t="s">
        <v>221</v>
      </c>
      <c r="B75" s="72">
        <v>0</v>
      </c>
      <c r="C75" s="72">
        <v>0</v>
      </c>
      <c r="D75" s="72">
        <v>0</v>
      </c>
      <c r="E75" s="72">
        <v>0</v>
      </c>
      <c r="F75" s="72">
        <v>0</v>
      </c>
      <c r="G75" s="72">
        <v>0</v>
      </c>
      <c r="H75" s="72">
        <v>0</v>
      </c>
      <c r="I75" s="72">
        <v>0</v>
      </c>
      <c r="J75" s="72">
        <v>0</v>
      </c>
      <c r="K75" s="72">
        <v>0</v>
      </c>
      <c r="L75" s="72">
        <v>0</v>
      </c>
      <c r="M75" s="72">
        <v>0</v>
      </c>
      <c r="N75" s="72">
        <v>0</v>
      </c>
      <c r="O75" s="73" t="s">
        <v>222</v>
      </c>
    </row>
    <row r="76" spans="1:15" x14ac:dyDescent="0.25">
      <c r="A76" s="71" t="s">
        <v>223</v>
      </c>
      <c r="B76" s="72">
        <v>3.8724407296200001</v>
      </c>
      <c r="C76" s="72">
        <v>3.81871156962</v>
      </c>
      <c r="D76" s="72">
        <v>3.8210553196199997</v>
      </c>
      <c r="E76" s="72">
        <v>3.8233990696199998</v>
      </c>
      <c r="F76" s="72">
        <v>3.92623616262</v>
      </c>
      <c r="G76" s="72">
        <v>4.5750708756199998</v>
      </c>
      <c r="H76" s="72">
        <v>4.2099013376199999</v>
      </c>
      <c r="I76" s="72">
        <v>4.2122450876199995</v>
      </c>
      <c r="J76" s="72">
        <v>4.2820808235299994</v>
      </c>
      <c r="K76" s="72">
        <v>4.4194358235299998</v>
      </c>
      <c r="L76" s="72">
        <v>4.4867808235299993</v>
      </c>
      <c r="M76" s="72">
        <v>4.5541258235299997</v>
      </c>
      <c r="N76" s="72">
        <v>4.5744095426299998</v>
      </c>
      <c r="O76" s="73" t="s">
        <v>224</v>
      </c>
    </row>
    <row r="77" spans="1:15" x14ac:dyDescent="0.25">
      <c r="A77" s="71" t="s">
        <v>225</v>
      </c>
      <c r="B77" s="72">
        <v>1040.0943353173316</v>
      </c>
      <c r="C77" s="72">
        <v>816.36870206420042</v>
      </c>
      <c r="D77" s="72">
        <v>808.21358405976287</v>
      </c>
      <c r="E77" s="72">
        <v>824.58387162307315</v>
      </c>
      <c r="F77" s="72">
        <v>1022.3258281349389</v>
      </c>
      <c r="G77" s="72">
        <v>743.05037481814145</v>
      </c>
      <c r="H77" s="72">
        <v>1003.6006741532032</v>
      </c>
      <c r="I77" s="72">
        <v>1048.6279181835985</v>
      </c>
      <c r="J77" s="72">
        <v>1024.1373347066331</v>
      </c>
      <c r="K77" s="72">
        <v>921.71401378596329</v>
      </c>
      <c r="L77" s="72">
        <v>968.35108477629024</v>
      </c>
      <c r="M77" s="72">
        <v>945.87236070518145</v>
      </c>
      <c r="N77" s="72">
        <v>880.5162830363023</v>
      </c>
      <c r="O77" s="73" t="s">
        <v>226</v>
      </c>
    </row>
    <row r="78" spans="1:15" s="78" customFormat="1" x14ac:dyDescent="0.25">
      <c r="A78" s="75" t="s">
        <v>227</v>
      </c>
      <c r="B78" s="76">
        <v>18285.466687813376</v>
      </c>
      <c r="C78" s="76">
        <v>18169.280202534006</v>
      </c>
      <c r="D78" s="76">
        <v>18141.961760396938</v>
      </c>
      <c r="E78" s="76">
        <v>18870.17349273224</v>
      </c>
      <c r="F78" s="76">
        <v>18853.59447355639</v>
      </c>
      <c r="G78" s="76">
        <v>18164.707271099967</v>
      </c>
      <c r="H78" s="76">
        <v>18428.706815098802</v>
      </c>
      <c r="I78" s="76">
        <v>18265.607493105701</v>
      </c>
      <c r="J78" s="76">
        <v>18301.733386157353</v>
      </c>
      <c r="K78" s="76">
        <v>17771.637626795302</v>
      </c>
      <c r="L78" s="76">
        <v>17856.509394141984</v>
      </c>
      <c r="M78" s="76">
        <v>17843.835973841735</v>
      </c>
      <c r="N78" s="76">
        <v>17788.452384773595</v>
      </c>
      <c r="O78" s="77" t="s">
        <v>228</v>
      </c>
    </row>
    <row r="79" spans="1:15" s="78" customFormat="1" x14ac:dyDescent="0.25">
      <c r="A79" s="138" t="s">
        <v>229</v>
      </c>
      <c r="B79" s="142"/>
      <c r="C79" s="142"/>
      <c r="D79" s="142"/>
      <c r="E79" s="142"/>
      <c r="F79" s="142"/>
      <c r="G79" s="142"/>
      <c r="H79" s="142"/>
      <c r="I79" s="142"/>
      <c r="J79" s="142"/>
      <c r="K79" s="142"/>
      <c r="L79" s="142"/>
      <c r="M79" s="142"/>
      <c r="N79" s="142"/>
      <c r="O79" s="140" t="s">
        <v>230</v>
      </c>
    </row>
    <row r="80" spans="1:15" x14ac:dyDescent="0.25">
      <c r="A80" s="71" t="s">
        <v>199</v>
      </c>
      <c r="B80" s="88">
        <v>0</v>
      </c>
      <c r="C80" s="88">
        <v>0</v>
      </c>
      <c r="D80" s="88">
        <v>0</v>
      </c>
      <c r="E80" s="88">
        <v>0</v>
      </c>
      <c r="F80" s="88">
        <v>0</v>
      </c>
      <c r="G80" s="88">
        <v>0</v>
      </c>
      <c r="H80" s="88">
        <v>0</v>
      </c>
      <c r="I80" s="88">
        <v>0</v>
      </c>
      <c r="J80" s="88">
        <v>0</v>
      </c>
      <c r="K80" s="88">
        <v>0</v>
      </c>
      <c r="L80" s="88">
        <v>0</v>
      </c>
      <c r="M80" s="88">
        <v>0</v>
      </c>
      <c r="N80" s="88">
        <v>0</v>
      </c>
      <c r="O80" s="73" t="s">
        <v>200</v>
      </c>
    </row>
    <row r="81" spans="1:15" x14ac:dyDescent="0.25">
      <c r="A81" s="71" t="s">
        <v>203</v>
      </c>
      <c r="B81" s="88">
        <v>10.914704571</v>
      </c>
      <c r="C81" s="88">
        <v>11.161828043</v>
      </c>
      <c r="D81" s="88">
        <v>10.683341191</v>
      </c>
      <c r="E81" s="88">
        <v>11.333408858</v>
      </c>
      <c r="F81" s="88">
        <v>11.433821719000001</v>
      </c>
      <c r="G81" s="88">
        <v>13.722500411619999</v>
      </c>
      <c r="H81" s="88">
        <v>14.602348174619999</v>
      </c>
      <c r="I81" s="88">
        <v>15.135883446619999</v>
      </c>
      <c r="J81" s="88">
        <v>17.211085761619998</v>
      </c>
      <c r="K81" s="88">
        <v>14.889864762119998</v>
      </c>
      <c r="L81" s="88">
        <v>14.844537390999999</v>
      </c>
      <c r="M81" s="88">
        <v>15.168821866</v>
      </c>
      <c r="N81" s="88">
        <v>15.263148037000001</v>
      </c>
      <c r="O81" s="73" t="s">
        <v>204</v>
      </c>
    </row>
    <row r="82" spans="1:15" x14ac:dyDescent="0.25">
      <c r="A82" s="71" t="s">
        <v>205</v>
      </c>
      <c r="B82" s="88">
        <v>6894.9183065016705</v>
      </c>
      <c r="C82" s="88">
        <v>6830.2205099815692</v>
      </c>
      <c r="D82" s="88">
        <v>6860.5749762010228</v>
      </c>
      <c r="E82" s="88">
        <v>6818.4746889066264</v>
      </c>
      <c r="F82" s="88">
        <v>6948.4642477019443</v>
      </c>
      <c r="G82" s="88">
        <v>6991.30019491041</v>
      </c>
      <c r="H82" s="88">
        <v>6783.9533375956507</v>
      </c>
      <c r="I82" s="88">
        <v>6818.6766393518728</v>
      </c>
      <c r="J82" s="88">
        <v>6802.1770370610348</v>
      </c>
      <c r="K82" s="88">
        <v>6793.5655563045293</v>
      </c>
      <c r="L82" s="88">
        <v>6580.7814842906228</v>
      </c>
      <c r="M82" s="88">
        <v>6535.0345730611925</v>
      </c>
      <c r="N82" s="88">
        <v>6391.8808949957047</v>
      </c>
      <c r="O82" s="73" t="s">
        <v>206</v>
      </c>
    </row>
    <row r="83" spans="1:15" x14ac:dyDescent="0.25">
      <c r="A83" s="71" t="s">
        <v>207</v>
      </c>
      <c r="B83" s="88">
        <v>0</v>
      </c>
      <c r="C83" s="88">
        <v>0</v>
      </c>
      <c r="D83" s="88">
        <v>5.9075726599999996</v>
      </c>
      <c r="E83" s="88">
        <v>0</v>
      </c>
      <c r="F83" s="88">
        <v>0</v>
      </c>
      <c r="G83" s="88">
        <v>0</v>
      </c>
      <c r="H83" s="88">
        <v>0</v>
      </c>
      <c r="I83" s="88">
        <v>0</v>
      </c>
      <c r="J83" s="88">
        <v>0</v>
      </c>
      <c r="K83" s="88">
        <v>0</v>
      </c>
      <c r="L83" s="88">
        <v>0</v>
      </c>
      <c r="M83" s="88">
        <v>0</v>
      </c>
      <c r="N83" s="88">
        <v>0</v>
      </c>
      <c r="O83" s="73" t="s">
        <v>208</v>
      </c>
    </row>
    <row r="84" spans="1:15" x14ac:dyDescent="0.25">
      <c r="A84" s="71" t="s">
        <v>209</v>
      </c>
      <c r="B84" s="88">
        <v>3.4357599999999999E-3</v>
      </c>
      <c r="C84" s="88">
        <v>7.7999999999999999E-5</v>
      </c>
      <c r="D84" s="88">
        <v>0</v>
      </c>
      <c r="E84" s="88">
        <v>1.0062500000000001E-4</v>
      </c>
      <c r="F84" s="88">
        <v>1.3914649999999999E-4</v>
      </c>
      <c r="G84" s="88">
        <v>0</v>
      </c>
      <c r="H84" s="88">
        <v>1.4245874999999999E-3</v>
      </c>
      <c r="I84" s="88">
        <v>3.3011824999999999E-3</v>
      </c>
      <c r="J84" s="88">
        <v>7.54E-4</v>
      </c>
      <c r="K84" s="88">
        <v>1.1877524400000001E-2</v>
      </c>
      <c r="L84" s="88">
        <v>1.2784000000000001E-3</v>
      </c>
      <c r="M84" s="88">
        <v>2.3721643000000001E-2</v>
      </c>
      <c r="N84" s="88">
        <v>2.3721643000000001E-2</v>
      </c>
      <c r="O84" s="73" t="s">
        <v>210</v>
      </c>
    </row>
    <row r="85" spans="1:15" x14ac:dyDescent="0.25">
      <c r="A85" s="71" t="s">
        <v>211</v>
      </c>
      <c r="B85" s="88">
        <v>0</v>
      </c>
      <c r="C85" s="88">
        <v>0</v>
      </c>
      <c r="D85" s="88">
        <v>0</v>
      </c>
      <c r="E85" s="88">
        <v>0</v>
      </c>
      <c r="F85" s="88">
        <v>0</v>
      </c>
      <c r="G85" s="88">
        <v>0</v>
      </c>
      <c r="H85" s="88">
        <v>0</v>
      </c>
      <c r="I85" s="88">
        <v>0</v>
      </c>
      <c r="J85" s="88">
        <v>0</v>
      </c>
      <c r="K85" s="88">
        <v>0</v>
      </c>
      <c r="L85" s="88">
        <v>0</v>
      </c>
      <c r="M85" s="88">
        <v>0</v>
      </c>
      <c r="N85" s="88">
        <v>0</v>
      </c>
      <c r="O85" s="73" t="s">
        <v>212</v>
      </c>
    </row>
    <row r="86" spans="1:15" x14ac:dyDescent="0.25">
      <c r="A86" s="71" t="s">
        <v>213</v>
      </c>
      <c r="B86" s="88">
        <v>0</v>
      </c>
      <c r="C86" s="88">
        <v>0</v>
      </c>
      <c r="D86" s="88">
        <v>0</v>
      </c>
      <c r="E86" s="88">
        <v>0</v>
      </c>
      <c r="F86" s="88">
        <v>0</v>
      </c>
      <c r="G86" s="88">
        <v>0</v>
      </c>
      <c r="H86" s="88">
        <v>0</v>
      </c>
      <c r="I86" s="88">
        <v>0</v>
      </c>
      <c r="J86" s="88">
        <v>0</v>
      </c>
      <c r="K86" s="88">
        <v>0</v>
      </c>
      <c r="L86" s="88">
        <v>0</v>
      </c>
      <c r="M86" s="88">
        <v>0</v>
      </c>
      <c r="N86" s="88">
        <v>0</v>
      </c>
      <c r="O86" s="73" t="s">
        <v>214</v>
      </c>
    </row>
    <row r="87" spans="1:15" x14ac:dyDescent="0.25">
      <c r="A87" s="71" t="s">
        <v>215</v>
      </c>
      <c r="B87" s="88">
        <v>1.2016338317599999</v>
      </c>
      <c r="C87" s="88">
        <v>1.5448851750499999</v>
      </c>
      <c r="D87" s="88">
        <v>1.5448851750499999</v>
      </c>
      <c r="E87" s="88">
        <v>1.5448851750499999</v>
      </c>
      <c r="F87" s="88">
        <v>1.5448851750499999</v>
      </c>
      <c r="G87" s="88">
        <v>1.5448851750499999</v>
      </c>
      <c r="H87" s="88">
        <v>1.69123585046</v>
      </c>
      <c r="I87" s="88">
        <v>1.69123585046</v>
      </c>
      <c r="J87" s="88">
        <v>1.69123585046</v>
      </c>
      <c r="K87" s="88">
        <v>1.69123585046</v>
      </c>
      <c r="L87" s="88">
        <v>1.69123585046</v>
      </c>
      <c r="M87" s="88">
        <v>1.69123585046</v>
      </c>
      <c r="N87" s="88">
        <v>1.69123585046</v>
      </c>
      <c r="O87" s="73" t="s">
        <v>216</v>
      </c>
    </row>
    <row r="88" spans="1:15" x14ac:dyDescent="0.25">
      <c r="A88" s="71" t="s">
        <v>217</v>
      </c>
      <c r="B88" s="72">
        <v>70.023650789940007</v>
      </c>
      <c r="C88" s="72">
        <v>67.676088948690008</v>
      </c>
      <c r="D88" s="72">
        <v>70.347724825859999</v>
      </c>
      <c r="E88" s="72">
        <v>69.494997323359996</v>
      </c>
      <c r="F88" s="72">
        <v>80.397194574759993</v>
      </c>
      <c r="G88" s="72">
        <v>81.461416527339992</v>
      </c>
      <c r="H88" s="72">
        <v>74.040217065179988</v>
      </c>
      <c r="I88" s="72">
        <v>74.430601472999996</v>
      </c>
      <c r="J88" s="72">
        <v>78.653689182609995</v>
      </c>
      <c r="K88" s="72">
        <v>82.392833598039999</v>
      </c>
      <c r="L88" s="72">
        <v>64.836002027299998</v>
      </c>
      <c r="M88" s="72">
        <v>65.073981368009996</v>
      </c>
      <c r="N88" s="72">
        <v>65.556074030570002</v>
      </c>
      <c r="O88" s="73" t="s">
        <v>218</v>
      </c>
    </row>
    <row r="89" spans="1:15" x14ac:dyDescent="0.25">
      <c r="A89" s="71" t="s">
        <v>219</v>
      </c>
      <c r="B89" s="72">
        <v>0</v>
      </c>
      <c r="C89" s="72">
        <v>0</v>
      </c>
      <c r="D89" s="72">
        <v>0</v>
      </c>
      <c r="E89" s="72">
        <v>0</v>
      </c>
      <c r="F89" s="72">
        <v>1.314788922</v>
      </c>
      <c r="G89" s="72">
        <v>1.314788922</v>
      </c>
      <c r="H89" s="72">
        <v>1.314788922</v>
      </c>
      <c r="I89" s="72">
        <v>1.314788922</v>
      </c>
      <c r="J89" s="72">
        <v>1.314788922</v>
      </c>
      <c r="K89" s="72">
        <v>1.314788922</v>
      </c>
      <c r="L89" s="72">
        <v>1.314788922</v>
      </c>
      <c r="M89" s="72">
        <v>0</v>
      </c>
      <c r="N89" s="72">
        <v>0</v>
      </c>
      <c r="O89" s="73" t="s">
        <v>220</v>
      </c>
    </row>
    <row r="90" spans="1:15" x14ac:dyDescent="0.25">
      <c r="A90" s="71" t="s">
        <v>221</v>
      </c>
      <c r="B90" s="72">
        <v>0</v>
      </c>
      <c r="C90" s="72">
        <v>0</v>
      </c>
      <c r="D90" s="72">
        <v>0</v>
      </c>
      <c r="E90" s="72">
        <v>0</v>
      </c>
      <c r="F90" s="72">
        <v>0</v>
      </c>
      <c r="G90" s="72">
        <v>0</v>
      </c>
      <c r="H90" s="72">
        <v>0</v>
      </c>
      <c r="I90" s="72">
        <v>0</v>
      </c>
      <c r="J90" s="72">
        <v>0</v>
      </c>
      <c r="K90" s="72">
        <v>0</v>
      </c>
      <c r="L90" s="72">
        <v>0</v>
      </c>
      <c r="M90" s="72">
        <v>0</v>
      </c>
      <c r="N90" s="72">
        <v>0</v>
      </c>
      <c r="O90" s="73" t="s">
        <v>222</v>
      </c>
    </row>
    <row r="91" spans="1:15" x14ac:dyDescent="0.25">
      <c r="A91" s="71" t="s">
        <v>223</v>
      </c>
      <c r="B91" s="72">
        <v>110.04440735314667</v>
      </c>
      <c r="C91" s="72">
        <v>112.96009850389613</v>
      </c>
      <c r="D91" s="72">
        <v>114.5414399426456</v>
      </c>
      <c r="E91" s="72">
        <v>114.85023919984508</v>
      </c>
      <c r="F91" s="72">
        <v>116.15043146564454</v>
      </c>
      <c r="G91" s="72">
        <v>103.64512565339403</v>
      </c>
      <c r="H91" s="72">
        <v>104.5358276971435</v>
      </c>
      <c r="I91" s="72">
        <v>104.80181456089299</v>
      </c>
      <c r="J91" s="72">
        <v>106.60687174364246</v>
      </c>
      <c r="K91" s="72">
        <v>105.50281675439194</v>
      </c>
      <c r="L91" s="72">
        <v>106.70764637915141</v>
      </c>
      <c r="M91" s="72">
        <v>108.62542100923088</v>
      </c>
      <c r="N91" s="72">
        <v>104.27955718312036</v>
      </c>
      <c r="O91" s="73" t="s">
        <v>224</v>
      </c>
    </row>
    <row r="92" spans="1:15" x14ac:dyDescent="0.25">
      <c r="A92" s="71" t="s">
        <v>225</v>
      </c>
      <c r="B92" s="72">
        <v>51.202525123471453</v>
      </c>
      <c r="C92" s="72">
        <v>52.152942699341445</v>
      </c>
      <c r="D92" s="72">
        <v>52.029980236509999</v>
      </c>
      <c r="E92" s="72">
        <v>53.547901423339994</v>
      </c>
      <c r="F92" s="72">
        <v>53.536267999006732</v>
      </c>
      <c r="G92" s="72">
        <v>51.868977141611595</v>
      </c>
      <c r="H92" s="72">
        <v>52.779225549549743</v>
      </c>
      <c r="I92" s="72">
        <v>54.079593958434472</v>
      </c>
      <c r="J92" s="72">
        <v>54.903009828190001</v>
      </c>
      <c r="K92" s="72">
        <v>54.9630206042997</v>
      </c>
      <c r="L92" s="72">
        <v>55.564724510952679</v>
      </c>
      <c r="M92" s="72">
        <v>56.326657101741574</v>
      </c>
      <c r="N92" s="72">
        <v>56.674494233930815</v>
      </c>
      <c r="O92" s="73" t="s">
        <v>231</v>
      </c>
    </row>
    <row r="93" spans="1:15" s="78" customFormat="1" x14ac:dyDescent="0.25">
      <c r="A93" s="75" t="s">
        <v>232</v>
      </c>
      <c r="B93" s="76">
        <v>7138.3086639309877</v>
      </c>
      <c r="C93" s="76">
        <v>7075.7164313515468</v>
      </c>
      <c r="D93" s="76">
        <v>7115.6299202320888</v>
      </c>
      <c r="E93" s="76">
        <v>7069.2462215112209</v>
      </c>
      <c r="F93" s="76">
        <v>7212.8417767039064</v>
      </c>
      <c r="G93" s="76">
        <v>7244.8578887414251</v>
      </c>
      <c r="H93" s="76">
        <v>7032.9184054421021</v>
      </c>
      <c r="I93" s="76">
        <v>7070.1338587457813</v>
      </c>
      <c r="J93" s="76">
        <v>7062.5584723495567</v>
      </c>
      <c r="K93" s="76">
        <v>7054.3319943202405</v>
      </c>
      <c r="L93" s="76">
        <v>6825.7416977714865</v>
      </c>
      <c r="M93" s="76">
        <v>6781.9444118996335</v>
      </c>
      <c r="N93" s="76">
        <v>6635.3691259737861</v>
      </c>
      <c r="O93" s="77" t="s">
        <v>233</v>
      </c>
    </row>
    <row r="94" spans="1:15" s="78" customFormat="1" x14ac:dyDescent="0.25">
      <c r="A94" s="83" t="s">
        <v>234</v>
      </c>
      <c r="B94" s="76">
        <v>25423.775351744363</v>
      </c>
      <c r="C94" s="76">
        <v>25244.996633885556</v>
      </c>
      <c r="D94" s="76">
        <v>25257.591680629022</v>
      </c>
      <c r="E94" s="76">
        <v>25939.419714243457</v>
      </c>
      <c r="F94" s="76">
        <v>26066.4362502603</v>
      </c>
      <c r="G94" s="76">
        <v>25409.56515984139</v>
      </c>
      <c r="H94" s="76">
        <v>25461.625220540907</v>
      </c>
      <c r="I94" s="76">
        <v>25335.74135185148</v>
      </c>
      <c r="J94" s="76">
        <v>25364.291858506906</v>
      </c>
      <c r="K94" s="76">
        <v>24825.969621115542</v>
      </c>
      <c r="L94" s="76">
        <v>24682.251091913473</v>
      </c>
      <c r="M94" s="76">
        <v>24625.780385741371</v>
      </c>
      <c r="N94" s="76">
        <v>24423.821510747381</v>
      </c>
      <c r="O94" s="84" t="s">
        <v>235</v>
      </c>
    </row>
    <row r="95" spans="1:15" s="78" customFormat="1" x14ac:dyDescent="0.25">
      <c r="A95" s="138" t="s">
        <v>236</v>
      </c>
      <c r="B95" s="144"/>
      <c r="C95" s="144"/>
      <c r="D95" s="144"/>
      <c r="E95" s="144"/>
      <c r="F95" s="144"/>
      <c r="G95" s="144"/>
      <c r="H95" s="144"/>
      <c r="I95" s="144"/>
      <c r="J95" s="144"/>
      <c r="K95" s="144"/>
      <c r="L95" s="144"/>
      <c r="M95" s="144"/>
      <c r="N95" s="144"/>
      <c r="O95" s="140" t="s">
        <v>237</v>
      </c>
    </row>
    <row r="96" spans="1:15" x14ac:dyDescent="0.25">
      <c r="A96" s="71" t="s">
        <v>238</v>
      </c>
      <c r="B96" s="72">
        <v>12886.58614108101</v>
      </c>
      <c r="C96" s="72">
        <v>13023.58614108101</v>
      </c>
      <c r="D96" s="72">
        <v>12988.473024580549</v>
      </c>
      <c r="E96" s="72">
        <v>12987.47302458101</v>
      </c>
      <c r="F96" s="72">
        <v>12987.47302458101</v>
      </c>
      <c r="G96" s="72">
        <v>13003.473024580549</v>
      </c>
      <c r="H96" s="72">
        <v>13028.473024580549</v>
      </c>
      <c r="I96" s="72">
        <v>13178.323024580539</v>
      </c>
      <c r="J96" s="72">
        <v>13178.323024580548</v>
      </c>
      <c r="K96" s="72">
        <v>13164.369224580549</v>
      </c>
      <c r="L96" s="72">
        <v>13164.369224581</v>
      </c>
      <c r="M96" s="72">
        <v>13164.369224580549</v>
      </c>
      <c r="N96" s="72">
        <v>13164.869224580549</v>
      </c>
      <c r="O96" s="89" t="s">
        <v>239</v>
      </c>
    </row>
    <row r="97" spans="1:15" x14ac:dyDescent="0.25">
      <c r="A97" s="90" t="s">
        <v>240</v>
      </c>
      <c r="B97" s="72">
        <v>12874.031337081009</v>
      </c>
      <c r="C97" s="72">
        <v>12843.531337081009</v>
      </c>
      <c r="D97" s="72">
        <v>12843.918220580548</v>
      </c>
      <c r="E97" s="72">
        <v>12974.91822058101</v>
      </c>
      <c r="F97" s="72">
        <v>12974.91822058101</v>
      </c>
      <c r="G97" s="72">
        <v>12990.918220580548</v>
      </c>
      <c r="H97" s="72">
        <v>12990.918220580548</v>
      </c>
      <c r="I97" s="72">
        <v>13140.768220580539</v>
      </c>
      <c r="J97" s="72">
        <v>13140.768220580549</v>
      </c>
      <c r="K97" s="72">
        <v>13019.734420580549</v>
      </c>
      <c r="L97" s="72">
        <v>12995.814420581</v>
      </c>
      <c r="M97" s="72">
        <v>12888.734420580549</v>
      </c>
      <c r="N97" s="72">
        <v>12868.634420580549</v>
      </c>
      <c r="O97" s="91" t="s">
        <v>241</v>
      </c>
    </row>
    <row r="98" spans="1:15" x14ac:dyDescent="0.25">
      <c r="A98" s="90" t="s">
        <v>242</v>
      </c>
      <c r="B98" s="72">
        <v>12.554804000000001</v>
      </c>
      <c r="C98" s="72">
        <v>180.05480399999999</v>
      </c>
      <c r="D98" s="72">
        <v>144.55480399999999</v>
      </c>
      <c r="E98" s="72">
        <v>12.554804000000001</v>
      </c>
      <c r="F98" s="72">
        <v>12.554804000000001</v>
      </c>
      <c r="G98" s="72">
        <v>12.554804000000001</v>
      </c>
      <c r="H98" s="72">
        <v>37.554803999999997</v>
      </c>
      <c r="I98" s="72">
        <v>37.554803999999997</v>
      </c>
      <c r="J98" s="72">
        <v>37.554803999999997</v>
      </c>
      <c r="K98" s="72">
        <v>144.634804</v>
      </c>
      <c r="L98" s="72">
        <v>168.55480399999999</v>
      </c>
      <c r="M98" s="72">
        <v>275.63480399999997</v>
      </c>
      <c r="N98" s="72">
        <v>296.234804</v>
      </c>
      <c r="O98" s="91" t="s">
        <v>243</v>
      </c>
    </row>
    <row r="99" spans="1:15" x14ac:dyDescent="0.25">
      <c r="A99" s="71" t="s">
        <v>244</v>
      </c>
      <c r="B99" s="72">
        <v>1282.2758140760202</v>
      </c>
      <c r="C99" s="72">
        <v>1282.1244616760205</v>
      </c>
      <c r="D99" s="72">
        <v>1284.6731327310206</v>
      </c>
      <c r="E99" s="72">
        <v>1286.3271755016303</v>
      </c>
      <c r="F99" s="72">
        <v>1296.154924344703</v>
      </c>
      <c r="G99" s="72">
        <v>1297.1603602444529</v>
      </c>
      <c r="H99" s="72">
        <v>1297.983882619443</v>
      </c>
      <c r="I99" s="72">
        <v>1298.2074951200052</v>
      </c>
      <c r="J99" s="72">
        <v>1298.3560098825351</v>
      </c>
      <c r="K99" s="72">
        <v>1294.3922622852704</v>
      </c>
      <c r="L99" s="72">
        <v>1619.4227918838201</v>
      </c>
      <c r="M99" s="72">
        <v>1619.4282918838201</v>
      </c>
      <c r="N99" s="72">
        <v>1619.1103401241198</v>
      </c>
      <c r="O99" s="73" t="s">
        <v>245</v>
      </c>
    </row>
    <row r="100" spans="1:15" x14ac:dyDescent="0.25">
      <c r="A100" s="90" t="s">
        <v>246</v>
      </c>
      <c r="B100" s="72">
        <v>882.3422352284299</v>
      </c>
      <c r="C100" s="72">
        <v>882.3422352284299</v>
      </c>
      <c r="D100" s="72">
        <v>883.1429874634299</v>
      </c>
      <c r="E100" s="72">
        <v>890.08491975840002</v>
      </c>
      <c r="F100" s="72">
        <v>899.77112179918765</v>
      </c>
      <c r="G100" s="72">
        <v>900.79405769893765</v>
      </c>
      <c r="H100" s="72">
        <v>901.61008007392763</v>
      </c>
      <c r="I100" s="72">
        <v>901.79530819849003</v>
      </c>
      <c r="J100" s="72">
        <v>901.96068070547994</v>
      </c>
      <c r="K100" s="72">
        <v>898.29671367739002</v>
      </c>
      <c r="L100" s="72">
        <v>1223.2824588999399</v>
      </c>
      <c r="M100" s="72">
        <v>1223.2824588999399</v>
      </c>
      <c r="N100" s="72">
        <v>1223.3427488544398</v>
      </c>
      <c r="O100" s="92" t="s">
        <v>247</v>
      </c>
    </row>
    <row r="101" spans="1:15" x14ac:dyDescent="0.25">
      <c r="A101" s="90" t="s">
        <v>248</v>
      </c>
      <c r="B101" s="72">
        <v>314.09583424901001</v>
      </c>
      <c r="C101" s="72">
        <v>313.94448184900995</v>
      </c>
      <c r="D101" s="72">
        <v>314.15982768100997</v>
      </c>
      <c r="E101" s="72">
        <v>316.18721303900998</v>
      </c>
      <c r="F101" s="72">
        <v>316.20930167093496</v>
      </c>
      <c r="G101" s="72">
        <v>316.18180167093493</v>
      </c>
      <c r="H101" s="72">
        <v>316.17930167093499</v>
      </c>
      <c r="I101" s="72">
        <v>316.20768604693501</v>
      </c>
      <c r="J101" s="72">
        <v>316.18452100247498</v>
      </c>
      <c r="K101" s="72">
        <v>315.87474043329996</v>
      </c>
      <c r="L101" s="72">
        <v>315.90952480929997</v>
      </c>
      <c r="M101" s="72">
        <v>315.90502480929996</v>
      </c>
      <c r="N101" s="72">
        <v>315.48060912247996</v>
      </c>
      <c r="O101" s="92" t="s">
        <v>249</v>
      </c>
    </row>
    <row r="102" spans="1:15" x14ac:dyDescent="0.25">
      <c r="A102" s="90" t="s">
        <v>250</v>
      </c>
      <c r="B102" s="72">
        <v>85.837744598580002</v>
      </c>
      <c r="C102" s="72">
        <v>85.837744598580002</v>
      </c>
      <c r="D102" s="72">
        <v>87.370317586580001</v>
      </c>
      <c r="E102" s="72">
        <v>80.05504270422</v>
      </c>
      <c r="F102" s="72">
        <v>80.174500874580005</v>
      </c>
      <c r="G102" s="72">
        <v>80.184500874579996</v>
      </c>
      <c r="H102" s="72">
        <v>80.194500874580001</v>
      </c>
      <c r="I102" s="72">
        <v>80.204500874580006</v>
      </c>
      <c r="J102" s="72">
        <v>80.210808174579995</v>
      </c>
      <c r="K102" s="72">
        <v>80.22080817458</v>
      </c>
      <c r="L102" s="72">
        <v>80.230808174580005</v>
      </c>
      <c r="M102" s="72">
        <v>80.240808174579996</v>
      </c>
      <c r="N102" s="72">
        <v>80.286982147199993</v>
      </c>
      <c r="O102" s="92" t="s">
        <v>251</v>
      </c>
    </row>
    <row r="103" spans="1:15" x14ac:dyDescent="0.25">
      <c r="A103" s="71" t="s">
        <v>252</v>
      </c>
      <c r="B103" s="72">
        <v>0.14131499994999314</v>
      </c>
      <c r="C103" s="72">
        <v>0.14131499994999314</v>
      </c>
      <c r="D103" s="72">
        <v>0.14131500031998998</v>
      </c>
      <c r="E103" s="72">
        <v>0.141315</v>
      </c>
      <c r="F103" s="72">
        <v>0.141315</v>
      </c>
      <c r="G103" s="72">
        <v>0.14131500047100001</v>
      </c>
      <c r="H103" s="72">
        <v>0.14131500047100001</v>
      </c>
      <c r="I103" s="72">
        <v>0.14131500047098999</v>
      </c>
      <c r="J103" s="72">
        <v>0.14131500047098999</v>
      </c>
      <c r="K103" s="72">
        <v>0.14131500047098999</v>
      </c>
      <c r="L103" s="72">
        <v>0.141315</v>
      </c>
      <c r="M103" s="72">
        <v>0.14131500047098999</v>
      </c>
      <c r="N103" s="72">
        <v>0.14131500047098999</v>
      </c>
      <c r="O103" s="73" t="s">
        <v>253</v>
      </c>
    </row>
    <row r="104" spans="1:15" x14ac:dyDescent="0.25">
      <c r="A104" s="71" t="s">
        <v>254</v>
      </c>
      <c r="B104" s="72">
        <v>18.425032930119638</v>
      </c>
      <c r="C104" s="72">
        <v>1555.3730807417123</v>
      </c>
      <c r="D104" s="72">
        <v>1555.4754039058525</v>
      </c>
      <c r="E104" s="72">
        <v>1522.5457986689123</v>
      </c>
      <c r="F104" s="72">
        <v>1514.8247736296005</v>
      </c>
      <c r="G104" s="72">
        <v>1476.3555238187971</v>
      </c>
      <c r="H104" s="72">
        <v>1473.9635499437954</v>
      </c>
      <c r="I104" s="72">
        <v>1468.2530473849356</v>
      </c>
      <c r="J104" s="72">
        <v>1466.8576141103053</v>
      </c>
      <c r="K104" s="72">
        <v>1466.8576141103053</v>
      </c>
      <c r="L104" s="72">
        <v>64.317530406385316</v>
      </c>
      <c r="M104" s="72">
        <v>64.317530405725321</v>
      </c>
      <c r="N104" s="72">
        <v>64.076370588285329</v>
      </c>
      <c r="O104" s="73" t="s">
        <v>255</v>
      </c>
    </row>
    <row r="105" spans="1:15" x14ac:dyDescent="0.25">
      <c r="A105" s="71" t="s">
        <v>256</v>
      </c>
      <c r="B105" s="72">
        <v>1540.1155228658822</v>
      </c>
      <c r="C105" s="72">
        <v>165.50527976163389</v>
      </c>
      <c r="D105" s="72">
        <v>226.27544858063078</v>
      </c>
      <c r="E105" s="72">
        <v>166.30599407080268</v>
      </c>
      <c r="F105" s="72">
        <v>407.56104960562072</v>
      </c>
      <c r="G105" s="72">
        <v>426.39952769676216</v>
      </c>
      <c r="H105" s="72">
        <v>456.29487333841809</v>
      </c>
      <c r="I105" s="72">
        <v>596.12785574233169</v>
      </c>
      <c r="J105" s="72">
        <v>628.4566766498582</v>
      </c>
      <c r="K105" s="72">
        <v>740.91735955168201</v>
      </c>
      <c r="L105" s="72">
        <v>1008.1930541297554</v>
      </c>
      <c r="M105" s="72">
        <v>1195.5513914307476</v>
      </c>
      <c r="N105" s="72">
        <v>1239.3482031674509</v>
      </c>
      <c r="O105" s="73" t="s">
        <v>257</v>
      </c>
    </row>
    <row r="106" spans="1:15" x14ac:dyDescent="0.25">
      <c r="A106" s="71" t="s">
        <v>258</v>
      </c>
      <c r="B106" s="72">
        <v>-270.03029946107</v>
      </c>
      <c r="C106" s="72">
        <v>-262.25181918761001</v>
      </c>
      <c r="D106" s="72">
        <v>-263.19210331043001</v>
      </c>
      <c r="E106" s="72">
        <v>-284.61361941064001</v>
      </c>
      <c r="F106" s="72">
        <v>-430.97783979707003</v>
      </c>
      <c r="G106" s="72">
        <v>-376.98549397684036</v>
      </c>
      <c r="H106" s="72">
        <v>-396.71881557829028</v>
      </c>
      <c r="I106" s="72">
        <v>-353.34527165853996</v>
      </c>
      <c r="J106" s="72">
        <v>-272.06565855016999</v>
      </c>
      <c r="K106" s="72">
        <v>-210.16389878596999</v>
      </c>
      <c r="L106" s="72">
        <v>-313.47958860413002</v>
      </c>
      <c r="M106" s="72">
        <v>-350.20349716558002</v>
      </c>
      <c r="N106" s="72">
        <v>-404.96931305396032</v>
      </c>
      <c r="O106" s="73" t="s">
        <v>259</v>
      </c>
    </row>
    <row r="107" spans="1:15" s="78" customFormat="1" x14ac:dyDescent="0.25">
      <c r="A107" s="83" t="s">
        <v>260</v>
      </c>
      <c r="B107" s="76">
        <v>15457.513526491954</v>
      </c>
      <c r="C107" s="76">
        <v>15764.478459072718</v>
      </c>
      <c r="D107" s="76">
        <v>15791.846221487915</v>
      </c>
      <c r="E107" s="76">
        <v>15678.179688411676</v>
      </c>
      <c r="F107" s="76">
        <v>15775.177247363014</v>
      </c>
      <c r="G107" s="76">
        <v>15826.544257364225</v>
      </c>
      <c r="H107" s="76">
        <v>15860.137829904377</v>
      </c>
      <c r="I107" s="76">
        <v>16187.707466169712</v>
      </c>
      <c r="J107" s="76">
        <v>16300.068981673548</v>
      </c>
      <c r="K107" s="76">
        <v>16456.513876742349</v>
      </c>
      <c r="L107" s="76">
        <v>15542.964327396841</v>
      </c>
      <c r="M107" s="76">
        <v>15693.604256135732</v>
      </c>
      <c r="N107" s="76">
        <v>15682.576140406896</v>
      </c>
      <c r="O107" s="84" t="s">
        <v>261</v>
      </c>
    </row>
    <row r="108" spans="1:15" s="78" customFormat="1" x14ac:dyDescent="0.25">
      <c r="A108" s="93" t="s">
        <v>262</v>
      </c>
      <c r="B108" s="94">
        <v>40881.288878236322</v>
      </c>
      <c r="C108" s="94">
        <v>41009.475092958259</v>
      </c>
      <c r="D108" s="94">
        <v>41049.437902116915</v>
      </c>
      <c r="E108" s="94">
        <v>41617.599402655134</v>
      </c>
      <c r="F108" s="94">
        <v>41841.613497623315</v>
      </c>
      <c r="G108" s="94">
        <v>41236.109417205604</v>
      </c>
      <c r="H108" s="94">
        <v>41321.763050445283</v>
      </c>
      <c r="I108" s="94">
        <v>41523.448818021185</v>
      </c>
      <c r="J108" s="94">
        <v>41664.360840180452</v>
      </c>
      <c r="K108" s="94">
        <v>41282.483497857887</v>
      </c>
      <c r="L108" s="94">
        <v>40225.215419310312</v>
      </c>
      <c r="M108" s="94">
        <v>40319.384641877099</v>
      </c>
      <c r="N108" s="94">
        <v>40106.397651154271</v>
      </c>
      <c r="O108" s="95" t="s">
        <v>263</v>
      </c>
    </row>
    <row r="109" spans="1:15" x14ac:dyDescent="0.25">
      <c r="A109" s="196"/>
      <c r="B109" s="197"/>
      <c r="C109" s="197"/>
      <c r="D109" s="197"/>
      <c r="E109" s="197"/>
      <c r="F109" s="197"/>
      <c r="G109" s="197"/>
      <c r="H109" s="197"/>
      <c r="I109" s="197"/>
      <c r="J109" s="197"/>
      <c r="K109" s="197"/>
      <c r="L109" s="197"/>
      <c r="M109" s="197"/>
      <c r="N109" s="197"/>
      <c r="O109" s="198"/>
    </row>
    <row r="111" spans="1:15" x14ac:dyDescent="0.25">
      <c r="A111" s="96"/>
    </row>
    <row r="112" spans="1:15" ht="14.5" x14ac:dyDescent="0.35">
      <c r="A112" s="9"/>
    </row>
    <row r="113" spans="1:1" ht="14.5" x14ac:dyDescent="0.35">
      <c r="A113" s="9"/>
    </row>
  </sheetData>
  <mergeCells count="3">
    <mergeCell ref="A1:O1"/>
    <mergeCell ref="A2:O2"/>
    <mergeCell ref="A109:O109"/>
  </mergeCells>
  <pageMargins left="0.39370078740157483" right="0.39370078740157483" top="0.39370078740157483" bottom="0.39370078740157483" header="0.31496062992125984" footer="0.31496062992125984"/>
  <pageSetup paperSize="9" scale="46"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30C51-DAB1-4448-817F-697B1B77876C}">
  <sheetPr>
    <tabColor theme="5" tint="0.39997558519241921"/>
  </sheetPr>
  <dimension ref="A1:O51"/>
  <sheetViews>
    <sheetView showGridLines="0" view="pageBreakPreview" zoomScale="80" zoomScaleNormal="100" zoomScaleSheetLayoutView="80" workbookViewId="0">
      <pane xSplit="1" ySplit="3" topLeftCell="B4" activePane="bottomRight" state="frozen"/>
      <selection sqref="A1:O1"/>
      <selection pane="topRight" sqref="A1:O1"/>
      <selection pane="bottomLeft" sqref="A1:O1"/>
      <selection pane="bottomRight" activeCell="A2" sqref="A1:XFD1048576"/>
    </sheetView>
  </sheetViews>
  <sheetFormatPr defaultColWidth="9.1796875" defaultRowHeight="10.5" x14ac:dyDescent="0.25"/>
  <cols>
    <col min="1" max="1" width="46.54296875" style="98" customWidth="1"/>
    <col min="2" max="4" width="5.54296875" style="98" customWidth="1"/>
    <col min="5" max="5" width="5.54296875" style="160" customWidth="1"/>
    <col min="6" max="14" width="5.54296875" style="98" customWidth="1"/>
    <col min="15" max="15" width="43.1796875" style="98" bestFit="1" customWidth="1"/>
    <col min="16" max="16384" width="9.1796875" style="98"/>
  </cols>
  <sheetData>
    <row r="1" spans="1:15" ht="12.75" customHeight="1" x14ac:dyDescent="0.25">
      <c r="A1" s="181" t="s">
        <v>374</v>
      </c>
      <c r="B1" s="182"/>
      <c r="C1" s="182"/>
      <c r="D1" s="182"/>
      <c r="E1" s="182"/>
      <c r="F1" s="182"/>
      <c r="G1" s="182"/>
      <c r="H1" s="182"/>
      <c r="I1" s="182"/>
      <c r="J1" s="182"/>
      <c r="K1" s="182"/>
      <c r="L1" s="182"/>
      <c r="M1" s="182"/>
      <c r="N1" s="182"/>
      <c r="O1" s="183"/>
    </row>
    <row r="2" spans="1:15" ht="12.75" customHeight="1" x14ac:dyDescent="0.25">
      <c r="A2" s="184" t="s">
        <v>375</v>
      </c>
      <c r="B2" s="185"/>
      <c r="C2" s="185"/>
      <c r="D2" s="185"/>
      <c r="E2" s="185"/>
      <c r="F2" s="185"/>
      <c r="G2" s="185"/>
      <c r="H2" s="185"/>
      <c r="I2" s="185"/>
      <c r="J2" s="185"/>
      <c r="K2" s="185"/>
      <c r="L2" s="185"/>
      <c r="M2" s="185"/>
      <c r="N2" s="185"/>
      <c r="O2" s="186"/>
    </row>
    <row r="3" spans="1:15" x14ac:dyDescent="0.25">
      <c r="A3" s="99" t="s">
        <v>77</v>
      </c>
      <c r="B3" s="145">
        <v>45261</v>
      </c>
      <c r="C3" s="64">
        <v>45292</v>
      </c>
      <c r="D3" s="64">
        <v>45323</v>
      </c>
      <c r="E3" s="64">
        <v>45352</v>
      </c>
      <c r="F3" s="64">
        <v>45383</v>
      </c>
      <c r="G3" s="64">
        <v>45413</v>
      </c>
      <c r="H3" s="64">
        <v>45444</v>
      </c>
      <c r="I3" s="64">
        <v>45474</v>
      </c>
      <c r="J3" s="64">
        <v>45505</v>
      </c>
      <c r="K3" s="64">
        <v>45536</v>
      </c>
      <c r="L3" s="64">
        <v>45566</v>
      </c>
      <c r="M3" s="64">
        <v>45597</v>
      </c>
      <c r="N3" s="64">
        <v>45627</v>
      </c>
      <c r="O3" s="100" t="s">
        <v>82</v>
      </c>
    </row>
    <row r="4" spans="1:15" s="104" customFormat="1" x14ac:dyDescent="0.25">
      <c r="A4" s="146" t="s">
        <v>266</v>
      </c>
      <c r="B4" s="148"/>
      <c r="C4" s="149"/>
      <c r="D4" s="149"/>
      <c r="E4" s="150"/>
      <c r="F4" s="149"/>
      <c r="G4" s="149"/>
      <c r="H4" s="149"/>
      <c r="I4" s="149"/>
      <c r="J4" s="149"/>
      <c r="K4" s="149"/>
      <c r="L4" s="149"/>
      <c r="M4" s="149"/>
      <c r="N4" s="149"/>
      <c r="O4" s="151" t="s">
        <v>267</v>
      </c>
    </row>
    <row r="5" spans="1:15" x14ac:dyDescent="0.25">
      <c r="A5" s="146" t="s">
        <v>268</v>
      </c>
      <c r="B5" s="147"/>
      <c r="C5" s="147"/>
      <c r="D5" s="147"/>
      <c r="E5" s="152"/>
      <c r="F5" s="147"/>
      <c r="G5" s="147"/>
      <c r="H5" s="147"/>
      <c r="I5" s="147"/>
      <c r="J5" s="147"/>
      <c r="K5" s="147"/>
      <c r="L5" s="147"/>
      <c r="M5" s="147"/>
      <c r="N5" s="147"/>
      <c r="O5" s="153" t="s">
        <v>269</v>
      </c>
    </row>
    <row r="6" spans="1:15" x14ac:dyDescent="0.25">
      <c r="A6" s="106" t="s">
        <v>270</v>
      </c>
      <c r="B6" s="154">
        <v>11034.224507291734</v>
      </c>
      <c r="C6" s="154">
        <v>876.47867133559669</v>
      </c>
      <c r="D6" s="154">
        <v>1589.2538893731894</v>
      </c>
      <c r="E6" s="154">
        <v>2532.7807332791508</v>
      </c>
      <c r="F6" s="154">
        <v>3346.5503570160204</v>
      </c>
      <c r="G6" s="154">
        <v>4205.9943533410551</v>
      </c>
      <c r="H6" s="154">
        <v>5267.5983382097475</v>
      </c>
      <c r="I6" s="154">
        <v>6092.1722888190488</v>
      </c>
      <c r="J6" s="154">
        <v>6937.1530301153734</v>
      </c>
      <c r="K6" s="154">
        <v>7781.5561993421406</v>
      </c>
      <c r="L6" s="154">
        <v>8850.7739102158212</v>
      </c>
      <c r="M6" s="154">
        <v>9660.6852015702079</v>
      </c>
      <c r="N6" s="154">
        <v>10526.833185883532</v>
      </c>
      <c r="O6" s="107" t="s">
        <v>271</v>
      </c>
    </row>
    <row r="7" spans="1:15" x14ac:dyDescent="0.25">
      <c r="A7" s="108" t="s">
        <v>272</v>
      </c>
      <c r="B7" s="154">
        <v>-4029.6865950004735</v>
      </c>
      <c r="C7" s="154">
        <v>-204.91224912505561</v>
      </c>
      <c r="D7" s="154">
        <v>-332.27031699020966</v>
      </c>
      <c r="E7" s="154">
        <v>-596.92070790512207</v>
      </c>
      <c r="F7" s="154">
        <v>-775.00331299301502</v>
      </c>
      <c r="G7" s="154">
        <v>-941.71607428694654</v>
      </c>
      <c r="H7" s="154">
        <v>-1352.3355755635478</v>
      </c>
      <c r="I7" s="154">
        <v>-1515.7919636582758</v>
      </c>
      <c r="J7" s="154">
        <v>-1707.8022614563229</v>
      </c>
      <c r="K7" s="154">
        <v>-1898.9795417489363</v>
      </c>
      <c r="L7" s="154">
        <v>-2285.1554320129349</v>
      </c>
      <c r="M7" s="154">
        <v>-2474.8338907772491</v>
      </c>
      <c r="N7" s="154">
        <v>-2775.8813169226441</v>
      </c>
      <c r="O7" s="107" t="s">
        <v>273</v>
      </c>
    </row>
    <row r="8" spans="1:15" x14ac:dyDescent="0.25">
      <c r="A8" s="106" t="s">
        <v>274</v>
      </c>
      <c r="B8" s="154">
        <v>280.89677266459995</v>
      </c>
      <c r="C8" s="154">
        <v>17.072609897870002</v>
      </c>
      <c r="D8" s="154">
        <v>33.164370846779995</v>
      </c>
      <c r="E8" s="154">
        <v>55.810299902760001</v>
      </c>
      <c r="F8" s="154">
        <v>75.919615179600015</v>
      </c>
      <c r="G8" s="154">
        <v>95.283705503419995</v>
      </c>
      <c r="H8" s="154">
        <v>133.28734650881</v>
      </c>
      <c r="I8" s="154">
        <v>153.24916662676</v>
      </c>
      <c r="J8" s="154">
        <v>176.34630284614002</v>
      </c>
      <c r="K8" s="154">
        <v>197.82367559756</v>
      </c>
      <c r="L8" s="154">
        <v>232.25807914645</v>
      </c>
      <c r="M8" s="154">
        <v>255.50261801191002</v>
      </c>
      <c r="N8" s="154">
        <v>285.48163922273</v>
      </c>
      <c r="O8" s="107" t="s">
        <v>275</v>
      </c>
    </row>
    <row r="9" spans="1:15" x14ac:dyDescent="0.25">
      <c r="A9" s="106" t="s">
        <v>276</v>
      </c>
      <c r="B9" s="154">
        <v>-174.11524256616664</v>
      </c>
      <c r="C9" s="154">
        <v>-21.324630397746699</v>
      </c>
      <c r="D9" s="154">
        <v>-29.288590434722099</v>
      </c>
      <c r="E9" s="154">
        <v>-53.972605669036803</v>
      </c>
      <c r="F9" s="154">
        <v>-69.577126497308797</v>
      </c>
      <c r="G9" s="154">
        <v>-89.276150373070905</v>
      </c>
      <c r="H9" s="154">
        <v>-102.96294584859329</v>
      </c>
      <c r="I9" s="154">
        <v>-119.0345318785954</v>
      </c>
      <c r="J9" s="154">
        <v>-134.21703137535769</v>
      </c>
      <c r="K9" s="154">
        <v>-148.22416462631</v>
      </c>
      <c r="L9" s="154">
        <v>-169.37606530964999</v>
      </c>
      <c r="M9" s="154">
        <v>-177.96254252393001</v>
      </c>
      <c r="N9" s="154">
        <v>-198.81353661370002</v>
      </c>
      <c r="O9" s="107" t="s">
        <v>277</v>
      </c>
    </row>
    <row r="10" spans="1:15" x14ac:dyDescent="0.25">
      <c r="A10" s="109" t="s">
        <v>278</v>
      </c>
      <c r="B10" s="155">
        <v>7111.319442389693</v>
      </c>
      <c r="C10" s="155">
        <v>667.31440171066436</v>
      </c>
      <c r="D10" s="155">
        <v>1260.8593527950377</v>
      </c>
      <c r="E10" s="155">
        <v>1937.6977196077517</v>
      </c>
      <c r="F10" s="155">
        <v>2577.8895327052969</v>
      </c>
      <c r="G10" s="155">
        <v>3270.2858341844576</v>
      </c>
      <c r="H10" s="155">
        <v>3945.5871633064162</v>
      </c>
      <c r="I10" s="155">
        <v>4610.5949599089372</v>
      </c>
      <c r="J10" s="155">
        <v>5271.4800401298317</v>
      </c>
      <c r="K10" s="155">
        <v>5932.1761685644542</v>
      </c>
      <c r="L10" s="155">
        <v>6628.500492039685</v>
      </c>
      <c r="M10" s="155">
        <v>7263.3913862809386</v>
      </c>
      <c r="N10" s="155">
        <v>7837.6199715699167</v>
      </c>
      <c r="O10" s="110" t="s">
        <v>279</v>
      </c>
    </row>
    <row r="11" spans="1:15" x14ac:dyDescent="0.25">
      <c r="A11" s="156" t="s">
        <v>280</v>
      </c>
      <c r="B11" s="152"/>
      <c r="C11" s="152"/>
      <c r="D11" s="152"/>
      <c r="E11" s="152"/>
      <c r="F11" s="152"/>
      <c r="G11" s="152"/>
      <c r="H11" s="152"/>
      <c r="I11" s="152"/>
      <c r="J11" s="152"/>
      <c r="K11" s="152"/>
      <c r="L11" s="152"/>
      <c r="M11" s="152"/>
      <c r="N11" s="152"/>
      <c r="O11" s="157" t="s">
        <v>281</v>
      </c>
    </row>
    <row r="12" spans="1:15" x14ac:dyDescent="0.25">
      <c r="A12" s="106" t="s">
        <v>282</v>
      </c>
      <c r="B12" s="154">
        <v>1239.8481231679368</v>
      </c>
      <c r="C12" s="154">
        <v>129.49950659174868</v>
      </c>
      <c r="D12" s="154">
        <v>246.58168737226154</v>
      </c>
      <c r="E12" s="154">
        <v>367.95400188078474</v>
      </c>
      <c r="F12" s="154">
        <v>467.88960552344452</v>
      </c>
      <c r="G12" s="154">
        <v>623.45381545175803</v>
      </c>
      <c r="H12" s="154">
        <v>737.95017006671503</v>
      </c>
      <c r="I12" s="154">
        <v>897.06017489844203</v>
      </c>
      <c r="J12" s="154">
        <v>1040.2043318037463</v>
      </c>
      <c r="K12" s="154">
        <v>1182.5778106341297</v>
      </c>
      <c r="L12" s="154">
        <v>1290.5180510794278</v>
      </c>
      <c r="M12" s="154">
        <v>1398.9515500362072</v>
      </c>
      <c r="N12" s="154">
        <v>1512.6908697898684</v>
      </c>
      <c r="O12" s="107" t="s">
        <v>283</v>
      </c>
    </row>
    <row r="13" spans="1:15" x14ac:dyDescent="0.25">
      <c r="A13" s="106" t="s">
        <v>284</v>
      </c>
      <c r="B13" s="154">
        <v>38.670640822990002</v>
      </c>
      <c r="C13" s="154">
        <v>1.3624696007300001</v>
      </c>
      <c r="D13" s="154">
        <v>2.4019707513099999</v>
      </c>
      <c r="E13" s="154">
        <v>5.3157331552600002</v>
      </c>
      <c r="F13" s="154">
        <v>7.7686011575400009</v>
      </c>
      <c r="G13" s="154">
        <v>14.11629149432</v>
      </c>
      <c r="H13" s="154">
        <v>18.892250765090001</v>
      </c>
      <c r="I13" s="154">
        <v>21.236800510549998</v>
      </c>
      <c r="J13" s="154">
        <v>23.285884131509999</v>
      </c>
      <c r="K13" s="154">
        <v>25.05801038888</v>
      </c>
      <c r="L13" s="154">
        <v>26.80378922924</v>
      </c>
      <c r="M13" s="154">
        <v>28.515191305899997</v>
      </c>
      <c r="N13" s="154">
        <v>26.305679658700001</v>
      </c>
      <c r="O13" s="107" t="s">
        <v>285</v>
      </c>
    </row>
    <row r="14" spans="1:15" x14ac:dyDescent="0.25">
      <c r="A14" s="106" t="s">
        <v>286</v>
      </c>
      <c r="B14" s="154">
        <v>1.15652771594</v>
      </c>
      <c r="C14" s="154">
        <v>0.18283144200000001</v>
      </c>
      <c r="D14" s="154">
        <v>0.31980853999999997</v>
      </c>
      <c r="E14" s="154">
        <v>0.39910537299999999</v>
      </c>
      <c r="F14" s="154">
        <v>0.501744144</v>
      </c>
      <c r="G14" s="154">
        <v>0.63972122899999995</v>
      </c>
      <c r="H14" s="154">
        <v>0.716919894</v>
      </c>
      <c r="I14" s="154">
        <v>0.83425146900000002</v>
      </c>
      <c r="J14" s="154">
        <v>1.008300497</v>
      </c>
      <c r="K14" s="154">
        <v>0.92377706500000001</v>
      </c>
      <c r="L14" s="154">
        <v>1.0187530751</v>
      </c>
      <c r="M14" s="154">
        <v>1.1074238606399998</v>
      </c>
      <c r="N14" s="154">
        <v>1.18705597664</v>
      </c>
      <c r="O14" s="107" t="s">
        <v>287</v>
      </c>
    </row>
    <row r="15" spans="1:15" x14ac:dyDescent="0.25">
      <c r="A15" s="106" t="s">
        <v>288</v>
      </c>
      <c r="B15" s="154">
        <v>5.2593233614999999</v>
      </c>
      <c r="C15" s="154">
        <v>1.0403636915000001</v>
      </c>
      <c r="D15" s="154">
        <v>0.96129330800000001</v>
      </c>
      <c r="E15" s="154">
        <v>1.9706343660000001</v>
      </c>
      <c r="F15" s="154">
        <v>2.8933343790000001</v>
      </c>
      <c r="G15" s="154">
        <v>3.0537871829999998</v>
      </c>
      <c r="H15" s="154">
        <v>3.1307738349999998</v>
      </c>
      <c r="I15" s="154">
        <v>3.592439706</v>
      </c>
      <c r="J15" s="154">
        <v>3.8061866628000001</v>
      </c>
      <c r="K15" s="154">
        <v>3.9619190478000004</v>
      </c>
      <c r="L15" s="154">
        <v>4.3144190480000004</v>
      </c>
      <c r="M15" s="154">
        <v>4.5450440478000003</v>
      </c>
      <c r="N15" s="154">
        <v>4.8772037107999999</v>
      </c>
      <c r="O15" s="107" t="s">
        <v>289</v>
      </c>
    </row>
    <row r="16" spans="1:15" x14ac:dyDescent="0.25">
      <c r="A16" s="106" t="s">
        <v>290</v>
      </c>
      <c r="B16" s="154">
        <v>0</v>
      </c>
      <c r="C16" s="154">
        <v>0</v>
      </c>
      <c r="D16" s="154">
        <v>0</v>
      </c>
      <c r="E16" s="154">
        <v>0</v>
      </c>
      <c r="F16" s="154">
        <v>0</v>
      </c>
      <c r="G16" s="154">
        <v>0</v>
      </c>
      <c r="H16" s="154">
        <v>0</v>
      </c>
      <c r="I16" s="154">
        <v>0</v>
      </c>
      <c r="J16" s="154">
        <v>0</v>
      </c>
      <c r="K16" s="154">
        <v>0</v>
      </c>
      <c r="L16" s="154">
        <v>0</v>
      </c>
      <c r="M16" s="154">
        <v>0</v>
      </c>
      <c r="N16" s="154">
        <v>0</v>
      </c>
      <c r="O16" s="107" t="s">
        <v>291</v>
      </c>
    </row>
    <row r="17" spans="1:15" x14ac:dyDescent="0.25">
      <c r="A17" s="106" t="s">
        <v>292</v>
      </c>
      <c r="B17" s="154">
        <v>1084.80417053313</v>
      </c>
      <c r="C17" s="154">
        <v>95.057117629699988</v>
      </c>
      <c r="D17" s="154">
        <v>367.17691522229006</v>
      </c>
      <c r="E17" s="154">
        <v>456.79603709798005</v>
      </c>
      <c r="F17" s="154">
        <v>528.24024918270004</v>
      </c>
      <c r="G17" s="154">
        <v>629.91540502098997</v>
      </c>
      <c r="H17" s="154">
        <v>756.27704030281996</v>
      </c>
      <c r="I17" s="154">
        <v>870.03966363317988</v>
      </c>
      <c r="J17" s="154">
        <v>1001.60978230336</v>
      </c>
      <c r="K17" s="154">
        <v>1153.33356637112</v>
      </c>
      <c r="L17" s="154">
        <v>1344.85850129606</v>
      </c>
      <c r="M17" s="154">
        <v>1733.3011647486298</v>
      </c>
      <c r="N17" s="154">
        <v>2078.70623591507</v>
      </c>
      <c r="O17" s="107" t="s">
        <v>293</v>
      </c>
    </row>
    <row r="18" spans="1:15" x14ac:dyDescent="0.25">
      <c r="A18" s="106" t="s">
        <v>294</v>
      </c>
      <c r="B18" s="154">
        <v>32.236713862691211</v>
      </c>
      <c r="C18" s="154">
        <v>10.54013506436071</v>
      </c>
      <c r="D18" s="154">
        <v>9.370154412160268</v>
      </c>
      <c r="E18" s="154">
        <v>12.684629783254991</v>
      </c>
      <c r="F18" s="154">
        <v>20.845403682604992</v>
      </c>
      <c r="G18" s="154">
        <v>23.779566383690447</v>
      </c>
      <c r="H18" s="154">
        <v>10.82822643979045</v>
      </c>
      <c r="I18" s="154">
        <v>12.319297656308171</v>
      </c>
      <c r="J18" s="154">
        <v>15.8846749867393</v>
      </c>
      <c r="K18" s="154">
        <v>16.888706874423779</v>
      </c>
      <c r="L18" s="154">
        <v>18.579575263420374</v>
      </c>
      <c r="M18" s="154">
        <v>20.312025583250371</v>
      </c>
      <c r="N18" s="154">
        <v>21.472463482286837</v>
      </c>
      <c r="O18" s="107" t="s">
        <v>295</v>
      </c>
    </row>
    <row r="19" spans="1:15" x14ac:dyDescent="0.25">
      <c r="A19" s="109" t="s">
        <v>296</v>
      </c>
      <c r="B19" s="155">
        <v>2401.975499464188</v>
      </c>
      <c r="C19" s="155">
        <v>237.68242402003935</v>
      </c>
      <c r="D19" s="155">
        <v>626.81182960602177</v>
      </c>
      <c r="E19" s="155">
        <v>845.12014165627977</v>
      </c>
      <c r="F19" s="155">
        <v>1028.1389380692895</v>
      </c>
      <c r="G19" s="155">
        <v>1294.9585867627588</v>
      </c>
      <c r="H19" s="155">
        <v>1527.7953813034155</v>
      </c>
      <c r="I19" s="155">
        <v>1805.0826278734803</v>
      </c>
      <c r="J19" s="155">
        <v>2085.7991603851556</v>
      </c>
      <c r="K19" s="155">
        <v>2382.7437903813534</v>
      </c>
      <c r="L19" s="155">
        <v>2686.0930889912479</v>
      </c>
      <c r="M19" s="155">
        <v>3186.7323995824277</v>
      </c>
      <c r="N19" s="155">
        <v>3645.2395085333651</v>
      </c>
      <c r="O19" s="110" t="s">
        <v>297</v>
      </c>
    </row>
    <row r="20" spans="1:15" s="104" customFormat="1" x14ac:dyDescent="0.25">
      <c r="A20" s="109" t="s">
        <v>298</v>
      </c>
      <c r="B20" s="155">
        <v>26.298261748912047</v>
      </c>
      <c r="C20" s="155">
        <v>2.9249861551400005</v>
      </c>
      <c r="D20" s="155">
        <v>4.1083739553599994</v>
      </c>
      <c r="E20" s="155">
        <v>5.6728763303818095</v>
      </c>
      <c r="F20" s="155">
        <v>7.6749500549807808</v>
      </c>
      <c r="G20" s="155">
        <v>8.5758533083380701</v>
      </c>
      <c r="H20" s="155">
        <v>10.148281059478069</v>
      </c>
      <c r="I20" s="155">
        <v>14.14314478793807</v>
      </c>
      <c r="J20" s="155">
        <v>16.79002126710807</v>
      </c>
      <c r="K20" s="155">
        <v>17.905105755392242</v>
      </c>
      <c r="L20" s="155">
        <v>19.243382153716642</v>
      </c>
      <c r="M20" s="155">
        <v>26.094999006802354</v>
      </c>
      <c r="N20" s="155">
        <v>28.922281865260921</v>
      </c>
      <c r="O20" s="110" t="s">
        <v>299</v>
      </c>
    </row>
    <row r="21" spans="1:15" s="104" customFormat="1" x14ac:dyDescent="0.25">
      <c r="A21" s="109" t="s">
        <v>300</v>
      </c>
      <c r="B21" s="155">
        <v>9539.5932036027953</v>
      </c>
      <c r="C21" s="155">
        <v>907.92181188584414</v>
      </c>
      <c r="D21" s="155">
        <v>1891.77955635642</v>
      </c>
      <c r="E21" s="155">
        <v>2788.4907375944131</v>
      </c>
      <c r="F21" s="155">
        <v>3613.7034208295672</v>
      </c>
      <c r="G21" s="155">
        <v>4573.8202742555559</v>
      </c>
      <c r="H21" s="155">
        <v>5483.5308256693106</v>
      </c>
      <c r="I21" s="155">
        <v>6429.8207325703552</v>
      </c>
      <c r="J21" s="155">
        <v>7374.0692217820961</v>
      </c>
      <c r="K21" s="155">
        <v>8332.825064701201</v>
      </c>
      <c r="L21" s="155">
        <v>9333.836963184649</v>
      </c>
      <c r="M21" s="155">
        <v>10476.218784870169</v>
      </c>
      <c r="N21" s="155">
        <v>11511.781761968523</v>
      </c>
      <c r="O21" s="103" t="s">
        <v>301</v>
      </c>
    </row>
    <row r="22" spans="1:15" x14ac:dyDescent="0.25">
      <c r="A22" s="146" t="s">
        <v>302</v>
      </c>
      <c r="B22" s="152"/>
      <c r="C22" s="152"/>
      <c r="D22" s="152"/>
      <c r="E22" s="152"/>
      <c r="F22" s="152"/>
      <c r="G22" s="152"/>
      <c r="H22" s="152"/>
      <c r="I22" s="152"/>
      <c r="J22" s="152"/>
      <c r="K22" s="152"/>
      <c r="L22" s="152"/>
      <c r="M22" s="152"/>
      <c r="N22" s="152"/>
      <c r="O22" s="151" t="s">
        <v>303</v>
      </c>
    </row>
    <row r="23" spans="1:15" x14ac:dyDescent="0.25">
      <c r="A23" s="156" t="s">
        <v>304</v>
      </c>
      <c r="B23" s="152"/>
      <c r="C23" s="152"/>
      <c r="D23" s="152"/>
      <c r="E23" s="152"/>
      <c r="F23" s="152"/>
      <c r="G23" s="152"/>
      <c r="H23" s="152"/>
      <c r="I23" s="152"/>
      <c r="J23" s="152"/>
      <c r="K23" s="152"/>
      <c r="L23" s="152"/>
      <c r="M23" s="152"/>
      <c r="N23" s="152"/>
      <c r="O23" s="157" t="s">
        <v>305</v>
      </c>
    </row>
    <row r="24" spans="1:15" x14ac:dyDescent="0.25">
      <c r="A24" s="106" t="s">
        <v>306</v>
      </c>
      <c r="B24" s="158">
        <v>5815.0832128169804</v>
      </c>
      <c r="C24" s="158">
        <v>502.63621338088996</v>
      </c>
      <c r="D24" s="158">
        <v>1008.3598922331601</v>
      </c>
      <c r="E24" s="158">
        <v>1621.1794331493395</v>
      </c>
      <c r="F24" s="158">
        <v>2065.0875149786798</v>
      </c>
      <c r="G24" s="158">
        <v>2643.4703506573805</v>
      </c>
      <c r="H24" s="158">
        <v>3374.1602829565304</v>
      </c>
      <c r="I24" s="158">
        <v>4242.6199032548602</v>
      </c>
      <c r="J24" s="158">
        <v>5194.2454042283298</v>
      </c>
      <c r="K24" s="158">
        <v>6072.385363866746</v>
      </c>
      <c r="L24" s="158">
        <v>6913.7145225210297</v>
      </c>
      <c r="M24" s="158">
        <v>7745.3729287934202</v>
      </c>
      <c r="N24" s="158">
        <v>8698.67368196602</v>
      </c>
      <c r="O24" s="107" t="s">
        <v>307</v>
      </c>
    </row>
    <row r="25" spans="1:15" x14ac:dyDescent="0.25">
      <c r="A25" s="106" t="s">
        <v>376</v>
      </c>
      <c r="B25" s="154">
        <v>127.356052050397</v>
      </c>
      <c r="C25" s="154">
        <v>17.217690329749999</v>
      </c>
      <c r="D25" s="154">
        <v>255.71185506255125</v>
      </c>
      <c r="E25" s="154">
        <v>449.06378408159122</v>
      </c>
      <c r="F25" s="154">
        <v>372.39200587147121</v>
      </c>
      <c r="G25" s="154">
        <v>714.78149575867553</v>
      </c>
      <c r="H25" s="154">
        <v>737.50140611240568</v>
      </c>
      <c r="I25" s="154">
        <v>498.92836883700562</v>
      </c>
      <c r="J25" s="154">
        <v>342.31703348866557</v>
      </c>
      <c r="K25" s="154">
        <v>130.80967988991239</v>
      </c>
      <c r="L25" s="154">
        <v>-219.15300401117548</v>
      </c>
      <c r="M25" s="154">
        <v>-283.2732454416755</v>
      </c>
      <c r="N25" s="154">
        <v>-577.52557102138553</v>
      </c>
      <c r="O25" s="107" t="s">
        <v>309</v>
      </c>
    </row>
    <row r="26" spans="1:15" x14ac:dyDescent="0.25">
      <c r="A26" s="109" t="s">
        <v>310</v>
      </c>
      <c r="B26" s="155">
        <v>5942.4392648673766</v>
      </c>
      <c r="C26" s="155">
        <v>519.85390371064</v>
      </c>
      <c r="D26" s="155">
        <v>1264.071747295711</v>
      </c>
      <c r="E26" s="155">
        <v>2070.2432172309314</v>
      </c>
      <c r="F26" s="155">
        <v>2437.4795208501514</v>
      </c>
      <c r="G26" s="155">
        <v>3358.2518464160562</v>
      </c>
      <c r="H26" s="155">
        <v>4111.6616890689356</v>
      </c>
      <c r="I26" s="155">
        <v>4741.5482720918653</v>
      </c>
      <c r="J26" s="155">
        <v>5536.5624377169952</v>
      </c>
      <c r="K26" s="155">
        <v>6203.1950437566584</v>
      </c>
      <c r="L26" s="155">
        <v>6694.5615185098541</v>
      </c>
      <c r="M26" s="155">
        <v>7462.0996833517447</v>
      </c>
      <c r="N26" s="155">
        <v>8121.148110944634</v>
      </c>
      <c r="O26" s="110" t="s">
        <v>311</v>
      </c>
    </row>
    <row r="27" spans="1:15" x14ac:dyDescent="0.25">
      <c r="A27" s="156" t="s">
        <v>312</v>
      </c>
      <c r="B27" s="152"/>
      <c r="C27" s="152"/>
      <c r="D27" s="152"/>
      <c r="E27" s="152"/>
      <c r="F27" s="152"/>
      <c r="G27" s="152"/>
      <c r="H27" s="152"/>
      <c r="I27" s="152"/>
      <c r="J27" s="152"/>
      <c r="K27" s="152"/>
      <c r="L27" s="152"/>
      <c r="M27" s="152"/>
      <c r="N27" s="152"/>
      <c r="O27" s="157" t="s">
        <v>313</v>
      </c>
    </row>
    <row r="28" spans="1:15" x14ac:dyDescent="0.25">
      <c r="A28" s="106" t="s">
        <v>314</v>
      </c>
      <c r="B28" s="154">
        <v>728.85309559509119</v>
      </c>
      <c r="C28" s="154">
        <v>66.169695018978643</v>
      </c>
      <c r="D28" s="154">
        <v>124.56474156247334</v>
      </c>
      <c r="E28" s="154">
        <v>195.4725064063322</v>
      </c>
      <c r="F28" s="154">
        <v>255.45901978971665</v>
      </c>
      <c r="G28" s="154">
        <v>309.56154571881666</v>
      </c>
      <c r="H28" s="154">
        <v>374.85088381725257</v>
      </c>
      <c r="I28" s="154">
        <v>430.26705422141202</v>
      </c>
      <c r="J28" s="154">
        <v>482.70963599942149</v>
      </c>
      <c r="K28" s="154">
        <v>532.71453145799092</v>
      </c>
      <c r="L28" s="154">
        <v>585.9952267377555</v>
      </c>
      <c r="M28" s="154">
        <v>643.14487714538575</v>
      </c>
      <c r="N28" s="154">
        <v>783.94234713824824</v>
      </c>
      <c r="O28" s="107" t="s">
        <v>315</v>
      </c>
    </row>
    <row r="29" spans="1:15" x14ac:dyDescent="0.25">
      <c r="A29" s="106" t="s">
        <v>316</v>
      </c>
      <c r="B29" s="154">
        <v>36.044292246660007</v>
      </c>
      <c r="C29" s="154">
        <v>0.90544255699999998</v>
      </c>
      <c r="D29" s="154">
        <v>2.1953686490000002</v>
      </c>
      <c r="E29" s="154">
        <v>4.0437026036799999</v>
      </c>
      <c r="F29" s="154">
        <v>5.3206005986800005</v>
      </c>
      <c r="G29" s="154">
        <v>8.7733443047099993</v>
      </c>
      <c r="H29" s="154">
        <v>20.962038218659998</v>
      </c>
      <c r="I29" s="154">
        <v>23.386508019179999</v>
      </c>
      <c r="J29" s="154">
        <v>25.413449129180002</v>
      </c>
      <c r="K29" s="154">
        <v>29.235614145380001</v>
      </c>
      <c r="L29" s="154">
        <v>34.162981817529996</v>
      </c>
      <c r="M29" s="154">
        <v>38.372021563529998</v>
      </c>
      <c r="N29" s="154">
        <v>39.302924005530002</v>
      </c>
      <c r="O29" s="107" t="s">
        <v>317</v>
      </c>
    </row>
    <row r="30" spans="1:15" x14ac:dyDescent="0.25">
      <c r="A30" s="106" t="s">
        <v>318</v>
      </c>
      <c r="B30" s="154">
        <v>224.35712335290953</v>
      </c>
      <c r="C30" s="154">
        <v>15.843478184188976</v>
      </c>
      <c r="D30" s="154">
        <v>26.698030703987676</v>
      </c>
      <c r="E30" s="154">
        <v>41.996552968216662</v>
      </c>
      <c r="F30" s="154">
        <v>67.12582150458222</v>
      </c>
      <c r="G30" s="154">
        <v>83.723587284737746</v>
      </c>
      <c r="H30" s="154">
        <v>100.0428659350132</v>
      </c>
      <c r="I30" s="154">
        <v>125.19701443738897</v>
      </c>
      <c r="J30" s="154">
        <v>142.54052293831441</v>
      </c>
      <c r="K30" s="154">
        <v>156.95162361972999</v>
      </c>
      <c r="L30" s="154">
        <v>180.51130134956665</v>
      </c>
      <c r="M30" s="154">
        <v>198.36717862597334</v>
      </c>
      <c r="N30" s="154">
        <v>274.78087448635</v>
      </c>
      <c r="O30" s="107" t="s">
        <v>319</v>
      </c>
    </row>
    <row r="31" spans="1:15" x14ac:dyDescent="0.25">
      <c r="A31" s="106" t="s">
        <v>320</v>
      </c>
      <c r="B31" s="154">
        <v>50.249254169099579</v>
      </c>
      <c r="C31" s="154">
        <v>2.9501294843166601</v>
      </c>
      <c r="D31" s="154">
        <v>4.5603930964733204</v>
      </c>
      <c r="E31" s="154">
        <v>11.982126313677069</v>
      </c>
      <c r="F31" s="154">
        <v>13.723728650328711</v>
      </c>
      <c r="G31" s="154">
        <v>15.645925893676937</v>
      </c>
      <c r="H31" s="154">
        <v>24.60388222663169</v>
      </c>
      <c r="I31" s="154">
        <v>26.696565126450089</v>
      </c>
      <c r="J31" s="154">
        <v>30.221961631251663</v>
      </c>
      <c r="K31" s="154">
        <v>34.240304094612497</v>
      </c>
      <c r="L31" s="154">
        <v>37.062560908402496</v>
      </c>
      <c r="M31" s="154">
        <v>42.342446379792499</v>
      </c>
      <c r="N31" s="154">
        <v>47.6995975524625</v>
      </c>
      <c r="O31" s="107" t="s">
        <v>321</v>
      </c>
    </row>
    <row r="32" spans="1:15" x14ac:dyDescent="0.25">
      <c r="A32" s="106" t="s">
        <v>322</v>
      </c>
      <c r="B32" s="154">
        <v>9.2610139507536502</v>
      </c>
      <c r="C32" s="154">
        <v>8.0213064416000002</v>
      </c>
      <c r="D32" s="154">
        <v>10.4666596476</v>
      </c>
      <c r="E32" s="154">
        <v>12.712907334600001</v>
      </c>
      <c r="F32" s="154">
        <v>15.9973348126</v>
      </c>
      <c r="G32" s="154">
        <v>15.61139574395952</v>
      </c>
      <c r="H32" s="154">
        <v>17.665089519959519</v>
      </c>
      <c r="I32" s="154">
        <v>18.3256980890276</v>
      </c>
      <c r="J32" s="154">
        <v>10.0464194930387</v>
      </c>
      <c r="K32" s="154">
        <v>22.099894564038699</v>
      </c>
      <c r="L32" s="154">
        <v>23.031493533038699</v>
      </c>
      <c r="M32" s="154">
        <v>24.248856006878668</v>
      </c>
      <c r="N32" s="154">
        <v>28.183695320548971</v>
      </c>
      <c r="O32" s="107" t="s">
        <v>323</v>
      </c>
    </row>
    <row r="33" spans="1:15" x14ac:dyDescent="0.25">
      <c r="A33" s="106" t="s">
        <v>324</v>
      </c>
      <c r="B33" s="154">
        <v>0</v>
      </c>
      <c r="C33" s="154">
        <v>0</v>
      </c>
      <c r="D33" s="154">
        <v>0</v>
      </c>
      <c r="E33" s="154">
        <v>0</v>
      </c>
      <c r="F33" s="154">
        <v>0</v>
      </c>
      <c r="G33" s="154">
        <v>0</v>
      </c>
      <c r="H33" s="154">
        <v>0</v>
      </c>
      <c r="I33" s="154">
        <v>0</v>
      </c>
      <c r="J33" s="154">
        <v>0</v>
      </c>
      <c r="K33" s="154">
        <v>0</v>
      </c>
      <c r="L33" s="154">
        <v>0</v>
      </c>
      <c r="M33" s="154">
        <v>0</v>
      </c>
      <c r="N33" s="154">
        <v>0</v>
      </c>
      <c r="O33" s="107" t="s">
        <v>325</v>
      </c>
    </row>
    <row r="34" spans="1:15" x14ac:dyDescent="0.25">
      <c r="A34" s="106" t="s">
        <v>326</v>
      </c>
      <c r="B34" s="154">
        <v>0</v>
      </c>
      <c r="C34" s="154">
        <v>0</v>
      </c>
      <c r="D34" s="154">
        <v>0</v>
      </c>
      <c r="E34" s="154">
        <v>0</v>
      </c>
      <c r="F34" s="154">
        <v>0</v>
      </c>
      <c r="G34" s="154">
        <v>0</v>
      </c>
      <c r="H34" s="154">
        <v>0</v>
      </c>
      <c r="I34" s="154">
        <v>0</v>
      </c>
      <c r="J34" s="154">
        <v>0</v>
      </c>
      <c r="K34" s="154">
        <v>0</v>
      </c>
      <c r="L34" s="154">
        <v>0</v>
      </c>
      <c r="M34" s="154">
        <v>0</v>
      </c>
      <c r="N34" s="154">
        <v>0</v>
      </c>
      <c r="O34" s="107" t="s">
        <v>327</v>
      </c>
    </row>
    <row r="35" spans="1:15" x14ac:dyDescent="0.25">
      <c r="A35" s="106" t="s">
        <v>328</v>
      </c>
      <c r="B35" s="154">
        <v>0</v>
      </c>
      <c r="C35" s="154">
        <v>0</v>
      </c>
      <c r="D35" s="154">
        <v>0</v>
      </c>
      <c r="E35" s="154">
        <v>0</v>
      </c>
      <c r="F35" s="154">
        <v>0</v>
      </c>
      <c r="G35" s="154">
        <v>0</v>
      </c>
      <c r="H35" s="154">
        <v>8.7874999999999995E-2</v>
      </c>
      <c r="I35" s="154">
        <v>8.7874999999999995E-2</v>
      </c>
      <c r="J35" s="154">
        <v>9.75E-3</v>
      </c>
      <c r="K35" s="154">
        <v>9.75E-3</v>
      </c>
      <c r="L35" s="154">
        <v>9.75E-3</v>
      </c>
      <c r="M35" s="154">
        <v>9.75E-3</v>
      </c>
      <c r="N35" s="154">
        <v>9.75E-3</v>
      </c>
      <c r="O35" s="107" t="s">
        <v>329</v>
      </c>
    </row>
    <row r="36" spans="1:15" x14ac:dyDescent="0.25">
      <c r="A36" s="106" t="s">
        <v>330</v>
      </c>
      <c r="B36" s="154">
        <v>0</v>
      </c>
      <c r="C36" s="154">
        <v>0</v>
      </c>
      <c r="D36" s="154">
        <v>0</v>
      </c>
      <c r="E36" s="154">
        <v>0</v>
      </c>
      <c r="F36" s="154">
        <v>0</v>
      </c>
      <c r="G36" s="154">
        <v>0</v>
      </c>
      <c r="H36" s="154">
        <v>0</v>
      </c>
      <c r="I36" s="154">
        <v>0</v>
      </c>
      <c r="J36" s="154">
        <v>0</v>
      </c>
      <c r="K36" s="154">
        <v>0</v>
      </c>
      <c r="L36" s="154">
        <v>0</v>
      </c>
      <c r="M36" s="154">
        <v>0</v>
      </c>
      <c r="N36" s="154">
        <v>0</v>
      </c>
      <c r="O36" s="107" t="s">
        <v>331</v>
      </c>
    </row>
    <row r="37" spans="1:15" x14ac:dyDescent="0.25">
      <c r="A37" s="106" t="s">
        <v>332</v>
      </c>
      <c r="B37" s="154">
        <v>606.84031638040994</v>
      </c>
      <c r="C37" s="154">
        <v>40.777720373159994</v>
      </c>
      <c r="D37" s="154">
        <v>79.361304211609024</v>
      </c>
      <c r="E37" s="154">
        <v>179.54971969517001</v>
      </c>
      <c r="F37" s="154">
        <v>236.70897621231302</v>
      </c>
      <c r="G37" s="154">
        <v>174.80474238424301</v>
      </c>
      <c r="H37" s="154">
        <v>218.24959922568553</v>
      </c>
      <c r="I37" s="154">
        <v>265.19905419428551</v>
      </c>
      <c r="J37" s="154">
        <v>308.24827197941545</v>
      </c>
      <c r="K37" s="154">
        <v>374.69589635832551</v>
      </c>
      <c r="L37" s="154">
        <v>444.58645200431454</v>
      </c>
      <c r="M37" s="154">
        <v>469.79406098962448</v>
      </c>
      <c r="N37" s="154">
        <v>619.43373502077441</v>
      </c>
      <c r="O37" s="107" t="s">
        <v>333</v>
      </c>
    </row>
    <row r="38" spans="1:15" s="104" customFormat="1" x14ac:dyDescent="0.25">
      <c r="A38" s="109" t="s">
        <v>334</v>
      </c>
      <c r="B38" s="155">
        <v>1655.6050956949239</v>
      </c>
      <c r="C38" s="155">
        <v>134.6677720592443</v>
      </c>
      <c r="D38" s="155">
        <v>247.84649787114333</v>
      </c>
      <c r="E38" s="155">
        <v>445.75751532167595</v>
      </c>
      <c r="F38" s="155">
        <v>594.33548156822053</v>
      </c>
      <c r="G38" s="155">
        <v>608.12054133014362</v>
      </c>
      <c r="H38" s="155">
        <v>756.46223394320259</v>
      </c>
      <c r="I38" s="155">
        <v>889.15976908774417</v>
      </c>
      <c r="J38" s="155">
        <v>999.1900111706218</v>
      </c>
      <c r="K38" s="155">
        <v>1149.9476142400779</v>
      </c>
      <c r="L38" s="155">
        <v>1305.359766350608</v>
      </c>
      <c r="M38" s="155">
        <v>1416.2791907111846</v>
      </c>
      <c r="N38" s="155">
        <v>1793.3529235239143</v>
      </c>
      <c r="O38" s="110" t="s">
        <v>335</v>
      </c>
    </row>
    <row r="39" spans="1:15" s="104" customFormat="1" x14ac:dyDescent="0.25">
      <c r="A39" s="109" t="s">
        <v>336</v>
      </c>
      <c r="B39" s="155">
        <v>3.4788248243703399</v>
      </c>
      <c r="C39" s="155">
        <v>1.4825991415999999</v>
      </c>
      <c r="D39" s="155">
        <v>0.64811596103000013</v>
      </c>
      <c r="E39" s="155">
        <v>1.3853169399093301</v>
      </c>
      <c r="F39" s="155">
        <v>1.66005971842933</v>
      </c>
      <c r="G39" s="155">
        <v>2.0097418265026898</v>
      </c>
      <c r="H39" s="155">
        <v>2.3924052828126898</v>
      </c>
      <c r="I39" s="155">
        <v>2.7353614062426903</v>
      </c>
      <c r="J39" s="155">
        <v>3.6477613158626898</v>
      </c>
      <c r="K39" s="155">
        <v>4.0806697210926899</v>
      </c>
      <c r="L39" s="155">
        <v>4.4189285346215597</v>
      </c>
      <c r="M39" s="155">
        <v>4.9759415774815601</v>
      </c>
      <c r="N39" s="155">
        <v>6.0457227473435902</v>
      </c>
      <c r="O39" s="113" t="s">
        <v>337</v>
      </c>
    </row>
    <row r="40" spans="1:15" s="104" customFormat="1" x14ac:dyDescent="0.25">
      <c r="A40" s="109" t="s">
        <v>338</v>
      </c>
      <c r="B40" s="155">
        <v>7601.5231853866717</v>
      </c>
      <c r="C40" s="155">
        <v>656.00427491148434</v>
      </c>
      <c r="D40" s="155">
        <v>1512.5663611278844</v>
      </c>
      <c r="E40" s="155">
        <v>2517.3860494925166</v>
      </c>
      <c r="F40" s="155">
        <v>3033.4750621368012</v>
      </c>
      <c r="G40" s="155">
        <v>3968.3821295727016</v>
      </c>
      <c r="H40" s="155">
        <v>4870.5163282949516</v>
      </c>
      <c r="I40" s="155">
        <v>5633.4434025858527</v>
      </c>
      <c r="J40" s="155">
        <v>6539.4002102034801</v>
      </c>
      <c r="K40" s="155">
        <v>7357.2233277178293</v>
      </c>
      <c r="L40" s="155">
        <v>8004.340213395084</v>
      </c>
      <c r="M40" s="155">
        <v>8883.3548156404104</v>
      </c>
      <c r="N40" s="155">
        <v>9920.5467572158923</v>
      </c>
      <c r="O40" s="103" t="s">
        <v>339</v>
      </c>
    </row>
    <row r="41" spans="1:15" x14ac:dyDescent="0.25">
      <c r="A41" s="109" t="s">
        <v>340</v>
      </c>
      <c r="B41" s="155">
        <v>1938.0700182161227</v>
      </c>
      <c r="C41" s="155">
        <v>251.91753697435968</v>
      </c>
      <c r="D41" s="155">
        <v>379.21319522853503</v>
      </c>
      <c r="E41" s="155">
        <v>271.10468810189656</v>
      </c>
      <c r="F41" s="155">
        <v>580.22835869276616</v>
      </c>
      <c r="G41" s="155">
        <v>605.43814468285223</v>
      </c>
      <c r="H41" s="155">
        <v>613.01449737435894</v>
      </c>
      <c r="I41" s="155">
        <v>796.37732998450235</v>
      </c>
      <c r="J41" s="155">
        <v>834.66901157861662</v>
      </c>
      <c r="K41" s="155">
        <v>975.60173698337178</v>
      </c>
      <c r="L41" s="155">
        <v>1329.4967497895655</v>
      </c>
      <c r="M41" s="155">
        <v>1592.8639692297575</v>
      </c>
      <c r="N41" s="155">
        <v>1591.2350047526509</v>
      </c>
      <c r="O41" s="103" t="s">
        <v>341</v>
      </c>
    </row>
    <row r="42" spans="1:15" x14ac:dyDescent="0.25">
      <c r="A42" s="114" t="s">
        <v>342</v>
      </c>
      <c r="B42" s="154">
        <v>397.95449535040501</v>
      </c>
      <c r="C42" s="154">
        <v>86.412257212720903</v>
      </c>
      <c r="D42" s="154">
        <v>152.93774664833086</v>
      </c>
      <c r="E42" s="154">
        <v>104.79869403112092</v>
      </c>
      <c r="F42" s="154">
        <v>172.66730908717591</v>
      </c>
      <c r="G42" s="154">
        <v>179.03861698578592</v>
      </c>
      <c r="H42" s="154">
        <v>156.7196240359259</v>
      </c>
      <c r="I42" s="154">
        <v>200.24947424273591</v>
      </c>
      <c r="J42" s="154">
        <v>206.21233492892091</v>
      </c>
      <c r="K42" s="154">
        <v>234.68437743138091</v>
      </c>
      <c r="L42" s="154">
        <v>321.30369565891004</v>
      </c>
      <c r="M42" s="154">
        <v>397.31257779863336</v>
      </c>
      <c r="N42" s="154">
        <v>351.88680158525</v>
      </c>
      <c r="O42" s="115" t="s">
        <v>343</v>
      </c>
    </row>
    <row r="43" spans="1:15" x14ac:dyDescent="0.25">
      <c r="A43" s="109" t="s">
        <v>344</v>
      </c>
      <c r="B43" s="155">
        <v>1540.1155228657176</v>
      </c>
      <c r="C43" s="155">
        <v>165.5052797616388</v>
      </c>
      <c r="D43" s="155">
        <v>226.2754485802042</v>
      </c>
      <c r="E43" s="155">
        <v>166.30599407077565</v>
      </c>
      <c r="F43" s="155">
        <v>407.5610496055902</v>
      </c>
      <c r="G43" s="155">
        <v>426.39952769706622</v>
      </c>
      <c r="H43" s="155">
        <v>456.29487333843298</v>
      </c>
      <c r="I43" s="155">
        <v>596.12785574176644</v>
      </c>
      <c r="J43" s="155">
        <v>628.45667664969562</v>
      </c>
      <c r="K43" s="155">
        <v>740.91735955199101</v>
      </c>
      <c r="L43" s="155">
        <v>1008.1930541306534</v>
      </c>
      <c r="M43" s="155">
        <v>1195.5513914311241</v>
      </c>
      <c r="N43" s="155">
        <v>1239.3482031674009</v>
      </c>
      <c r="O43" s="103" t="s">
        <v>345</v>
      </c>
    </row>
    <row r="44" spans="1:15" x14ac:dyDescent="0.25">
      <c r="A44" s="114" t="s">
        <v>258</v>
      </c>
      <c r="B44" s="154">
        <v>61.766719940160002</v>
      </c>
      <c r="C44" s="154">
        <v>9.088397260459999</v>
      </c>
      <c r="D44" s="154">
        <v>8.2405004881299995</v>
      </c>
      <c r="E44" s="154">
        <v>-12.99045561208</v>
      </c>
      <c r="F44" s="154">
        <v>-157.34441753120001</v>
      </c>
      <c r="G44" s="154">
        <v>-97.053004042649988</v>
      </c>
      <c r="H44" s="154">
        <v>-116.45532564409997</v>
      </c>
      <c r="I44" s="154">
        <v>-74.821520722839992</v>
      </c>
      <c r="J44" s="154">
        <v>5.8631623855299999</v>
      </c>
      <c r="K44" s="154">
        <v>66.962612724850004</v>
      </c>
      <c r="L44" s="154">
        <v>-35.390836589910002</v>
      </c>
      <c r="M44" s="154">
        <v>-71.754266406179994</v>
      </c>
      <c r="N44" s="154">
        <v>-125.58363695475001</v>
      </c>
      <c r="O44" s="115" t="s">
        <v>259</v>
      </c>
    </row>
    <row r="45" spans="1:15" x14ac:dyDescent="0.25">
      <c r="A45" s="116" t="s">
        <v>346</v>
      </c>
      <c r="B45" s="159">
        <v>1601.8822428058775</v>
      </c>
      <c r="C45" s="159">
        <v>174.59367702209877</v>
      </c>
      <c r="D45" s="159">
        <v>234.51594906833418</v>
      </c>
      <c r="E45" s="159">
        <v>153.31553845869567</v>
      </c>
      <c r="F45" s="159">
        <v>250.21663207439025</v>
      </c>
      <c r="G45" s="159">
        <v>329.34652365441525</v>
      </c>
      <c r="H45" s="159">
        <v>339.83954769433296</v>
      </c>
      <c r="I45" s="159">
        <v>521.30633501892646</v>
      </c>
      <c r="J45" s="159">
        <v>634.31983903522575</v>
      </c>
      <c r="K45" s="159">
        <v>807.87997227684093</v>
      </c>
      <c r="L45" s="159">
        <v>972.80221754074341</v>
      </c>
      <c r="M45" s="159">
        <v>1123.7971250249441</v>
      </c>
      <c r="N45" s="159">
        <v>1113.7645662126499</v>
      </c>
      <c r="O45" s="117" t="s">
        <v>347</v>
      </c>
    </row>
    <row r="46" spans="1:15" x14ac:dyDescent="0.25">
      <c r="A46" s="196"/>
      <c r="B46" s="197"/>
      <c r="C46" s="197"/>
      <c r="D46" s="197"/>
      <c r="E46" s="197"/>
      <c r="F46" s="197"/>
      <c r="G46" s="197"/>
      <c r="H46" s="197"/>
      <c r="I46" s="197"/>
      <c r="J46" s="197"/>
      <c r="K46" s="197"/>
      <c r="L46" s="197"/>
      <c r="M46" s="197"/>
      <c r="N46" s="197"/>
      <c r="O46" s="198"/>
    </row>
    <row r="48" spans="1:15" x14ac:dyDescent="0.25">
      <c r="A48" s="118"/>
    </row>
    <row r="50" spans="1:1" x14ac:dyDescent="0.25">
      <c r="A50" s="119"/>
    </row>
    <row r="51" spans="1:1" x14ac:dyDescent="0.25">
      <c r="A51" s="120"/>
    </row>
  </sheetData>
  <mergeCells count="3">
    <mergeCell ref="A1:O1"/>
    <mergeCell ref="A2:O2"/>
    <mergeCell ref="A46:O46"/>
  </mergeCells>
  <pageMargins left="0.39370078740157483" right="0.39370078740157483" top="0.39370078740157483" bottom="0.39370078740157483" header="0.31496062992125984" footer="0.31496062992125984"/>
  <pageSetup paperSize="9" scale="8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80B8DD-FECE-4ED0-B218-D2C21BF81362}">
  <sheetPr>
    <tabColor theme="5" tint="0.39997558519241921"/>
  </sheetPr>
  <dimension ref="A1:R15"/>
  <sheetViews>
    <sheetView showGridLines="0" view="pageBreakPreview" zoomScale="80" zoomScaleNormal="100" zoomScaleSheetLayoutView="80" workbookViewId="0">
      <pane xSplit="1" ySplit="3" topLeftCell="B4" activePane="bottomRight" state="frozen"/>
      <selection sqref="A1:O1"/>
      <selection pane="topRight" sqref="A1:O1"/>
      <selection pane="bottomLeft" sqref="A1:O1"/>
      <selection pane="bottomRight" activeCell="A2" sqref="A1:XFD1048576"/>
    </sheetView>
  </sheetViews>
  <sheetFormatPr defaultColWidth="9.1796875" defaultRowHeight="10.5" x14ac:dyDescent="0.25"/>
  <cols>
    <col min="1" max="1" width="30" style="121" bestFit="1" customWidth="1"/>
    <col min="2" max="4" width="8.453125" style="121" bestFit="1" customWidth="1"/>
    <col min="5" max="5" width="8.453125" style="121" customWidth="1"/>
    <col min="6" max="14" width="6.81640625" style="121" customWidth="1"/>
    <col min="15" max="15" width="28" style="121" customWidth="1"/>
    <col min="16" max="16384" width="9.1796875" style="121"/>
  </cols>
  <sheetData>
    <row r="1" spans="1:18" ht="13" x14ac:dyDescent="0.25">
      <c r="A1" s="181" t="s">
        <v>377</v>
      </c>
      <c r="B1" s="182"/>
      <c r="C1" s="182"/>
      <c r="D1" s="182"/>
      <c r="E1" s="182"/>
      <c r="F1" s="182"/>
      <c r="G1" s="182"/>
      <c r="H1" s="182"/>
      <c r="I1" s="182"/>
      <c r="J1" s="182"/>
      <c r="K1" s="182"/>
      <c r="L1" s="182"/>
      <c r="M1" s="182"/>
      <c r="N1" s="182"/>
      <c r="O1" s="183"/>
    </row>
    <row r="2" spans="1:18" ht="13" x14ac:dyDescent="0.25">
      <c r="A2" s="184" t="s">
        <v>378</v>
      </c>
      <c r="B2" s="185"/>
      <c r="C2" s="185"/>
      <c r="D2" s="185"/>
      <c r="E2" s="185"/>
      <c r="F2" s="185"/>
      <c r="G2" s="185"/>
      <c r="H2" s="185"/>
      <c r="I2" s="185"/>
      <c r="J2" s="185"/>
      <c r="K2" s="185"/>
      <c r="L2" s="185"/>
      <c r="M2" s="185"/>
      <c r="N2" s="185"/>
      <c r="O2" s="186"/>
    </row>
    <row r="3" spans="1:18" x14ac:dyDescent="0.25">
      <c r="A3" s="63" t="s">
        <v>77</v>
      </c>
      <c r="B3" s="64">
        <v>45261</v>
      </c>
      <c r="C3" s="64">
        <v>45292</v>
      </c>
      <c r="D3" s="64">
        <v>45323</v>
      </c>
      <c r="E3" s="64">
        <v>45352</v>
      </c>
      <c r="F3" s="64">
        <v>45383</v>
      </c>
      <c r="G3" s="64">
        <v>45413</v>
      </c>
      <c r="H3" s="64">
        <v>45444</v>
      </c>
      <c r="I3" s="64">
        <v>45474</v>
      </c>
      <c r="J3" s="64">
        <v>45505</v>
      </c>
      <c r="K3" s="64">
        <v>45536</v>
      </c>
      <c r="L3" s="64">
        <v>45566</v>
      </c>
      <c r="M3" s="64">
        <v>45597</v>
      </c>
      <c r="N3" s="64">
        <v>45627</v>
      </c>
      <c r="O3" s="122" t="s">
        <v>82</v>
      </c>
    </row>
    <row r="4" spans="1:18" x14ac:dyDescent="0.25">
      <c r="A4" s="123" t="s">
        <v>350</v>
      </c>
      <c r="B4" s="125">
        <v>282204.52459118201</v>
      </c>
      <c r="C4" s="125">
        <v>278439.62726486661</v>
      </c>
      <c r="D4" s="125">
        <v>266688.06214481435</v>
      </c>
      <c r="E4" s="125">
        <v>281791.58520014724</v>
      </c>
      <c r="F4" s="125">
        <v>280320.08906892827</v>
      </c>
      <c r="G4" s="125">
        <v>278835.44688660523</v>
      </c>
      <c r="H4" s="125">
        <v>277558.29244115413</v>
      </c>
      <c r="I4" s="125">
        <v>278088.41541568609</v>
      </c>
      <c r="J4" s="125">
        <v>278313.49332773004</v>
      </c>
      <c r="K4" s="125">
        <v>278458.93175568286</v>
      </c>
      <c r="L4" s="125">
        <v>276603.90026267298</v>
      </c>
      <c r="M4" s="125">
        <v>274676.47662123002</v>
      </c>
      <c r="N4" s="125">
        <v>275193.38011177501</v>
      </c>
      <c r="O4" s="126" t="s">
        <v>351</v>
      </c>
      <c r="R4" s="134"/>
    </row>
    <row r="5" spans="1:18" x14ac:dyDescent="0.25">
      <c r="A5" s="71" t="s">
        <v>352</v>
      </c>
      <c r="B5" s="112">
        <v>82822.405887373578</v>
      </c>
      <c r="C5" s="112">
        <v>80385.906491488146</v>
      </c>
      <c r="D5" s="112">
        <v>83097.494128064776</v>
      </c>
      <c r="E5" s="112">
        <v>78728.569370473153</v>
      </c>
      <c r="F5" s="112">
        <v>83818.173336702064</v>
      </c>
      <c r="G5" s="112">
        <v>83292.966257177017</v>
      </c>
      <c r="H5" s="112">
        <v>83484.845479590193</v>
      </c>
      <c r="I5" s="112">
        <v>82591.698421377791</v>
      </c>
      <c r="J5" s="112">
        <v>84077.574702287195</v>
      </c>
      <c r="K5" s="112">
        <v>83938.038607347204</v>
      </c>
      <c r="L5" s="112">
        <v>89792.006298392153</v>
      </c>
      <c r="M5" s="112">
        <v>88005.857420584318</v>
      </c>
      <c r="N5" s="112">
        <v>87382.042070921598</v>
      </c>
      <c r="O5" s="73" t="s">
        <v>353</v>
      </c>
    </row>
    <row r="6" spans="1:18" x14ac:dyDescent="0.25">
      <c r="A6" s="83" t="s">
        <v>354</v>
      </c>
      <c r="B6" s="111">
        <v>365026.93047855562</v>
      </c>
      <c r="C6" s="111">
        <v>358825.53375635488</v>
      </c>
      <c r="D6" s="111">
        <v>349785.55627287924</v>
      </c>
      <c r="E6" s="111">
        <v>360520.15457062045</v>
      </c>
      <c r="F6" s="111">
        <v>364138.26240563026</v>
      </c>
      <c r="G6" s="111">
        <v>362128.41314378224</v>
      </c>
      <c r="H6" s="111">
        <v>361043.13792074437</v>
      </c>
      <c r="I6" s="111">
        <v>360680.11383706389</v>
      </c>
      <c r="J6" s="111">
        <v>362391.06803001725</v>
      </c>
      <c r="K6" s="111">
        <v>362396.97036303004</v>
      </c>
      <c r="L6" s="111">
        <v>366395.90656106512</v>
      </c>
      <c r="M6" s="111">
        <v>362682.33404181432</v>
      </c>
      <c r="N6" s="111">
        <v>362575.42218269664</v>
      </c>
      <c r="O6" s="84" t="s">
        <v>355</v>
      </c>
    </row>
    <row r="7" spans="1:18" x14ac:dyDescent="0.25">
      <c r="A7" s="71" t="s">
        <v>356</v>
      </c>
      <c r="B7" s="112">
        <v>18.256786520517938</v>
      </c>
      <c r="C7" s="112">
        <v>17.662469962945082</v>
      </c>
      <c r="D7" s="112">
        <v>16.887706377353954</v>
      </c>
      <c r="E7" s="112">
        <v>17.973488683028034</v>
      </c>
      <c r="F7" s="112">
        <v>17.769695051495329</v>
      </c>
      <c r="G7" s="112">
        <v>17.618214207239888</v>
      </c>
      <c r="H7" s="112">
        <v>17.500370767132708</v>
      </c>
      <c r="I7" s="112">
        <v>17.178986956420861</v>
      </c>
      <c r="J7" s="112">
        <v>17.074375184586195</v>
      </c>
      <c r="K7" s="112">
        <v>16.920894293974566</v>
      </c>
      <c r="L7" s="112">
        <v>17.79608409543323</v>
      </c>
      <c r="M7" s="112">
        <v>17.502446992942346</v>
      </c>
      <c r="N7" s="112">
        <v>17.547715225352952</v>
      </c>
      <c r="O7" s="73" t="s">
        <v>357</v>
      </c>
    </row>
    <row r="8" spans="1:18" x14ac:dyDescent="0.25">
      <c r="A8" s="71" t="s">
        <v>358</v>
      </c>
      <c r="B8" s="112">
        <v>5.3580678254253442</v>
      </c>
      <c r="C8" s="112">
        <v>5.0991795700811613</v>
      </c>
      <c r="D8" s="112">
        <v>5.2620506153988691</v>
      </c>
      <c r="E8" s="112">
        <v>5.0215376360729147</v>
      </c>
      <c r="F8" s="112">
        <v>5.313295186633364</v>
      </c>
      <c r="G8" s="112">
        <v>5.2628650261676739</v>
      </c>
      <c r="H8" s="112">
        <v>5.263815887033406</v>
      </c>
      <c r="I8" s="112">
        <v>5.1021244727818402</v>
      </c>
      <c r="J8" s="112">
        <v>5.158111588166717</v>
      </c>
      <c r="K8" s="112">
        <v>5.1005965926948296</v>
      </c>
      <c r="L8" s="112">
        <v>5.7770193900606248</v>
      </c>
      <c r="M8" s="112">
        <v>5.607753068335251</v>
      </c>
      <c r="N8" s="112">
        <v>5.5719188791806751</v>
      </c>
      <c r="O8" s="73" t="s">
        <v>359</v>
      </c>
    </row>
    <row r="9" spans="1:18" x14ac:dyDescent="0.25">
      <c r="A9" s="71" t="s">
        <v>360</v>
      </c>
      <c r="B9" s="112">
        <v>23.614854345943286</v>
      </c>
      <c r="C9" s="112">
        <v>22.761649533026251</v>
      </c>
      <c r="D9" s="112">
        <v>22.149756992752828</v>
      </c>
      <c r="E9" s="112">
        <v>22.995026319100951</v>
      </c>
      <c r="F9" s="112">
        <v>23.082990238128691</v>
      </c>
      <c r="G9" s="112">
        <v>22.881079233407561</v>
      </c>
      <c r="H9" s="112">
        <v>22.764186654166117</v>
      </c>
      <c r="I9" s="112">
        <v>22.281111429202703</v>
      </c>
      <c r="J9" s="112">
        <v>22.232486772752914</v>
      </c>
      <c r="K9" s="112">
        <v>22.021490886669397</v>
      </c>
      <c r="L9" s="112">
        <v>23.573103485493853</v>
      </c>
      <c r="M9" s="112">
        <v>23.110200061277595</v>
      </c>
      <c r="N9" s="112">
        <v>23.119634104533628</v>
      </c>
      <c r="O9" s="73" t="s">
        <v>361</v>
      </c>
    </row>
    <row r="10" spans="1:18" x14ac:dyDescent="0.25">
      <c r="A10" s="71" t="s">
        <v>362</v>
      </c>
      <c r="B10" s="112">
        <v>7111.319442389693</v>
      </c>
      <c r="C10" s="112">
        <v>667.31440171066436</v>
      </c>
      <c r="D10" s="112">
        <v>1260.8593527950377</v>
      </c>
      <c r="E10" s="112">
        <v>1937.6977196077517</v>
      </c>
      <c r="F10" s="112">
        <v>2577.8895327052969</v>
      </c>
      <c r="G10" s="112">
        <v>3270.2858341844576</v>
      </c>
      <c r="H10" s="112">
        <v>3945.5871633064162</v>
      </c>
      <c r="I10" s="112">
        <v>4610.5949599089372</v>
      </c>
      <c r="J10" s="112">
        <v>5271.4800401298317</v>
      </c>
      <c r="K10" s="112">
        <v>5932.1761685644542</v>
      </c>
      <c r="L10" s="112">
        <v>6628.500492039685</v>
      </c>
      <c r="M10" s="112">
        <v>7263.3913862809386</v>
      </c>
      <c r="N10" s="112">
        <v>7837.6199715699167</v>
      </c>
      <c r="O10" s="73" t="s">
        <v>363</v>
      </c>
    </row>
    <row r="11" spans="1:18" x14ac:dyDescent="0.25">
      <c r="A11" s="71" t="s">
        <v>364</v>
      </c>
      <c r="B11" s="112">
        <v>9000.9776895524446</v>
      </c>
      <c r="C11" s="112">
        <v>571.54123668324621</v>
      </c>
      <c r="D11" s="112">
        <v>1178.4994006112365</v>
      </c>
      <c r="E11" s="112">
        <v>1873.4279111477113</v>
      </c>
      <c r="F11" s="112">
        <v>2440.8569200369038</v>
      </c>
      <c r="G11" s="112">
        <v>3203.5265264016402</v>
      </c>
      <c r="H11" s="112">
        <v>4044.2793398255808</v>
      </c>
      <c r="I11" s="112">
        <v>5075.2638798003418</v>
      </c>
      <c r="J11" s="112">
        <v>6204.727723821542</v>
      </c>
      <c r="K11" s="112">
        <v>7121.823980862775</v>
      </c>
      <c r="L11" s="112">
        <v>7793.4769916152118</v>
      </c>
      <c r="M11" s="112">
        <v>9186.9637779785535</v>
      </c>
      <c r="N11" s="112">
        <v>11318.261770087718</v>
      </c>
      <c r="O11" s="73" t="s">
        <v>365</v>
      </c>
    </row>
    <row r="12" spans="1:18" x14ac:dyDescent="0.25">
      <c r="A12" s="130" t="s">
        <v>366</v>
      </c>
      <c r="B12" s="131">
        <v>21591569</v>
      </c>
      <c r="C12" s="131">
        <v>21539617</v>
      </c>
      <c r="D12" s="131">
        <v>19596179</v>
      </c>
      <c r="E12" s="131">
        <v>22218162</v>
      </c>
      <c r="F12" s="131">
        <v>24940395</v>
      </c>
      <c r="G12" s="131">
        <v>22813882</v>
      </c>
      <c r="H12" s="131">
        <v>22817579</v>
      </c>
      <c r="I12" s="131">
        <v>22638192.001000002</v>
      </c>
      <c r="J12" s="131">
        <v>22579131</v>
      </c>
      <c r="K12" s="131">
        <v>22283927</v>
      </c>
      <c r="L12" s="131">
        <v>22072692</v>
      </c>
      <c r="M12" s="131">
        <v>21685597</v>
      </c>
      <c r="N12" s="131">
        <v>22386441</v>
      </c>
      <c r="O12" s="132" t="s">
        <v>367</v>
      </c>
    </row>
    <row r="13" spans="1:18" x14ac:dyDescent="0.25">
      <c r="A13" s="199"/>
      <c r="B13" s="200"/>
      <c r="C13" s="200"/>
      <c r="D13" s="200"/>
      <c r="E13" s="200"/>
      <c r="F13" s="200"/>
      <c r="G13" s="200"/>
      <c r="H13" s="200"/>
      <c r="I13" s="200"/>
      <c r="J13" s="200"/>
      <c r="K13" s="200"/>
      <c r="L13" s="200"/>
      <c r="M13" s="200"/>
      <c r="N13" s="200"/>
      <c r="O13" s="201"/>
    </row>
    <row r="15" spans="1:18" x14ac:dyDescent="0.25">
      <c r="A15" s="133"/>
    </row>
  </sheetData>
  <mergeCells count="3">
    <mergeCell ref="A1:O1"/>
    <mergeCell ref="A2:O2"/>
    <mergeCell ref="A13:O13"/>
  </mergeCells>
  <pageMargins left="0.39370078740157483" right="0.39370078740157483" top="0.39370078740157483" bottom="0.39370078740157483" header="0.31496062992125984" footer="0.31496062992125984"/>
  <pageSetup paperSize="9" scale="87"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160178-DC04-47C9-88E0-118D49A6E300}">
  <sheetPr>
    <tabColor theme="5" tint="0.39997558519241921"/>
  </sheetPr>
  <dimension ref="A1:O113"/>
  <sheetViews>
    <sheetView showGridLines="0" view="pageBreakPreview" zoomScale="80" zoomScaleNormal="100" zoomScaleSheetLayoutView="80" workbookViewId="0">
      <pane xSplit="1" ySplit="3" topLeftCell="B4" activePane="bottomRight" state="frozen"/>
      <selection sqref="A1:O1"/>
      <selection pane="topRight" sqref="A1:O1"/>
      <selection pane="bottomLeft" sqref="A1:O1"/>
      <selection pane="bottomRight" activeCell="A2" sqref="A1:XFD1048576"/>
    </sheetView>
  </sheetViews>
  <sheetFormatPr defaultColWidth="9.1796875" defaultRowHeight="10.5" x14ac:dyDescent="0.25"/>
  <cols>
    <col min="1" max="1" width="49.453125" style="62" customWidth="1"/>
    <col min="2" max="4" width="5.81640625" style="62" customWidth="1"/>
    <col min="5" max="5" width="5.81640625" style="165" customWidth="1"/>
    <col min="6" max="14" width="5.81640625" style="62" customWidth="1"/>
    <col min="15" max="15" width="43.1796875" style="62" bestFit="1" customWidth="1"/>
    <col min="16" max="16384" width="9.1796875" style="62"/>
  </cols>
  <sheetData>
    <row r="1" spans="1:15" ht="13" x14ac:dyDescent="0.25">
      <c r="A1" s="181" t="s">
        <v>379</v>
      </c>
      <c r="B1" s="182"/>
      <c r="C1" s="182"/>
      <c r="D1" s="182"/>
      <c r="E1" s="182"/>
      <c r="F1" s="182"/>
      <c r="G1" s="182"/>
      <c r="H1" s="182"/>
      <c r="I1" s="182"/>
      <c r="J1" s="182"/>
      <c r="K1" s="182"/>
      <c r="L1" s="182"/>
      <c r="M1" s="182"/>
      <c r="N1" s="182"/>
      <c r="O1" s="183"/>
    </row>
    <row r="2" spans="1:15" ht="13" x14ac:dyDescent="0.25">
      <c r="A2" s="184" t="s">
        <v>380</v>
      </c>
      <c r="B2" s="185"/>
      <c r="C2" s="185"/>
      <c r="D2" s="185"/>
      <c r="E2" s="185"/>
      <c r="F2" s="185"/>
      <c r="G2" s="185"/>
      <c r="H2" s="185"/>
      <c r="I2" s="185"/>
      <c r="J2" s="185"/>
      <c r="K2" s="185"/>
      <c r="L2" s="185"/>
      <c r="M2" s="185"/>
      <c r="N2" s="185"/>
      <c r="O2" s="186"/>
    </row>
    <row r="3" spans="1:15" ht="16.399999999999999" customHeight="1" x14ac:dyDescent="0.25">
      <c r="A3" s="63" t="s">
        <v>77</v>
      </c>
      <c r="B3" s="64">
        <v>45261</v>
      </c>
      <c r="C3" s="64">
        <v>45292</v>
      </c>
      <c r="D3" s="64">
        <v>45323</v>
      </c>
      <c r="E3" s="64">
        <v>45352</v>
      </c>
      <c r="F3" s="64">
        <v>45383</v>
      </c>
      <c r="G3" s="64">
        <v>45413</v>
      </c>
      <c r="H3" s="64">
        <v>45444</v>
      </c>
      <c r="I3" s="64">
        <v>45474</v>
      </c>
      <c r="J3" s="64">
        <v>45505</v>
      </c>
      <c r="K3" s="64">
        <v>45536</v>
      </c>
      <c r="L3" s="64">
        <v>45566</v>
      </c>
      <c r="M3" s="64">
        <v>45597</v>
      </c>
      <c r="N3" s="64">
        <v>45627</v>
      </c>
      <c r="O3" s="65" t="s">
        <v>82</v>
      </c>
    </row>
    <row r="4" spans="1:15" x14ac:dyDescent="0.25">
      <c r="A4" s="135" t="s">
        <v>128</v>
      </c>
      <c r="B4" s="161"/>
      <c r="C4" s="161"/>
      <c r="D4" s="161"/>
      <c r="E4" s="161"/>
      <c r="F4" s="161"/>
      <c r="G4" s="161"/>
      <c r="H4" s="161"/>
      <c r="I4" s="161"/>
      <c r="J4" s="161"/>
      <c r="K4" s="161"/>
      <c r="L4" s="161"/>
      <c r="M4" s="161"/>
      <c r="N4" s="161"/>
      <c r="O4" s="137" t="s">
        <v>129</v>
      </c>
    </row>
    <row r="5" spans="1:15" x14ac:dyDescent="0.25">
      <c r="A5" s="71" t="s">
        <v>130</v>
      </c>
      <c r="B5" s="72">
        <v>93.737133772575987</v>
      </c>
      <c r="C5" s="72">
        <v>109.8768165941252</v>
      </c>
      <c r="D5" s="72">
        <v>97.471035561345587</v>
      </c>
      <c r="E5" s="72">
        <v>114.2599058983452</v>
      </c>
      <c r="F5" s="72">
        <v>89.625089516645289</v>
      </c>
      <c r="G5" s="72">
        <v>95.521513267026094</v>
      </c>
      <c r="H5" s="72">
        <v>88.282525702906099</v>
      </c>
      <c r="I5" s="72">
        <v>108.37912425997611</v>
      </c>
      <c r="J5" s="72">
        <v>74.277229232426109</v>
      </c>
      <c r="K5" s="72">
        <v>92.494451818176387</v>
      </c>
      <c r="L5" s="72">
        <v>82.755098169162508</v>
      </c>
      <c r="M5" s="72">
        <v>71.870811239936529</v>
      </c>
      <c r="N5" s="72">
        <v>50.028316695806794</v>
      </c>
      <c r="O5" s="73" t="s">
        <v>131</v>
      </c>
    </row>
    <row r="6" spans="1:15" x14ac:dyDescent="0.25">
      <c r="A6" s="71" t="s">
        <v>132</v>
      </c>
      <c r="B6" s="72">
        <v>2013.5258874998217</v>
      </c>
      <c r="C6" s="72">
        <v>2057.6791625644473</v>
      </c>
      <c r="D6" s="72">
        <v>2091.9551837148956</v>
      </c>
      <c r="E6" s="72">
        <v>2107.2015285792054</v>
      </c>
      <c r="F6" s="72">
        <v>2137.7628110758455</v>
      </c>
      <c r="G6" s="72">
        <v>2179.5173123381837</v>
      </c>
      <c r="H6" s="72">
        <v>2231.8846437245115</v>
      </c>
      <c r="I6" s="72">
        <v>2280.0137220765296</v>
      </c>
      <c r="J6" s="72">
        <v>2365.7402814894435</v>
      </c>
      <c r="K6" s="72">
        <v>2475.9073800892588</v>
      </c>
      <c r="L6" s="72">
        <v>2525.4940665811455</v>
      </c>
      <c r="M6" s="72">
        <v>2561.4425032954823</v>
      </c>
      <c r="N6" s="72">
        <v>2574.6381349011235</v>
      </c>
      <c r="O6" s="73" t="s">
        <v>133</v>
      </c>
    </row>
    <row r="7" spans="1:15" x14ac:dyDescent="0.25">
      <c r="A7" s="74" t="s">
        <v>134</v>
      </c>
      <c r="B7" s="72">
        <v>847.27054428899999</v>
      </c>
      <c r="C7" s="72">
        <v>860.56006428900002</v>
      </c>
      <c r="D7" s="72">
        <v>827.700564289</v>
      </c>
      <c r="E7" s="72">
        <v>821.56716662600002</v>
      </c>
      <c r="F7" s="72">
        <v>818.31367262599997</v>
      </c>
      <c r="G7" s="72">
        <v>832.954323155</v>
      </c>
      <c r="H7" s="72">
        <v>860.38582315500003</v>
      </c>
      <c r="I7" s="72">
        <v>905.72582315499994</v>
      </c>
      <c r="J7" s="72">
        <v>917.85618762700005</v>
      </c>
      <c r="K7" s="72">
        <v>987.68319642699998</v>
      </c>
      <c r="L7" s="72">
        <v>959.38019642699999</v>
      </c>
      <c r="M7" s="72">
        <v>963.22944642699997</v>
      </c>
      <c r="N7" s="72">
        <v>929.61783497099998</v>
      </c>
      <c r="O7" s="73" t="s">
        <v>135</v>
      </c>
    </row>
    <row r="8" spans="1:15" x14ac:dyDescent="0.25">
      <c r="A8" s="74" t="s">
        <v>136</v>
      </c>
      <c r="B8" s="72">
        <v>1123.59087387972</v>
      </c>
      <c r="C8" s="72">
        <v>1149.28568767302</v>
      </c>
      <c r="D8" s="72">
        <v>1208.54075338914</v>
      </c>
      <c r="E8" s="72">
        <v>1224.3354115065401</v>
      </c>
      <c r="F8" s="72">
        <v>1263.4615613880801</v>
      </c>
      <c r="G8" s="72">
        <v>1291.8211838662601</v>
      </c>
      <c r="H8" s="72">
        <v>1318.6852359448901</v>
      </c>
      <c r="I8" s="72">
        <v>1304.16781515045</v>
      </c>
      <c r="J8" s="72">
        <v>1382.3170851686298</v>
      </c>
      <c r="K8" s="72">
        <v>1401.4718141753101</v>
      </c>
      <c r="L8" s="72">
        <v>1459.4991431705</v>
      </c>
      <c r="M8" s="72">
        <v>1483.5973262978598</v>
      </c>
      <c r="N8" s="72">
        <v>1516.33850829529</v>
      </c>
      <c r="O8" s="73" t="s">
        <v>137</v>
      </c>
    </row>
    <row r="9" spans="1:15" x14ac:dyDescent="0.25">
      <c r="A9" s="74" t="s">
        <v>138</v>
      </c>
      <c r="B9" s="72">
        <v>0</v>
      </c>
      <c r="C9" s="72">
        <v>0</v>
      </c>
      <c r="D9" s="72">
        <v>0</v>
      </c>
      <c r="E9" s="72">
        <v>0</v>
      </c>
      <c r="F9" s="72">
        <v>0</v>
      </c>
      <c r="G9" s="72">
        <v>0</v>
      </c>
      <c r="H9" s="72">
        <v>0</v>
      </c>
      <c r="I9" s="72">
        <v>0</v>
      </c>
      <c r="J9" s="72">
        <v>0</v>
      </c>
      <c r="K9" s="72">
        <v>0</v>
      </c>
      <c r="L9" s="72">
        <v>0</v>
      </c>
      <c r="M9" s="72">
        <v>0</v>
      </c>
      <c r="N9" s="72">
        <v>0</v>
      </c>
      <c r="O9" s="73" t="s">
        <v>139</v>
      </c>
    </row>
    <row r="10" spans="1:15" x14ac:dyDescent="0.25">
      <c r="A10" s="74" t="s">
        <v>140</v>
      </c>
      <c r="B10" s="72">
        <v>0</v>
      </c>
      <c r="C10" s="72">
        <v>0</v>
      </c>
      <c r="D10" s="72">
        <v>0</v>
      </c>
      <c r="E10" s="72">
        <v>0</v>
      </c>
      <c r="F10" s="72">
        <v>0</v>
      </c>
      <c r="G10" s="72">
        <v>0</v>
      </c>
      <c r="H10" s="72">
        <v>0</v>
      </c>
      <c r="I10" s="72">
        <v>0</v>
      </c>
      <c r="J10" s="72">
        <v>0</v>
      </c>
      <c r="K10" s="72">
        <v>0</v>
      </c>
      <c r="L10" s="72">
        <v>0</v>
      </c>
      <c r="M10" s="72">
        <v>5.6342195000000004</v>
      </c>
      <c r="N10" s="72">
        <v>5.626792333</v>
      </c>
      <c r="O10" s="73" t="s">
        <v>141</v>
      </c>
    </row>
    <row r="11" spans="1:15" x14ac:dyDescent="0.25">
      <c r="A11" s="74" t="s">
        <v>142</v>
      </c>
      <c r="B11" s="72">
        <v>0.44781399999999999</v>
      </c>
      <c r="C11" s="72">
        <v>0.44781399999999999</v>
      </c>
      <c r="D11" s="72">
        <v>0</v>
      </c>
      <c r="E11" s="72">
        <v>0</v>
      </c>
      <c r="F11" s="72">
        <v>0</v>
      </c>
      <c r="G11" s="72">
        <v>0</v>
      </c>
      <c r="H11" s="72">
        <v>0</v>
      </c>
      <c r="I11" s="72">
        <v>0</v>
      </c>
      <c r="J11" s="72">
        <v>0</v>
      </c>
      <c r="K11" s="72">
        <v>0</v>
      </c>
      <c r="L11" s="72">
        <v>0</v>
      </c>
      <c r="M11" s="72">
        <v>0</v>
      </c>
      <c r="N11" s="72">
        <v>0</v>
      </c>
      <c r="O11" s="73" t="s">
        <v>143</v>
      </c>
    </row>
    <row r="12" spans="1:15" x14ac:dyDescent="0.25">
      <c r="A12" s="74" t="s">
        <v>144</v>
      </c>
      <c r="B12" s="72">
        <v>0</v>
      </c>
      <c r="C12" s="72">
        <v>0</v>
      </c>
      <c r="D12" s="72">
        <v>0</v>
      </c>
      <c r="E12" s="72">
        <v>0</v>
      </c>
      <c r="F12" s="72">
        <v>0</v>
      </c>
      <c r="G12" s="72">
        <v>0</v>
      </c>
      <c r="H12" s="72">
        <v>0</v>
      </c>
      <c r="I12" s="72">
        <v>0</v>
      </c>
      <c r="J12" s="72">
        <v>0</v>
      </c>
      <c r="K12" s="72">
        <v>0</v>
      </c>
      <c r="L12" s="72">
        <v>0</v>
      </c>
      <c r="M12" s="72">
        <v>0</v>
      </c>
      <c r="N12" s="72">
        <v>0</v>
      </c>
      <c r="O12" s="73" t="s">
        <v>145</v>
      </c>
    </row>
    <row r="13" spans="1:15" x14ac:dyDescent="0.25">
      <c r="A13" s="74" t="s">
        <v>146</v>
      </c>
      <c r="B13" s="72">
        <v>42.216655331101798</v>
      </c>
      <c r="C13" s="72">
        <v>47.385596602427199</v>
      </c>
      <c r="D13" s="72">
        <v>55.713866036755498</v>
      </c>
      <c r="E13" s="72">
        <v>61.298950446665494</v>
      </c>
      <c r="F13" s="72">
        <v>55.987577061765492</v>
      </c>
      <c r="G13" s="72">
        <v>54.741805316923703</v>
      </c>
      <c r="H13" s="72">
        <v>52.813584624621598</v>
      </c>
      <c r="I13" s="72">
        <v>70.120083771079806</v>
      </c>
      <c r="J13" s="72">
        <v>65.567008693813605</v>
      </c>
      <c r="K13" s="72">
        <v>86.752369486949092</v>
      </c>
      <c r="L13" s="72">
        <v>103.67110674864551</v>
      </c>
      <c r="M13" s="72">
        <v>106.04169133862271</v>
      </c>
      <c r="N13" s="72">
        <v>120.1261485218336</v>
      </c>
      <c r="O13" s="73" t="s">
        <v>147</v>
      </c>
    </row>
    <row r="14" spans="1:15" x14ac:dyDescent="0.25">
      <c r="A14" s="74" t="s">
        <v>148</v>
      </c>
      <c r="B14" s="72">
        <v>0</v>
      </c>
      <c r="C14" s="72">
        <v>0</v>
      </c>
      <c r="D14" s="72">
        <v>0</v>
      </c>
      <c r="E14" s="72">
        <v>0</v>
      </c>
      <c r="F14" s="72">
        <v>0</v>
      </c>
      <c r="G14" s="72">
        <v>0</v>
      </c>
      <c r="H14" s="72">
        <v>0</v>
      </c>
      <c r="I14" s="72">
        <v>0</v>
      </c>
      <c r="J14" s="72">
        <v>0</v>
      </c>
      <c r="K14" s="72">
        <v>0</v>
      </c>
      <c r="L14" s="72">
        <v>0</v>
      </c>
      <c r="M14" s="72">
        <v>0</v>
      </c>
      <c r="N14" s="72">
        <v>0</v>
      </c>
      <c r="O14" s="73" t="s">
        <v>148</v>
      </c>
    </row>
    <row r="15" spans="1:15" x14ac:dyDescent="0.25">
      <c r="A15" s="74" t="s">
        <v>149</v>
      </c>
      <c r="B15" s="72">
        <v>0</v>
      </c>
      <c r="C15" s="72">
        <v>0</v>
      </c>
      <c r="D15" s="72">
        <v>0</v>
      </c>
      <c r="E15" s="72">
        <v>0</v>
      </c>
      <c r="F15" s="72">
        <v>0</v>
      </c>
      <c r="G15" s="72">
        <v>0</v>
      </c>
      <c r="H15" s="72">
        <v>0</v>
      </c>
      <c r="I15" s="72">
        <v>0</v>
      </c>
      <c r="J15" s="72">
        <v>0</v>
      </c>
      <c r="K15" s="72">
        <v>0</v>
      </c>
      <c r="L15" s="72">
        <v>0</v>
      </c>
      <c r="M15" s="72">
        <v>0</v>
      </c>
      <c r="N15" s="72">
        <v>0</v>
      </c>
      <c r="O15" s="73" t="s">
        <v>149</v>
      </c>
    </row>
    <row r="16" spans="1:15" x14ac:dyDescent="0.25">
      <c r="A16" s="74" t="s">
        <v>150</v>
      </c>
      <c r="B16" s="72">
        <v>0</v>
      </c>
      <c r="C16" s="72">
        <v>0</v>
      </c>
      <c r="D16" s="72">
        <v>0</v>
      </c>
      <c r="E16" s="72">
        <v>0</v>
      </c>
      <c r="F16" s="72">
        <v>0</v>
      </c>
      <c r="G16" s="72">
        <v>0</v>
      </c>
      <c r="H16" s="72">
        <v>0</v>
      </c>
      <c r="I16" s="72">
        <v>0</v>
      </c>
      <c r="J16" s="72">
        <v>0</v>
      </c>
      <c r="K16" s="72">
        <v>0</v>
      </c>
      <c r="L16" s="72">
        <v>0</v>
      </c>
      <c r="M16" s="72">
        <v>0</v>
      </c>
      <c r="N16" s="72">
        <v>0</v>
      </c>
      <c r="O16" s="73" t="s">
        <v>151</v>
      </c>
    </row>
    <row r="17" spans="1:15" x14ac:dyDescent="0.25">
      <c r="A17" s="74" t="s">
        <v>152</v>
      </c>
      <c r="B17" s="72">
        <v>0</v>
      </c>
      <c r="C17" s="72">
        <v>0</v>
      </c>
      <c r="D17" s="72">
        <v>0</v>
      </c>
      <c r="E17" s="72">
        <v>0</v>
      </c>
      <c r="F17" s="72">
        <v>0</v>
      </c>
      <c r="G17" s="72">
        <v>0</v>
      </c>
      <c r="H17" s="72">
        <v>0</v>
      </c>
      <c r="I17" s="72">
        <v>0</v>
      </c>
      <c r="J17" s="72">
        <v>0</v>
      </c>
      <c r="K17" s="72">
        <v>0</v>
      </c>
      <c r="L17" s="72">
        <v>0</v>
      </c>
      <c r="M17" s="72">
        <v>0</v>
      </c>
      <c r="N17" s="72">
        <v>0</v>
      </c>
      <c r="O17" s="73" t="s">
        <v>153</v>
      </c>
    </row>
    <row r="18" spans="1:15" x14ac:dyDescent="0.25">
      <c r="A18" s="74" t="s">
        <v>154</v>
      </c>
      <c r="B18" s="72">
        <v>0</v>
      </c>
      <c r="C18" s="72">
        <v>0</v>
      </c>
      <c r="D18" s="72">
        <v>0</v>
      </c>
      <c r="E18" s="72">
        <v>0</v>
      </c>
      <c r="F18" s="72">
        <v>0</v>
      </c>
      <c r="G18" s="72">
        <v>0</v>
      </c>
      <c r="H18" s="72">
        <v>0</v>
      </c>
      <c r="I18" s="72">
        <v>0</v>
      </c>
      <c r="J18" s="72">
        <v>0</v>
      </c>
      <c r="K18" s="72">
        <v>0</v>
      </c>
      <c r="L18" s="72">
        <v>0</v>
      </c>
      <c r="M18" s="72">
        <v>0</v>
      </c>
      <c r="N18" s="72">
        <v>0</v>
      </c>
      <c r="O18" s="73" t="s">
        <v>155</v>
      </c>
    </row>
    <row r="19" spans="1:15" x14ac:dyDescent="0.25">
      <c r="A19" s="74" t="s">
        <v>156</v>
      </c>
      <c r="B19" s="72">
        <v>0</v>
      </c>
      <c r="C19" s="72">
        <v>0</v>
      </c>
      <c r="D19" s="72">
        <v>0</v>
      </c>
      <c r="E19" s="72">
        <v>0</v>
      </c>
      <c r="F19" s="72">
        <v>0</v>
      </c>
      <c r="G19" s="72">
        <v>0</v>
      </c>
      <c r="H19" s="72">
        <v>0</v>
      </c>
      <c r="I19" s="72">
        <v>0</v>
      </c>
      <c r="J19" s="72">
        <v>0</v>
      </c>
      <c r="K19" s="72">
        <v>0</v>
      </c>
      <c r="L19" s="72">
        <v>0</v>
      </c>
      <c r="M19" s="72">
        <v>0</v>
      </c>
      <c r="N19" s="72">
        <v>0</v>
      </c>
      <c r="O19" s="73" t="s">
        <v>157</v>
      </c>
    </row>
    <row r="20" spans="1:15" x14ac:dyDescent="0.25">
      <c r="A20" s="74" t="s">
        <v>158</v>
      </c>
      <c r="B20" s="72">
        <v>0</v>
      </c>
      <c r="C20" s="72">
        <v>0</v>
      </c>
      <c r="D20" s="72">
        <v>0</v>
      </c>
      <c r="E20" s="72">
        <v>0</v>
      </c>
      <c r="F20" s="72">
        <v>0</v>
      </c>
      <c r="G20" s="72">
        <v>0</v>
      </c>
      <c r="H20" s="72">
        <v>0</v>
      </c>
      <c r="I20" s="72">
        <v>0</v>
      </c>
      <c r="J20" s="72">
        <v>0</v>
      </c>
      <c r="K20" s="72">
        <v>0</v>
      </c>
      <c r="L20" s="72">
        <v>0</v>
      </c>
      <c r="M20" s="72">
        <v>0</v>
      </c>
      <c r="N20" s="72">
        <v>0</v>
      </c>
      <c r="O20" s="73" t="s">
        <v>159</v>
      </c>
    </row>
    <row r="21" spans="1:15" x14ac:dyDescent="0.25">
      <c r="A21" s="74" t="s">
        <v>160</v>
      </c>
      <c r="B21" s="72">
        <v>0</v>
      </c>
      <c r="C21" s="72">
        <v>0</v>
      </c>
      <c r="D21" s="72">
        <v>0</v>
      </c>
      <c r="E21" s="72">
        <v>0</v>
      </c>
      <c r="F21" s="72">
        <v>0</v>
      </c>
      <c r="G21" s="72">
        <v>0</v>
      </c>
      <c r="H21" s="72">
        <v>0</v>
      </c>
      <c r="I21" s="72">
        <v>0</v>
      </c>
      <c r="J21" s="72">
        <v>0</v>
      </c>
      <c r="K21" s="72">
        <v>0</v>
      </c>
      <c r="L21" s="72">
        <v>2.943620235</v>
      </c>
      <c r="M21" s="72">
        <v>2.9398197320000001</v>
      </c>
      <c r="N21" s="72">
        <v>2.9288507799999999</v>
      </c>
      <c r="O21" s="73" t="s">
        <v>161</v>
      </c>
    </row>
    <row r="22" spans="1:15" x14ac:dyDescent="0.25">
      <c r="A22" s="71" t="s">
        <v>162</v>
      </c>
      <c r="B22" s="72">
        <v>19.220260607220002</v>
      </c>
      <c r="C22" s="72">
        <v>18.542555905209998</v>
      </c>
      <c r="D22" s="72">
        <v>16.241156683470003</v>
      </c>
      <c r="E22" s="72">
        <v>20.118856868560002</v>
      </c>
      <c r="F22" s="72">
        <v>24.914234482520001</v>
      </c>
      <c r="G22" s="72">
        <v>24.946864339539999</v>
      </c>
      <c r="H22" s="72">
        <v>19.424191953000008</v>
      </c>
      <c r="I22" s="72">
        <v>19.582732788990331</v>
      </c>
      <c r="J22" s="72">
        <v>20.460683338827302</v>
      </c>
      <c r="K22" s="72">
        <v>20.428386860858939</v>
      </c>
      <c r="L22" s="72">
        <v>16.24941447758907</v>
      </c>
      <c r="M22" s="72">
        <v>17.859217040213597</v>
      </c>
      <c r="N22" s="72">
        <v>21.464680501834927</v>
      </c>
      <c r="O22" s="73" t="s">
        <v>163</v>
      </c>
    </row>
    <row r="23" spans="1:15" x14ac:dyDescent="0.25">
      <c r="A23" s="71" t="s">
        <v>164</v>
      </c>
      <c r="B23" s="72">
        <v>4.6770989112700008</v>
      </c>
      <c r="C23" s="72">
        <v>5.4807761354700002</v>
      </c>
      <c r="D23" s="72">
        <v>6.4775991394700005</v>
      </c>
      <c r="E23" s="72">
        <v>1.706737664</v>
      </c>
      <c r="F23" s="72">
        <v>3.0805732877700001</v>
      </c>
      <c r="G23" s="72">
        <v>1.42753460777</v>
      </c>
      <c r="H23" s="72">
        <v>1.7677786988699999</v>
      </c>
      <c r="I23" s="72">
        <v>2.5519535598699998</v>
      </c>
      <c r="J23" s="72">
        <v>1.8518092606399998</v>
      </c>
      <c r="K23" s="72">
        <v>2.4556771746399999</v>
      </c>
      <c r="L23" s="72">
        <v>5.2830202147399996</v>
      </c>
      <c r="M23" s="72">
        <v>5.9083244087399995</v>
      </c>
      <c r="N23" s="72">
        <v>6.9312805147400001</v>
      </c>
      <c r="O23" s="73" t="s">
        <v>165</v>
      </c>
    </row>
    <row r="24" spans="1:15" ht="12.75" customHeight="1" x14ac:dyDescent="0.25">
      <c r="A24" s="71" t="s">
        <v>166</v>
      </c>
      <c r="B24" s="72">
        <v>275.17405688987941</v>
      </c>
      <c r="C24" s="72">
        <v>279.36415369399998</v>
      </c>
      <c r="D24" s="72">
        <v>281.89610116857085</v>
      </c>
      <c r="E24" s="72">
        <v>286.14927338578667</v>
      </c>
      <c r="F24" s="72">
        <v>286.97913873540676</v>
      </c>
      <c r="G24" s="72">
        <v>296.45450570990414</v>
      </c>
      <c r="H24" s="72">
        <v>305.20771764129842</v>
      </c>
      <c r="I24" s="72">
        <v>314.50733237202127</v>
      </c>
      <c r="J24" s="72">
        <v>324.12702466001787</v>
      </c>
      <c r="K24" s="72">
        <v>202.45178440636121</v>
      </c>
      <c r="L24" s="72">
        <v>196.96076029131208</v>
      </c>
      <c r="M24" s="72">
        <v>201.63251207481071</v>
      </c>
      <c r="N24" s="72">
        <v>185.30735830290061</v>
      </c>
      <c r="O24" s="73" t="s">
        <v>167</v>
      </c>
    </row>
    <row r="25" spans="1:15" x14ac:dyDescent="0.25">
      <c r="A25" s="71" t="s">
        <v>168</v>
      </c>
      <c r="B25" s="72">
        <v>21.015895090046001</v>
      </c>
      <c r="C25" s="72">
        <v>26.463118750779991</v>
      </c>
      <c r="D25" s="72">
        <v>27.442322365749991</v>
      </c>
      <c r="E25" s="72">
        <v>30.392124133389999</v>
      </c>
      <c r="F25" s="72">
        <v>23.14802237232</v>
      </c>
      <c r="G25" s="72">
        <v>25.126609029379988</v>
      </c>
      <c r="H25" s="72">
        <v>27.43151172152</v>
      </c>
      <c r="I25" s="72">
        <v>27.39187998190339</v>
      </c>
      <c r="J25" s="72">
        <v>28.588298467831191</v>
      </c>
      <c r="K25" s="72">
        <v>31.886225519701188</v>
      </c>
      <c r="L25" s="72">
        <v>25.028286391251189</v>
      </c>
      <c r="M25" s="72">
        <v>26.578818350826285</v>
      </c>
      <c r="N25" s="72">
        <v>28.105397881703201</v>
      </c>
      <c r="O25" s="73" t="s">
        <v>169</v>
      </c>
    </row>
    <row r="26" spans="1:15" x14ac:dyDescent="0.25">
      <c r="A26" s="71" t="s">
        <v>170</v>
      </c>
      <c r="B26" s="72">
        <v>144.53496232254983</v>
      </c>
      <c r="C26" s="72">
        <v>148.65721027200158</v>
      </c>
      <c r="D26" s="72">
        <v>153.92877084766599</v>
      </c>
      <c r="E26" s="72">
        <v>183.54157473290712</v>
      </c>
      <c r="F26" s="72">
        <v>194.38154101458136</v>
      </c>
      <c r="G26" s="72">
        <v>201.85253279264319</v>
      </c>
      <c r="H26" s="72">
        <v>509.85986752432063</v>
      </c>
      <c r="I26" s="72">
        <v>495.39282439171717</v>
      </c>
      <c r="J26" s="72">
        <v>514.44086325652813</v>
      </c>
      <c r="K26" s="72">
        <v>524.41701026127464</v>
      </c>
      <c r="L26" s="72">
        <v>543.82368186163069</v>
      </c>
      <c r="M26" s="72">
        <v>561.89920354622313</v>
      </c>
      <c r="N26" s="72">
        <v>518.69190544546177</v>
      </c>
      <c r="O26" s="73" t="s">
        <v>171</v>
      </c>
    </row>
    <row r="27" spans="1:15" x14ac:dyDescent="0.25">
      <c r="A27" s="71" t="s">
        <v>172</v>
      </c>
      <c r="B27" s="72">
        <v>0</v>
      </c>
      <c r="C27" s="72">
        <v>0</v>
      </c>
      <c r="D27" s="72">
        <v>0</v>
      </c>
      <c r="E27" s="72">
        <v>0</v>
      </c>
      <c r="F27" s="72">
        <v>0</v>
      </c>
      <c r="G27" s="72">
        <v>0</v>
      </c>
      <c r="H27" s="72">
        <v>0</v>
      </c>
      <c r="I27" s="72">
        <v>0</v>
      </c>
      <c r="J27" s="72">
        <v>0</v>
      </c>
      <c r="K27" s="72">
        <v>0</v>
      </c>
      <c r="L27" s="72">
        <v>0</v>
      </c>
      <c r="M27" s="72">
        <v>0</v>
      </c>
      <c r="N27" s="72">
        <v>0</v>
      </c>
      <c r="O27" s="73" t="s">
        <v>173</v>
      </c>
    </row>
    <row r="28" spans="1:15" x14ac:dyDescent="0.25">
      <c r="A28" s="71" t="s">
        <v>174</v>
      </c>
      <c r="B28" s="72">
        <v>7.5007834568799696</v>
      </c>
      <c r="C28" s="72">
        <v>7.5007834568799696</v>
      </c>
      <c r="D28" s="72">
        <v>7.5007834568799696</v>
      </c>
      <c r="E28" s="72">
        <v>12.717079238835801</v>
      </c>
      <c r="F28" s="72">
        <v>12.717079238835801</v>
      </c>
      <c r="G28" s="72">
        <v>12.717079238835801</v>
      </c>
      <c r="H28" s="72">
        <v>12.717079238835801</v>
      </c>
      <c r="I28" s="72">
        <v>12.717079238835801</v>
      </c>
      <c r="J28" s="72">
        <v>12.717079238835801</v>
      </c>
      <c r="K28" s="72">
        <v>12.717079238835801</v>
      </c>
      <c r="L28" s="72">
        <v>12.717079238835801</v>
      </c>
      <c r="M28" s="72">
        <v>12.717079238835801</v>
      </c>
      <c r="N28" s="72">
        <v>12.717079238835801</v>
      </c>
      <c r="O28" s="73" t="s">
        <v>175</v>
      </c>
    </row>
    <row r="29" spans="1:15" x14ac:dyDescent="0.25">
      <c r="A29" s="71" t="s">
        <v>176</v>
      </c>
      <c r="B29" s="72">
        <v>0</v>
      </c>
      <c r="C29" s="72">
        <v>0</v>
      </c>
      <c r="D29" s="72">
        <v>0</v>
      </c>
      <c r="E29" s="72">
        <v>0</v>
      </c>
      <c r="F29" s="72">
        <v>0</v>
      </c>
      <c r="G29" s="72">
        <v>0</v>
      </c>
      <c r="H29" s="72">
        <v>0</v>
      </c>
      <c r="I29" s="72">
        <v>0</v>
      </c>
      <c r="J29" s="72">
        <v>0</v>
      </c>
      <c r="K29" s="72">
        <v>0</v>
      </c>
      <c r="L29" s="72">
        <v>0</v>
      </c>
      <c r="M29" s="72">
        <v>0</v>
      </c>
      <c r="N29" s="72">
        <v>0</v>
      </c>
      <c r="O29" s="73" t="s">
        <v>177</v>
      </c>
    </row>
    <row r="30" spans="1:15" x14ac:dyDescent="0.25">
      <c r="A30" s="71" t="s">
        <v>178</v>
      </c>
      <c r="B30" s="72">
        <v>0</v>
      </c>
      <c r="C30" s="72">
        <v>0</v>
      </c>
      <c r="D30" s="72">
        <v>0</v>
      </c>
      <c r="E30" s="72">
        <v>0</v>
      </c>
      <c r="F30" s="72">
        <v>0</v>
      </c>
      <c r="G30" s="72">
        <v>0</v>
      </c>
      <c r="H30" s="72">
        <v>0</v>
      </c>
      <c r="I30" s="72">
        <v>0</v>
      </c>
      <c r="J30" s="72">
        <v>0</v>
      </c>
      <c r="K30" s="72">
        <v>0</v>
      </c>
      <c r="L30" s="72">
        <v>0</v>
      </c>
      <c r="M30" s="72">
        <v>0</v>
      </c>
      <c r="N30" s="72">
        <v>0</v>
      </c>
      <c r="O30" s="73" t="s">
        <v>179</v>
      </c>
    </row>
    <row r="31" spans="1:15" x14ac:dyDescent="0.25">
      <c r="A31" s="71" t="s">
        <v>180</v>
      </c>
      <c r="B31" s="72">
        <v>356.70078011581802</v>
      </c>
      <c r="C31" s="72">
        <v>355.49990206443897</v>
      </c>
      <c r="D31" s="72">
        <v>358.933448429816</v>
      </c>
      <c r="E31" s="72">
        <v>422.52951259066799</v>
      </c>
      <c r="F31" s="72">
        <v>414.57486053360401</v>
      </c>
      <c r="G31" s="72">
        <v>414.84964838927698</v>
      </c>
      <c r="H31" s="72">
        <v>118.57175516641034</v>
      </c>
      <c r="I31" s="72">
        <v>118.31069102490034</v>
      </c>
      <c r="J31" s="72">
        <v>123.5655957736502</v>
      </c>
      <c r="K31" s="72">
        <v>122.73650813632034</v>
      </c>
      <c r="L31" s="72">
        <v>122.80374858065021</v>
      </c>
      <c r="M31" s="72">
        <v>126.93329629592031</v>
      </c>
      <c r="N31" s="72">
        <v>120.85982068835013</v>
      </c>
      <c r="O31" s="73" t="s">
        <v>181</v>
      </c>
    </row>
    <row r="32" spans="1:15" s="78" customFormat="1" x14ac:dyDescent="0.25">
      <c r="A32" s="75" t="s">
        <v>182</v>
      </c>
      <c r="B32" s="76">
        <v>2936.0868586660604</v>
      </c>
      <c r="C32" s="76">
        <v>3009.0644794373538</v>
      </c>
      <c r="D32" s="76">
        <v>3041.8464013678645</v>
      </c>
      <c r="E32" s="76">
        <v>3178.6165930916991</v>
      </c>
      <c r="F32" s="76">
        <v>3187.1833502575323</v>
      </c>
      <c r="G32" s="76">
        <v>3252.4135997125577</v>
      </c>
      <c r="H32" s="76">
        <v>3315.1470713716758</v>
      </c>
      <c r="I32" s="76">
        <v>3378.8473396947402</v>
      </c>
      <c r="J32" s="76">
        <v>3465.7688647181994</v>
      </c>
      <c r="K32" s="76">
        <v>3485.4945035054325</v>
      </c>
      <c r="L32" s="76">
        <v>3531.1151558063193</v>
      </c>
      <c r="M32" s="76">
        <v>3586.8417654909863</v>
      </c>
      <c r="N32" s="76">
        <v>3518.7439741707549</v>
      </c>
      <c r="O32" s="77" t="s">
        <v>183</v>
      </c>
    </row>
    <row r="33" spans="1:15" s="78" customFormat="1" x14ac:dyDescent="0.25">
      <c r="A33" s="138" t="s">
        <v>184</v>
      </c>
      <c r="B33" s="150"/>
      <c r="C33" s="150"/>
      <c r="D33" s="150"/>
      <c r="E33" s="150"/>
      <c r="F33" s="150"/>
      <c r="G33" s="150"/>
      <c r="H33" s="150"/>
      <c r="I33" s="150"/>
      <c r="J33" s="150"/>
      <c r="K33" s="150"/>
      <c r="L33" s="150"/>
      <c r="M33" s="150"/>
      <c r="N33" s="150"/>
      <c r="O33" s="140" t="s">
        <v>185</v>
      </c>
    </row>
    <row r="34" spans="1:15" x14ac:dyDescent="0.25">
      <c r="A34" s="71" t="s">
        <v>132</v>
      </c>
      <c r="B34" s="72">
        <v>1590.7216538403529</v>
      </c>
      <c r="C34" s="72">
        <v>1632.380941349792</v>
      </c>
      <c r="D34" s="72">
        <v>1691.210345916892</v>
      </c>
      <c r="E34" s="72">
        <v>1690.5184725912329</v>
      </c>
      <c r="F34" s="72">
        <v>1711.783423364333</v>
      </c>
      <c r="G34" s="72">
        <v>1701.8842227178989</v>
      </c>
      <c r="H34" s="72">
        <v>1697.6961309581941</v>
      </c>
      <c r="I34" s="72">
        <v>1690.80113255572</v>
      </c>
      <c r="J34" s="72">
        <v>1693.456922553145</v>
      </c>
      <c r="K34" s="72">
        <v>1709.6137839080429</v>
      </c>
      <c r="L34" s="72">
        <v>1718.60598368775</v>
      </c>
      <c r="M34" s="72">
        <v>1719.9626335918961</v>
      </c>
      <c r="N34" s="72">
        <v>1735.9450844622861</v>
      </c>
      <c r="O34" s="73" t="s">
        <v>131</v>
      </c>
    </row>
    <row r="35" spans="1:15" x14ac:dyDescent="0.25">
      <c r="A35" s="74" t="s">
        <v>134</v>
      </c>
      <c r="B35" s="72">
        <v>856.13301759700005</v>
      </c>
      <c r="C35" s="72">
        <v>856.13301759700005</v>
      </c>
      <c r="D35" s="72">
        <v>869.13301759700005</v>
      </c>
      <c r="E35" s="72">
        <v>869.13301759700005</v>
      </c>
      <c r="F35" s="72">
        <v>869.13301759700005</v>
      </c>
      <c r="G35" s="72">
        <v>859.13301759700005</v>
      </c>
      <c r="H35" s="72">
        <v>850.63301759700005</v>
      </c>
      <c r="I35" s="72">
        <v>850.63301759700005</v>
      </c>
      <c r="J35" s="72">
        <v>850.63301759700005</v>
      </c>
      <c r="K35" s="72">
        <v>856.63301759700005</v>
      </c>
      <c r="L35" s="72">
        <v>885.13301759700005</v>
      </c>
      <c r="M35" s="72">
        <v>885.13301759700005</v>
      </c>
      <c r="N35" s="72">
        <v>895.13301759700005</v>
      </c>
      <c r="O35" s="73" t="s">
        <v>135</v>
      </c>
    </row>
    <row r="36" spans="1:15" x14ac:dyDescent="0.25">
      <c r="A36" s="74" t="s">
        <v>136</v>
      </c>
      <c r="B36" s="72">
        <v>729.01890824335305</v>
      </c>
      <c r="C36" s="72">
        <v>770.68312475279197</v>
      </c>
      <c r="D36" s="72">
        <v>816.51295531989194</v>
      </c>
      <c r="E36" s="72">
        <v>815.82172199423292</v>
      </c>
      <c r="F36" s="72">
        <v>833.25458561431299</v>
      </c>
      <c r="G36" s="72">
        <v>833.34026756114895</v>
      </c>
      <c r="H36" s="72">
        <v>837.45151844460395</v>
      </c>
      <c r="I36" s="72">
        <v>830.73355846334994</v>
      </c>
      <c r="J36" s="72">
        <v>832.61726621895491</v>
      </c>
      <c r="K36" s="72">
        <v>839.19866578912308</v>
      </c>
      <c r="L36" s="72">
        <v>818.93351190893009</v>
      </c>
      <c r="M36" s="72">
        <v>825.40214085485593</v>
      </c>
      <c r="N36" s="72">
        <v>828.085093246886</v>
      </c>
      <c r="O36" s="73" t="s">
        <v>137</v>
      </c>
    </row>
    <row r="37" spans="1:15" x14ac:dyDescent="0.25">
      <c r="A37" s="74" t="s">
        <v>138</v>
      </c>
      <c r="B37" s="72">
        <v>0</v>
      </c>
      <c r="C37" s="72">
        <v>0</v>
      </c>
      <c r="D37" s="72">
        <v>0</v>
      </c>
      <c r="E37" s="72">
        <v>0</v>
      </c>
      <c r="F37" s="72">
        <v>0</v>
      </c>
      <c r="G37" s="72">
        <v>0</v>
      </c>
      <c r="H37" s="72">
        <v>0</v>
      </c>
      <c r="I37" s="72">
        <v>0</v>
      </c>
      <c r="J37" s="72">
        <v>0</v>
      </c>
      <c r="K37" s="72">
        <v>0</v>
      </c>
      <c r="L37" s="72">
        <v>0</v>
      </c>
      <c r="M37" s="72">
        <v>0</v>
      </c>
      <c r="N37" s="72">
        <v>0</v>
      </c>
      <c r="O37" s="73" t="s">
        <v>139</v>
      </c>
    </row>
    <row r="38" spans="1:15" x14ac:dyDescent="0.25">
      <c r="A38" s="74" t="s">
        <v>140</v>
      </c>
      <c r="B38" s="72">
        <v>4.5697279999999996</v>
      </c>
      <c r="C38" s="72">
        <v>4.5647989999999998</v>
      </c>
      <c r="D38" s="72">
        <v>4.5643729999999998</v>
      </c>
      <c r="E38" s="72">
        <v>4.563733</v>
      </c>
      <c r="F38" s="72">
        <v>4.5301625000000003</v>
      </c>
      <c r="G38" s="72">
        <v>4.5325369999999996</v>
      </c>
      <c r="H38" s="72">
        <v>4.5271090000000003</v>
      </c>
      <c r="I38" s="72">
        <v>4.5439790000000002</v>
      </c>
      <c r="J38" s="72">
        <v>4.5597700000000003</v>
      </c>
      <c r="K38" s="72">
        <v>4.6289565000000001</v>
      </c>
      <c r="L38" s="72">
        <v>5.6302899999999996</v>
      </c>
      <c r="M38" s="72">
        <v>0</v>
      </c>
      <c r="N38" s="72">
        <v>0</v>
      </c>
      <c r="O38" s="73" t="s">
        <v>141</v>
      </c>
    </row>
    <row r="39" spans="1:15" x14ac:dyDescent="0.25">
      <c r="A39" s="74" t="s">
        <v>142</v>
      </c>
      <c r="B39" s="72">
        <v>0</v>
      </c>
      <c r="C39" s="72">
        <v>0</v>
      </c>
      <c r="D39" s="72">
        <v>0</v>
      </c>
      <c r="E39" s="72">
        <v>0</v>
      </c>
      <c r="F39" s="72">
        <v>0</v>
      </c>
      <c r="G39" s="72">
        <v>0</v>
      </c>
      <c r="H39" s="72">
        <v>0</v>
      </c>
      <c r="I39" s="72">
        <v>0</v>
      </c>
      <c r="J39" s="72">
        <v>0</v>
      </c>
      <c r="K39" s="72">
        <v>0</v>
      </c>
      <c r="L39" s="72">
        <v>0</v>
      </c>
      <c r="M39" s="72">
        <v>0</v>
      </c>
      <c r="N39" s="72">
        <v>0</v>
      </c>
      <c r="O39" s="73" t="s">
        <v>143</v>
      </c>
    </row>
    <row r="40" spans="1:15" x14ac:dyDescent="0.25">
      <c r="A40" s="74" t="s">
        <v>144</v>
      </c>
      <c r="B40" s="72">
        <v>0</v>
      </c>
      <c r="C40" s="72">
        <v>0</v>
      </c>
      <c r="D40" s="72">
        <v>0</v>
      </c>
      <c r="E40" s="72">
        <v>0</v>
      </c>
      <c r="F40" s="72">
        <v>0</v>
      </c>
      <c r="G40" s="72">
        <v>0</v>
      </c>
      <c r="H40" s="72">
        <v>0</v>
      </c>
      <c r="I40" s="72">
        <v>0</v>
      </c>
      <c r="J40" s="72">
        <v>0</v>
      </c>
      <c r="K40" s="72">
        <v>0</v>
      </c>
      <c r="L40" s="72">
        <v>0</v>
      </c>
      <c r="M40" s="72">
        <v>0</v>
      </c>
      <c r="N40" s="72">
        <v>0</v>
      </c>
      <c r="O40" s="73" t="s">
        <v>145</v>
      </c>
    </row>
    <row r="41" spans="1:15" x14ac:dyDescent="0.25">
      <c r="A41" s="74" t="s">
        <v>186</v>
      </c>
      <c r="B41" s="72">
        <v>1</v>
      </c>
      <c r="C41" s="72">
        <v>1</v>
      </c>
      <c r="D41" s="72">
        <v>1</v>
      </c>
      <c r="E41" s="72">
        <v>1</v>
      </c>
      <c r="F41" s="72">
        <v>1</v>
      </c>
      <c r="G41" s="72">
        <v>1</v>
      </c>
      <c r="H41" s="72">
        <v>1.2</v>
      </c>
      <c r="I41" s="72">
        <v>1</v>
      </c>
      <c r="J41" s="72">
        <v>1.75</v>
      </c>
      <c r="K41" s="72">
        <v>5.25</v>
      </c>
      <c r="L41" s="72">
        <v>3.5</v>
      </c>
      <c r="M41" s="72">
        <v>3.5</v>
      </c>
      <c r="N41" s="72">
        <v>6.7933668692700007</v>
      </c>
      <c r="O41" s="73" t="s">
        <v>147</v>
      </c>
    </row>
    <row r="42" spans="1:15" x14ac:dyDescent="0.25">
      <c r="A42" s="74" t="s">
        <v>148</v>
      </c>
      <c r="B42" s="72">
        <v>0</v>
      </c>
      <c r="C42" s="72">
        <v>0</v>
      </c>
      <c r="D42" s="72">
        <v>0</v>
      </c>
      <c r="E42" s="72">
        <v>0</v>
      </c>
      <c r="F42" s="72">
        <v>0</v>
      </c>
      <c r="G42" s="72">
        <v>0</v>
      </c>
      <c r="H42" s="72">
        <v>0</v>
      </c>
      <c r="I42" s="72">
        <v>0</v>
      </c>
      <c r="J42" s="72">
        <v>0</v>
      </c>
      <c r="K42" s="72">
        <v>0</v>
      </c>
      <c r="L42" s="72">
        <v>0</v>
      </c>
      <c r="M42" s="72">
        <v>0</v>
      </c>
      <c r="N42" s="72">
        <v>0</v>
      </c>
      <c r="O42" s="73" t="s">
        <v>148</v>
      </c>
    </row>
    <row r="43" spans="1:15" x14ac:dyDescent="0.25">
      <c r="A43" s="74" t="s">
        <v>149</v>
      </c>
      <c r="B43" s="72">
        <v>0</v>
      </c>
      <c r="C43" s="72">
        <v>0</v>
      </c>
      <c r="D43" s="72">
        <v>0</v>
      </c>
      <c r="E43" s="72">
        <v>0</v>
      </c>
      <c r="F43" s="72">
        <v>0</v>
      </c>
      <c r="G43" s="72">
        <v>0</v>
      </c>
      <c r="H43" s="72">
        <v>0</v>
      </c>
      <c r="I43" s="72">
        <v>0</v>
      </c>
      <c r="J43" s="72">
        <v>0</v>
      </c>
      <c r="K43" s="72">
        <v>0</v>
      </c>
      <c r="L43" s="72">
        <v>0</v>
      </c>
      <c r="M43" s="72">
        <v>0</v>
      </c>
      <c r="N43" s="72">
        <v>0</v>
      </c>
      <c r="O43" s="73" t="s">
        <v>149</v>
      </c>
    </row>
    <row r="44" spans="1:15" x14ac:dyDescent="0.25">
      <c r="A44" s="74" t="s">
        <v>150</v>
      </c>
      <c r="B44" s="72">
        <v>0</v>
      </c>
      <c r="C44" s="72">
        <v>0</v>
      </c>
      <c r="D44" s="72">
        <v>0</v>
      </c>
      <c r="E44" s="72">
        <v>0</v>
      </c>
      <c r="F44" s="72">
        <v>0</v>
      </c>
      <c r="G44" s="72">
        <v>0</v>
      </c>
      <c r="H44" s="72">
        <v>0</v>
      </c>
      <c r="I44" s="72">
        <v>0</v>
      </c>
      <c r="J44" s="72">
        <v>0</v>
      </c>
      <c r="K44" s="72">
        <v>0</v>
      </c>
      <c r="L44" s="72">
        <v>0</v>
      </c>
      <c r="M44" s="72">
        <v>0</v>
      </c>
      <c r="N44" s="72">
        <v>0</v>
      </c>
      <c r="O44" s="73" t="s">
        <v>151</v>
      </c>
    </row>
    <row r="45" spans="1:15" x14ac:dyDescent="0.25">
      <c r="A45" s="74" t="s">
        <v>152</v>
      </c>
      <c r="B45" s="72">
        <v>0</v>
      </c>
      <c r="C45" s="72">
        <v>0</v>
      </c>
      <c r="D45" s="72">
        <v>0</v>
      </c>
      <c r="E45" s="72">
        <v>0</v>
      </c>
      <c r="F45" s="72">
        <v>0</v>
      </c>
      <c r="G45" s="72">
        <v>0</v>
      </c>
      <c r="H45" s="72">
        <v>0</v>
      </c>
      <c r="I45" s="72">
        <v>0</v>
      </c>
      <c r="J45" s="72">
        <v>0</v>
      </c>
      <c r="K45" s="72">
        <v>0</v>
      </c>
      <c r="L45" s="72">
        <v>0</v>
      </c>
      <c r="M45" s="72">
        <v>0</v>
      </c>
      <c r="N45" s="72">
        <v>0</v>
      </c>
      <c r="O45" s="73" t="s">
        <v>153</v>
      </c>
    </row>
    <row r="46" spans="1:15" x14ac:dyDescent="0.25">
      <c r="A46" s="74" t="s">
        <v>154</v>
      </c>
      <c r="B46" s="72">
        <v>0</v>
      </c>
      <c r="C46" s="72">
        <v>0</v>
      </c>
      <c r="D46" s="72">
        <v>0</v>
      </c>
      <c r="E46" s="72">
        <v>0</v>
      </c>
      <c r="F46" s="72">
        <v>0</v>
      </c>
      <c r="G46" s="72">
        <v>0</v>
      </c>
      <c r="H46" s="72">
        <v>0</v>
      </c>
      <c r="I46" s="72">
        <v>0</v>
      </c>
      <c r="J46" s="72">
        <v>0</v>
      </c>
      <c r="K46" s="72">
        <v>0</v>
      </c>
      <c r="L46" s="72">
        <v>0</v>
      </c>
      <c r="M46" s="72">
        <v>0</v>
      </c>
      <c r="N46" s="72">
        <v>0</v>
      </c>
      <c r="O46" s="73" t="s">
        <v>155</v>
      </c>
    </row>
    <row r="47" spans="1:15" x14ac:dyDescent="0.25">
      <c r="A47" s="74" t="s">
        <v>156</v>
      </c>
      <c r="B47" s="72">
        <v>0</v>
      </c>
      <c r="C47" s="72">
        <v>0</v>
      </c>
      <c r="D47" s="72">
        <v>0</v>
      </c>
      <c r="E47" s="72">
        <v>0</v>
      </c>
      <c r="F47" s="72">
        <v>0</v>
      </c>
      <c r="G47" s="72">
        <v>0</v>
      </c>
      <c r="H47" s="72">
        <v>0</v>
      </c>
      <c r="I47" s="72">
        <v>0</v>
      </c>
      <c r="J47" s="72">
        <v>0</v>
      </c>
      <c r="K47" s="72">
        <v>0</v>
      </c>
      <c r="L47" s="72">
        <v>0</v>
      </c>
      <c r="M47" s="72">
        <v>0</v>
      </c>
      <c r="N47" s="72">
        <v>0</v>
      </c>
      <c r="O47" s="73" t="s">
        <v>157</v>
      </c>
    </row>
    <row r="48" spans="1:15" x14ac:dyDescent="0.25">
      <c r="A48" s="74" t="s">
        <v>158</v>
      </c>
      <c r="B48" s="72">
        <v>0</v>
      </c>
      <c r="C48" s="72">
        <v>0</v>
      </c>
      <c r="D48" s="72">
        <v>0</v>
      </c>
      <c r="E48" s="72">
        <v>0</v>
      </c>
      <c r="F48" s="72">
        <v>0</v>
      </c>
      <c r="G48" s="72">
        <v>0</v>
      </c>
      <c r="H48" s="72">
        <v>0</v>
      </c>
      <c r="I48" s="72">
        <v>0</v>
      </c>
      <c r="J48" s="72">
        <v>0</v>
      </c>
      <c r="K48" s="72">
        <v>0</v>
      </c>
      <c r="L48" s="72">
        <v>0</v>
      </c>
      <c r="M48" s="72">
        <v>0</v>
      </c>
      <c r="N48" s="72">
        <v>0</v>
      </c>
      <c r="O48" s="73" t="s">
        <v>159</v>
      </c>
    </row>
    <row r="49" spans="1:15" x14ac:dyDescent="0.25">
      <c r="A49" s="74" t="s">
        <v>160</v>
      </c>
      <c r="B49" s="72">
        <v>0</v>
      </c>
      <c r="C49" s="72">
        <v>0</v>
      </c>
      <c r="D49" s="72">
        <v>0</v>
      </c>
      <c r="E49" s="72">
        <v>0</v>
      </c>
      <c r="F49" s="72">
        <v>3.86565765302</v>
      </c>
      <c r="G49" s="72">
        <v>3.8784005597500002</v>
      </c>
      <c r="H49" s="72">
        <v>3.8844859165900001</v>
      </c>
      <c r="I49" s="72">
        <v>3.8905774953700001</v>
      </c>
      <c r="J49" s="72">
        <v>3.8968687371900002</v>
      </c>
      <c r="K49" s="72">
        <v>3.9031440219200002</v>
      </c>
      <c r="L49" s="72">
        <v>5.4091641818199996</v>
      </c>
      <c r="M49" s="72">
        <v>5.9274751400400003</v>
      </c>
      <c r="N49" s="72">
        <v>5.93360674913</v>
      </c>
      <c r="O49" s="73" t="s">
        <v>187</v>
      </c>
    </row>
    <row r="50" spans="1:15" x14ac:dyDescent="0.25">
      <c r="A50" s="71" t="s">
        <v>188</v>
      </c>
      <c r="B50" s="72">
        <v>0</v>
      </c>
      <c r="C50" s="72">
        <v>0</v>
      </c>
      <c r="D50" s="72">
        <v>0</v>
      </c>
      <c r="E50" s="72">
        <v>0</v>
      </c>
      <c r="F50" s="72">
        <v>0</v>
      </c>
      <c r="G50" s="72">
        <v>0</v>
      </c>
      <c r="H50" s="72">
        <v>0</v>
      </c>
      <c r="I50" s="72">
        <v>0</v>
      </c>
      <c r="J50" s="72">
        <v>0</v>
      </c>
      <c r="K50" s="72">
        <v>0</v>
      </c>
      <c r="L50" s="72">
        <v>0</v>
      </c>
      <c r="M50" s="72">
        <v>0</v>
      </c>
      <c r="N50" s="72">
        <v>0</v>
      </c>
      <c r="O50" s="73" t="s">
        <v>163</v>
      </c>
    </row>
    <row r="51" spans="1:15" x14ac:dyDescent="0.25">
      <c r="A51" s="71" t="s">
        <v>189</v>
      </c>
      <c r="B51" s="72">
        <v>0</v>
      </c>
      <c r="C51" s="72">
        <v>0</v>
      </c>
      <c r="D51" s="72">
        <v>0</v>
      </c>
      <c r="E51" s="72">
        <v>0</v>
      </c>
      <c r="F51" s="72">
        <v>0</v>
      </c>
      <c r="G51" s="72">
        <v>0</v>
      </c>
      <c r="H51" s="72">
        <v>0</v>
      </c>
      <c r="I51" s="72">
        <v>0</v>
      </c>
      <c r="J51" s="72">
        <v>0</v>
      </c>
      <c r="K51" s="72">
        <v>0</v>
      </c>
      <c r="L51" s="72">
        <v>0</v>
      </c>
      <c r="M51" s="72">
        <v>0</v>
      </c>
      <c r="N51" s="72">
        <v>0</v>
      </c>
      <c r="O51" s="73" t="s">
        <v>165</v>
      </c>
    </row>
    <row r="52" spans="1:15" x14ac:dyDescent="0.25">
      <c r="A52" s="71" t="s">
        <v>190</v>
      </c>
      <c r="B52" s="72">
        <v>0</v>
      </c>
      <c r="C52" s="72">
        <v>0</v>
      </c>
      <c r="D52" s="72">
        <v>0</v>
      </c>
      <c r="E52" s="72">
        <v>0</v>
      </c>
      <c r="F52" s="72">
        <v>0</v>
      </c>
      <c r="G52" s="72">
        <v>0</v>
      </c>
      <c r="H52" s="72">
        <v>0</v>
      </c>
      <c r="I52" s="72">
        <v>0</v>
      </c>
      <c r="J52" s="72">
        <v>0</v>
      </c>
      <c r="K52" s="72">
        <v>0</v>
      </c>
      <c r="L52" s="72">
        <v>0</v>
      </c>
      <c r="M52" s="72">
        <v>0</v>
      </c>
      <c r="N52" s="72">
        <v>0</v>
      </c>
      <c r="O52" s="73" t="s">
        <v>167</v>
      </c>
    </row>
    <row r="53" spans="1:15" x14ac:dyDescent="0.25">
      <c r="A53" s="71" t="s">
        <v>168</v>
      </c>
      <c r="B53" s="72">
        <v>0</v>
      </c>
      <c r="C53" s="72">
        <v>0</v>
      </c>
      <c r="D53" s="72">
        <v>0</v>
      </c>
      <c r="E53" s="72">
        <v>0</v>
      </c>
      <c r="F53" s="72">
        <v>0</v>
      </c>
      <c r="G53" s="72">
        <v>0</v>
      </c>
      <c r="H53" s="72">
        <v>0</v>
      </c>
      <c r="I53" s="72">
        <v>0</v>
      </c>
      <c r="J53" s="72">
        <v>0</v>
      </c>
      <c r="K53" s="72">
        <v>0</v>
      </c>
      <c r="L53" s="72">
        <v>0</v>
      </c>
      <c r="M53" s="72">
        <v>0</v>
      </c>
      <c r="N53" s="72">
        <v>0</v>
      </c>
      <c r="O53" s="73" t="s">
        <v>169</v>
      </c>
    </row>
    <row r="54" spans="1:15" x14ac:dyDescent="0.25">
      <c r="A54" s="71" t="s">
        <v>170</v>
      </c>
      <c r="B54" s="72">
        <v>296.46204885238808</v>
      </c>
      <c r="C54" s="72">
        <v>292.1702727541047</v>
      </c>
      <c r="D54" s="72">
        <v>289.14644123366691</v>
      </c>
      <c r="E54" s="72">
        <v>251.72170087422029</v>
      </c>
      <c r="F54" s="72">
        <v>280.87910352521556</v>
      </c>
      <c r="G54" s="72">
        <v>283.93689655285419</v>
      </c>
      <c r="H54" s="72">
        <v>623.32629759227075</v>
      </c>
      <c r="I54" s="72">
        <v>651.05628456698389</v>
      </c>
      <c r="J54" s="72">
        <v>676.23634957393506</v>
      </c>
      <c r="K54" s="72">
        <v>669.62874051352651</v>
      </c>
      <c r="L54" s="72">
        <v>669.14714263790893</v>
      </c>
      <c r="M54" s="72">
        <v>664.18519432009077</v>
      </c>
      <c r="N54" s="72">
        <v>675.94603194137812</v>
      </c>
      <c r="O54" s="73" t="s">
        <v>171</v>
      </c>
    </row>
    <row r="55" spans="1:15" x14ac:dyDescent="0.25">
      <c r="A55" s="71" t="s">
        <v>172</v>
      </c>
      <c r="B55" s="72">
        <v>0</v>
      </c>
      <c r="C55" s="72">
        <v>0</v>
      </c>
      <c r="D55" s="72">
        <v>0</v>
      </c>
      <c r="E55" s="72">
        <v>0</v>
      </c>
      <c r="F55" s="72">
        <v>0</v>
      </c>
      <c r="G55" s="72">
        <v>0</v>
      </c>
      <c r="H55" s="72">
        <v>0</v>
      </c>
      <c r="I55" s="72">
        <v>0</v>
      </c>
      <c r="J55" s="72">
        <v>0</v>
      </c>
      <c r="K55" s="72">
        <v>0</v>
      </c>
      <c r="L55" s="72">
        <v>0</v>
      </c>
      <c r="M55" s="72">
        <v>0</v>
      </c>
      <c r="N55" s="72">
        <v>0</v>
      </c>
      <c r="O55" s="73" t="s">
        <v>173</v>
      </c>
    </row>
    <row r="56" spans="1:15" x14ac:dyDescent="0.25">
      <c r="A56" s="71" t="s">
        <v>174</v>
      </c>
      <c r="B56" s="72">
        <v>51.249918199930001</v>
      </c>
      <c r="C56" s="72">
        <v>51.249918199930001</v>
      </c>
      <c r="D56" s="72">
        <v>51.249918199930001</v>
      </c>
      <c r="E56" s="72">
        <v>52.711769807929997</v>
      </c>
      <c r="F56" s="72">
        <v>52.826543032929997</v>
      </c>
      <c r="G56" s="72">
        <v>52.826543032929997</v>
      </c>
      <c r="H56" s="72">
        <v>52.826543032929997</v>
      </c>
      <c r="I56" s="72">
        <v>52.826543032929997</v>
      </c>
      <c r="J56" s="72">
        <v>52.826543032929997</v>
      </c>
      <c r="K56" s="72">
        <v>49.435438629179998</v>
      </c>
      <c r="L56" s="72">
        <v>48.541250873239996</v>
      </c>
      <c r="M56" s="72">
        <v>48.080446590269993</v>
      </c>
      <c r="N56" s="72">
        <v>43.706628724929999</v>
      </c>
      <c r="O56" s="73" t="s">
        <v>175</v>
      </c>
    </row>
    <row r="57" spans="1:15" x14ac:dyDescent="0.25">
      <c r="A57" s="71" t="s">
        <v>176</v>
      </c>
      <c r="B57" s="72">
        <v>110.73501062148171</v>
      </c>
      <c r="C57" s="72">
        <v>109.08889945377784</v>
      </c>
      <c r="D57" s="72">
        <v>107.83856908646</v>
      </c>
      <c r="E57" s="72">
        <v>107.60427127886729</v>
      </c>
      <c r="F57" s="72">
        <v>107.69518949431729</v>
      </c>
      <c r="G57" s="72">
        <v>108.37842716734549</v>
      </c>
      <c r="H57" s="72">
        <v>111.6665553009264</v>
      </c>
      <c r="I57" s="72">
        <v>115.3578882712865</v>
      </c>
      <c r="J57" s="72">
        <v>115.1096215316709</v>
      </c>
      <c r="K57" s="72">
        <v>118.2639679595169</v>
      </c>
      <c r="L57" s="72">
        <v>122.02056778590486</v>
      </c>
      <c r="M57" s="72">
        <v>121.61134211661731</v>
      </c>
      <c r="N57" s="72">
        <v>126.47410909256091</v>
      </c>
      <c r="O57" s="73" t="s">
        <v>177</v>
      </c>
    </row>
    <row r="58" spans="1:15" x14ac:dyDescent="0.25">
      <c r="A58" s="71" t="s">
        <v>178</v>
      </c>
      <c r="B58" s="72">
        <v>4.2176111614166603</v>
      </c>
      <c r="C58" s="72">
        <v>4.1591051869475004</v>
      </c>
      <c r="D58" s="72">
        <v>4.1042336123429202</v>
      </c>
      <c r="E58" s="72">
        <v>3.7931702473566697</v>
      </c>
      <c r="F58" s="72">
        <v>3.7274190235366698</v>
      </c>
      <c r="G58" s="72">
        <v>3.6436154249933299</v>
      </c>
      <c r="H58" s="72">
        <v>3.7336618722991699</v>
      </c>
      <c r="I58" s="72">
        <v>4.1834484477450005</v>
      </c>
      <c r="J58" s="72">
        <v>4.4718755690059391</v>
      </c>
      <c r="K58" s="72">
        <v>4.6494274352817699</v>
      </c>
      <c r="L58" s="72">
        <v>4.5414786965475704</v>
      </c>
      <c r="M58" s="72">
        <v>4.4412074583133698</v>
      </c>
      <c r="N58" s="72">
        <v>5.5935412353693001</v>
      </c>
      <c r="O58" s="73" t="s">
        <v>179</v>
      </c>
    </row>
    <row r="59" spans="1:15" x14ac:dyDescent="0.25">
      <c r="A59" s="71" t="s">
        <v>180</v>
      </c>
      <c r="B59" s="72">
        <v>538.44979796100097</v>
      </c>
      <c r="C59" s="72">
        <v>543.09377781541389</v>
      </c>
      <c r="D59" s="72">
        <v>491.75695851742904</v>
      </c>
      <c r="E59" s="72">
        <v>464.99627123391701</v>
      </c>
      <c r="F59" s="72">
        <v>428.74368684874298</v>
      </c>
      <c r="G59" s="72">
        <v>427.39578089662598</v>
      </c>
      <c r="H59" s="72">
        <v>159.74690335239998</v>
      </c>
      <c r="I59" s="72">
        <v>153.06488272790997</v>
      </c>
      <c r="J59" s="72">
        <v>232.73320622169001</v>
      </c>
      <c r="K59" s="72">
        <v>264.23662690029835</v>
      </c>
      <c r="L59" s="72">
        <v>224.3724710691117</v>
      </c>
      <c r="M59" s="72">
        <v>219.3262876719387</v>
      </c>
      <c r="N59" s="72">
        <v>174.09082473721139</v>
      </c>
      <c r="O59" s="73" t="s">
        <v>181</v>
      </c>
    </row>
    <row r="60" spans="1:15" s="78" customFormat="1" x14ac:dyDescent="0.25">
      <c r="A60" s="75" t="s">
        <v>191</v>
      </c>
      <c r="B60" s="76">
        <v>2591.836040636575</v>
      </c>
      <c r="C60" s="76">
        <v>2632.1429147599679</v>
      </c>
      <c r="D60" s="76">
        <v>2635.3064665667257</v>
      </c>
      <c r="E60" s="76">
        <v>2571.3456560335212</v>
      </c>
      <c r="F60" s="76">
        <v>2585.655365289078</v>
      </c>
      <c r="G60" s="76">
        <v>2578.0654857926525</v>
      </c>
      <c r="H60" s="76">
        <v>2648.9960921090251</v>
      </c>
      <c r="I60" s="76">
        <v>2667.2901796025799</v>
      </c>
      <c r="J60" s="76">
        <v>2774.8345184823816</v>
      </c>
      <c r="K60" s="76">
        <v>2815.827985345848</v>
      </c>
      <c r="L60" s="76">
        <v>2787.2288947504658</v>
      </c>
      <c r="M60" s="76">
        <v>2777.6071117491229</v>
      </c>
      <c r="N60" s="76">
        <v>2761.7562201937353</v>
      </c>
      <c r="O60" s="77" t="s">
        <v>192</v>
      </c>
    </row>
    <row r="61" spans="1:15" x14ac:dyDescent="0.25">
      <c r="A61" s="83" t="s">
        <v>193</v>
      </c>
      <c r="B61" s="76">
        <v>5527.9228993026363</v>
      </c>
      <c r="C61" s="76">
        <v>5641.2073941973222</v>
      </c>
      <c r="D61" s="76">
        <v>5677.1528679345902</v>
      </c>
      <c r="E61" s="76">
        <v>5749.9622491252203</v>
      </c>
      <c r="F61" s="76">
        <v>5772.8387155466098</v>
      </c>
      <c r="G61" s="76">
        <v>5830.4790855052097</v>
      </c>
      <c r="H61" s="76">
        <v>5964.1431634807013</v>
      </c>
      <c r="I61" s="76">
        <v>6046.1375192973201</v>
      </c>
      <c r="J61" s="76">
        <v>6240.6033832005796</v>
      </c>
      <c r="K61" s="76">
        <v>6301.3224888512814</v>
      </c>
      <c r="L61" s="76">
        <v>6318.3440505567851</v>
      </c>
      <c r="M61" s="76">
        <v>6364.4488772401091</v>
      </c>
      <c r="N61" s="76">
        <v>6280.5001943644902</v>
      </c>
      <c r="O61" s="84" t="s">
        <v>194</v>
      </c>
    </row>
    <row r="62" spans="1:15" x14ac:dyDescent="0.25">
      <c r="A62" s="138" t="s">
        <v>195</v>
      </c>
      <c r="B62" s="162"/>
      <c r="C62" s="162"/>
      <c r="D62" s="162"/>
      <c r="E62" s="162"/>
      <c r="F62" s="162"/>
      <c r="G62" s="162"/>
      <c r="H62" s="162"/>
      <c r="I62" s="162"/>
      <c r="J62" s="162"/>
      <c r="K62" s="162"/>
      <c r="L62" s="162"/>
      <c r="M62" s="162"/>
      <c r="N62" s="162"/>
      <c r="O62" s="140" t="s">
        <v>196</v>
      </c>
    </row>
    <row r="63" spans="1:15" x14ac:dyDescent="0.25">
      <c r="A63" s="138" t="s">
        <v>197</v>
      </c>
      <c r="B63" s="161"/>
      <c r="C63" s="161"/>
      <c r="D63" s="161"/>
      <c r="E63" s="161"/>
      <c r="F63" s="161"/>
      <c r="G63" s="161"/>
      <c r="H63" s="161"/>
      <c r="I63" s="161"/>
      <c r="J63" s="161"/>
      <c r="K63" s="161"/>
      <c r="L63" s="161"/>
      <c r="M63" s="161"/>
      <c r="N63" s="161"/>
      <c r="O63" s="140" t="s">
        <v>198</v>
      </c>
    </row>
    <row r="64" spans="1:15" x14ac:dyDescent="0.25">
      <c r="A64" s="71" t="s">
        <v>199</v>
      </c>
      <c r="B64" s="72">
        <v>7.9301246245999701</v>
      </c>
      <c r="C64" s="72">
        <v>8.1489032856399994</v>
      </c>
      <c r="D64" s="72">
        <v>12.36674963208997</v>
      </c>
      <c r="E64" s="72">
        <v>9.5831433291099692</v>
      </c>
      <c r="F64" s="72">
        <v>12.10653978057997</v>
      </c>
      <c r="G64" s="72">
        <v>3.4290874405799698</v>
      </c>
      <c r="H64" s="72">
        <v>8.6093669332299694</v>
      </c>
      <c r="I64" s="72">
        <v>6.1039365713614702</v>
      </c>
      <c r="J64" s="72">
        <v>4.1864797018114608</v>
      </c>
      <c r="K64" s="72">
        <v>3.56973450853146</v>
      </c>
      <c r="L64" s="72">
        <v>3.8428822207714699</v>
      </c>
      <c r="M64" s="72">
        <v>8.5063624213414606</v>
      </c>
      <c r="N64" s="72">
        <v>2.91299493890146</v>
      </c>
      <c r="O64" s="73" t="s">
        <v>200</v>
      </c>
    </row>
    <row r="65" spans="1:15" x14ac:dyDescent="0.25">
      <c r="A65" s="71" t="s">
        <v>201</v>
      </c>
      <c r="B65" s="72">
        <v>601.413021856824</v>
      </c>
      <c r="C65" s="72">
        <v>616.81227419415006</v>
      </c>
      <c r="D65" s="72">
        <v>542.91522018411399</v>
      </c>
      <c r="E65" s="72">
        <v>585.55713353161002</v>
      </c>
      <c r="F65" s="72">
        <v>592.88897478852596</v>
      </c>
      <c r="G65" s="72">
        <v>595.26824531294108</v>
      </c>
      <c r="H65" s="72">
        <v>664.81155868672397</v>
      </c>
      <c r="I65" s="72">
        <v>649.98085635568793</v>
      </c>
      <c r="J65" s="72">
        <v>739.19540816620997</v>
      </c>
      <c r="K65" s="72">
        <v>776.61313128637096</v>
      </c>
      <c r="L65" s="72">
        <v>747.75632470249093</v>
      </c>
      <c r="M65" s="72">
        <v>772.621624321642</v>
      </c>
      <c r="N65" s="72">
        <v>693.37099269305202</v>
      </c>
      <c r="O65" s="73" t="s">
        <v>202</v>
      </c>
    </row>
    <row r="66" spans="1:15" x14ac:dyDescent="0.25">
      <c r="A66" s="71" t="s">
        <v>203</v>
      </c>
      <c r="B66" s="72">
        <v>72.038627132394808</v>
      </c>
      <c r="C66" s="72">
        <v>67.472886865881804</v>
      </c>
      <c r="D66" s="72">
        <v>64.674009422224202</v>
      </c>
      <c r="E66" s="72">
        <v>73.400523150610397</v>
      </c>
      <c r="F66" s="72">
        <v>70.527051256270397</v>
      </c>
      <c r="G66" s="72">
        <v>63.231339163190398</v>
      </c>
      <c r="H66" s="72">
        <v>63.3970296398304</v>
      </c>
      <c r="I66" s="72">
        <v>57.424821334161607</v>
      </c>
      <c r="J66" s="72">
        <v>59.506671072292498</v>
      </c>
      <c r="K66" s="72">
        <v>63.675875774492901</v>
      </c>
      <c r="L66" s="72">
        <v>68.170659371745359</v>
      </c>
      <c r="M66" s="72">
        <v>71.688317658811712</v>
      </c>
      <c r="N66" s="72">
        <v>59.163308257795293</v>
      </c>
      <c r="O66" s="73" t="s">
        <v>204</v>
      </c>
    </row>
    <row r="67" spans="1:15" x14ac:dyDescent="0.25">
      <c r="A67" s="71" t="s">
        <v>205</v>
      </c>
      <c r="B67" s="72">
        <v>772.08923966542704</v>
      </c>
      <c r="C67" s="72">
        <v>780.74839780949287</v>
      </c>
      <c r="D67" s="72">
        <v>794.21997405405909</v>
      </c>
      <c r="E67" s="72">
        <v>937.97559356599731</v>
      </c>
      <c r="F67" s="72">
        <v>894.08456903933541</v>
      </c>
      <c r="G67" s="72">
        <v>876.4598464046486</v>
      </c>
      <c r="H67" s="72">
        <v>787.0482926279617</v>
      </c>
      <c r="I67" s="72">
        <v>786.83363112722839</v>
      </c>
      <c r="J67" s="72">
        <v>729.22063077147197</v>
      </c>
      <c r="K67" s="72">
        <v>835.17088194268433</v>
      </c>
      <c r="L67" s="72">
        <v>848.1380712271731</v>
      </c>
      <c r="M67" s="72">
        <v>873.16225654774598</v>
      </c>
      <c r="N67" s="72">
        <v>876.54932136890807</v>
      </c>
      <c r="O67" s="73" t="s">
        <v>206</v>
      </c>
    </row>
    <row r="68" spans="1:15" x14ac:dyDescent="0.25">
      <c r="A68" s="71" t="s">
        <v>207</v>
      </c>
      <c r="B68" s="72">
        <v>31.519665847115803</v>
      </c>
      <c r="C68" s="72">
        <v>33.914026515753001</v>
      </c>
      <c r="D68" s="72">
        <v>36.538729460513288</v>
      </c>
      <c r="E68" s="72">
        <v>16.580324659621201</v>
      </c>
      <c r="F68" s="72">
        <v>13.985818677153198</v>
      </c>
      <c r="G68" s="72">
        <v>15.47334345492539</v>
      </c>
      <c r="H68" s="72">
        <v>14.496376015469499</v>
      </c>
      <c r="I68" s="72">
        <v>13.3531280791985</v>
      </c>
      <c r="J68" s="72">
        <v>11.043056485219401</v>
      </c>
      <c r="K68" s="72">
        <v>9.5857908169777204</v>
      </c>
      <c r="L68" s="72">
        <v>8.2218055973430495</v>
      </c>
      <c r="M68" s="72">
        <v>7.1479231829463901</v>
      </c>
      <c r="N68" s="72">
        <v>4.6593126733722201</v>
      </c>
      <c r="O68" s="73" t="s">
        <v>208</v>
      </c>
    </row>
    <row r="69" spans="1:15" x14ac:dyDescent="0.25">
      <c r="A69" s="71" t="s">
        <v>209</v>
      </c>
      <c r="B69" s="72">
        <v>9.2801208950262914</v>
      </c>
      <c r="C69" s="72">
        <v>9.9458956416562909</v>
      </c>
      <c r="D69" s="72">
        <v>9.694747016946291</v>
      </c>
      <c r="E69" s="72">
        <v>9.8149385998562906</v>
      </c>
      <c r="F69" s="72">
        <v>9.6964778461662906</v>
      </c>
      <c r="G69" s="72">
        <v>10.038253436136291</v>
      </c>
      <c r="H69" s="72">
        <v>9.6554898669862901</v>
      </c>
      <c r="I69" s="72">
        <v>9.5763539245262912</v>
      </c>
      <c r="J69" s="72">
        <v>9.481913345736281</v>
      </c>
      <c r="K69" s="72">
        <v>9.5847198516962813</v>
      </c>
      <c r="L69" s="72">
        <v>9.4236449427862912</v>
      </c>
      <c r="M69" s="72">
        <v>9.5859145827762884</v>
      </c>
      <c r="N69" s="72">
        <v>9.1766664191462901</v>
      </c>
      <c r="O69" s="73" t="s">
        <v>210</v>
      </c>
    </row>
    <row r="70" spans="1:15" x14ac:dyDescent="0.25">
      <c r="A70" s="71" t="s">
        <v>211</v>
      </c>
      <c r="B70" s="72">
        <v>0</v>
      </c>
      <c r="C70" s="72">
        <v>0</v>
      </c>
      <c r="D70" s="72">
        <v>0</v>
      </c>
      <c r="E70" s="72">
        <v>0</v>
      </c>
      <c r="F70" s="72">
        <v>0</v>
      </c>
      <c r="G70" s="72">
        <v>0</v>
      </c>
      <c r="H70" s="72">
        <v>0</v>
      </c>
      <c r="I70" s="72">
        <v>0</v>
      </c>
      <c r="J70" s="72">
        <v>0</v>
      </c>
      <c r="K70" s="72">
        <v>0</v>
      </c>
      <c r="L70" s="72">
        <v>0</v>
      </c>
      <c r="M70" s="72">
        <v>0</v>
      </c>
      <c r="N70" s="72">
        <v>0</v>
      </c>
      <c r="O70" s="73" t="s">
        <v>212</v>
      </c>
    </row>
    <row r="71" spans="1:15" x14ac:dyDescent="0.25">
      <c r="A71" s="71" t="s">
        <v>213</v>
      </c>
      <c r="B71" s="72">
        <v>37.902746418168704</v>
      </c>
      <c r="C71" s="72">
        <v>33.268402242472099</v>
      </c>
      <c r="D71" s="72">
        <v>33.413660768507803</v>
      </c>
      <c r="E71" s="72">
        <v>29.692173526077703</v>
      </c>
      <c r="F71" s="72">
        <v>31.536456630157698</v>
      </c>
      <c r="G71" s="72">
        <v>37.636993085077805</v>
      </c>
      <c r="H71" s="72">
        <v>32.504529683937704</v>
      </c>
      <c r="I71" s="72">
        <v>43.601051475465795</v>
      </c>
      <c r="J71" s="72">
        <v>50.911360720435802</v>
      </c>
      <c r="K71" s="72">
        <v>55.387276345839105</v>
      </c>
      <c r="L71" s="72">
        <v>43.029410161187805</v>
      </c>
      <c r="M71" s="72">
        <v>43.886339440269104</v>
      </c>
      <c r="N71" s="72">
        <v>45.777741741059998</v>
      </c>
      <c r="O71" s="73" t="s">
        <v>214</v>
      </c>
    </row>
    <row r="72" spans="1:15" x14ac:dyDescent="0.25">
      <c r="A72" s="71" t="s">
        <v>215</v>
      </c>
      <c r="B72" s="72">
        <v>30.307866035679996</v>
      </c>
      <c r="C72" s="72">
        <v>33.486448746530002</v>
      </c>
      <c r="D72" s="72">
        <v>33.930520552590011</v>
      </c>
      <c r="E72" s="72">
        <v>106.86297138135001</v>
      </c>
      <c r="F72" s="72">
        <v>114.85201500536</v>
      </c>
      <c r="G72" s="72">
        <v>122.90221718661999</v>
      </c>
      <c r="H72" s="72">
        <v>127.99790837492</v>
      </c>
      <c r="I72" s="72">
        <v>137.71070031900001</v>
      </c>
      <c r="J72" s="72">
        <v>147.33963893032001</v>
      </c>
      <c r="K72" s="72">
        <v>68.859064146440005</v>
      </c>
      <c r="L72" s="72">
        <v>77.741112639330012</v>
      </c>
      <c r="M72" s="72">
        <v>71.905965436220015</v>
      </c>
      <c r="N72" s="72">
        <v>62.745808422080003</v>
      </c>
      <c r="O72" s="73" t="s">
        <v>216</v>
      </c>
    </row>
    <row r="73" spans="1:15" x14ac:dyDescent="0.25">
      <c r="A73" s="71" t="s">
        <v>217</v>
      </c>
      <c r="B73" s="72">
        <v>88.082060591903499</v>
      </c>
      <c r="C73" s="72">
        <v>79.826601261791311</v>
      </c>
      <c r="D73" s="72">
        <v>79.736685694799192</v>
      </c>
      <c r="E73" s="72">
        <v>70.807170165049101</v>
      </c>
      <c r="F73" s="72">
        <v>72.181841910319093</v>
      </c>
      <c r="G73" s="72">
        <v>76.938806489145691</v>
      </c>
      <c r="H73" s="72">
        <v>77.576794954612097</v>
      </c>
      <c r="I73" s="72">
        <v>84.845258910507695</v>
      </c>
      <c r="J73" s="72">
        <v>92.021354436488295</v>
      </c>
      <c r="K73" s="72">
        <v>87.782711591962908</v>
      </c>
      <c r="L73" s="72">
        <v>90.352284058638602</v>
      </c>
      <c r="M73" s="72">
        <v>91.917003276604603</v>
      </c>
      <c r="N73" s="72">
        <v>86.288338852895507</v>
      </c>
      <c r="O73" s="73" t="s">
        <v>218</v>
      </c>
    </row>
    <row r="74" spans="1:15" x14ac:dyDescent="0.25">
      <c r="A74" s="71" t="s">
        <v>219</v>
      </c>
      <c r="B74" s="72">
        <v>4.29176E-2</v>
      </c>
      <c r="C74" s="72">
        <v>4.29176E-2</v>
      </c>
      <c r="D74" s="72">
        <v>4.29176E-2</v>
      </c>
      <c r="E74" s="72">
        <v>4.29176E-2</v>
      </c>
      <c r="F74" s="72">
        <v>7.7306239999999998E-2</v>
      </c>
      <c r="G74" s="72">
        <v>7.7306239999999998E-2</v>
      </c>
      <c r="H74" s="72">
        <v>7.7306239999999998E-2</v>
      </c>
      <c r="I74" s="72">
        <v>7.7306239999999998E-2</v>
      </c>
      <c r="J74" s="72">
        <v>7.7306239999999998E-2</v>
      </c>
      <c r="K74" s="72">
        <v>7.7306239999999998E-2</v>
      </c>
      <c r="L74" s="72">
        <v>7.7306239999999998E-2</v>
      </c>
      <c r="M74" s="72">
        <v>7.7306239999999998E-2</v>
      </c>
      <c r="N74" s="72">
        <v>7.7306239999999998E-2</v>
      </c>
      <c r="O74" s="73" t="s">
        <v>220</v>
      </c>
    </row>
    <row r="75" spans="1:15" x14ac:dyDescent="0.25">
      <c r="A75" s="71" t="s">
        <v>221</v>
      </c>
      <c r="B75" s="72">
        <v>0</v>
      </c>
      <c r="C75" s="72">
        <v>0</v>
      </c>
      <c r="D75" s="72">
        <v>0</v>
      </c>
      <c r="E75" s="72">
        <v>0</v>
      </c>
      <c r="F75" s="72">
        <v>0</v>
      </c>
      <c r="G75" s="72">
        <v>0</v>
      </c>
      <c r="H75" s="72">
        <v>0</v>
      </c>
      <c r="I75" s="72">
        <v>0</v>
      </c>
      <c r="J75" s="72">
        <v>0</v>
      </c>
      <c r="K75" s="72">
        <v>0</v>
      </c>
      <c r="L75" s="72">
        <v>0</v>
      </c>
      <c r="M75" s="72">
        <v>0</v>
      </c>
      <c r="N75" s="72">
        <v>0</v>
      </c>
      <c r="O75" s="73" t="s">
        <v>222</v>
      </c>
    </row>
    <row r="76" spans="1:15" x14ac:dyDescent="0.25">
      <c r="A76" s="71" t="s">
        <v>223</v>
      </c>
      <c r="B76" s="72">
        <v>0</v>
      </c>
      <c r="C76" s="72">
        <v>0</v>
      </c>
      <c r="D76" s="72">
        <v>0</v>
      </c>
      <c r="E76" s="72">
        <v>0</v>
      </c>
      <c r="F76" s="72">
        <v>0</v>
      </c>
      <c r="G76" s="72">
        <v>0</v>
      </c>
      <c r="H76" s="72">
        <v>0</v>
      </c>
      <c r="I76" s="72">
        <v>0</v>
      </c>
      <c r="J76" s="72">
        <v>0</v>
      </c>
      <c r="K76" s="72">
        <v>0</v>
      </c>
      <c r="L76" s="72">
        <v>0</v>
      </c>
      <c r="M76" s="72">
        <v>0</v>
      </c>
      <c r="N76" s="72">
        <v>0</v>
      </c>
      <c r="O76" s="73" t="s">
        <v>224</v>
      </c>
    </row>
    <row r="77" spans="1:15" x14ac:dyDescent="0.25">
      <c r="A77" s="71" t="s">
        <v>225</v>
      </c>
      <c r="B77" s="72">
        <v>141.22245499214191</v>
      </c>
      <c r="C77" s="72">
        <v>134.02787506435132</v>
      </c>
      <c r="D77" s="72">
        <v>126.12952995198731</v>
      </c>
      <c r="E77" s="72">
        <v>135.4227111586867</v>
      </c>
      <c r="F77" s="72">
        <v>131.03896961543609</v>
      </c>
      <c r="G77" s="72">
        <v>127.7547632876438</v>
      </c>
      <c r="H77" s="72">
        <v>116.62562634787351</v>
      </c>
      <c r="I77" s="72">
        <v>114.44716042890789</v>
      </c>
      <c r="J77" s="72">
        <v>115.34816640813669</v>
      </c>
      <c r="K77" s="72">
        <v>113.46299561437658</v>
      </c>
      <c r="L77" s="72">
        <v>110.2521753690623</v>
      </c>
      <c r="M77" s="72">
        <v>109.62655057335239</v>
      </c>
      <c r="N77" s="72">
        <v>122.59530129217151</v>
      </c>
      <c r="O77" s="73" t="s">
        <v>226</v>
      </c>
    </row>
    <row r="78" spans="1:15" s="78" customFormat="1" x14ac:dyDescent="0.25">
      <c r="A78" s="75" t="s">
        <v>227</v>
      </c>
      <c r="B78" s="76">
        <v>1791.8288456592818</v>
      </c>
      <c r="C78" s="76">
        <v>1797.6946292277187</v>
      </c>
      <c r="D78" s="76">
        <v>1733.6627443378311</v>
      </c>
      <c r="E78" s="76">
        <v>1975.7396006679674</v>
      </c>
      <c r="F78" s="76">
        <v>1942.9760207893037</v>
      </c>
      <c r="G78" s="76">
        <v>1929.2102015009086</v>
      </c>
      <c r="H78" s="76">
        <v>1902.800279371545</v>
      </c>
      <c r="I78" s="76">
        <v>1903.9542047660455</v>
      </c>
      <c r="J78" s="76">
        <v>1958.3319862781229</v>
      </c>
      <c r="K78" s="76">
        <v>2023.7694881193702</v>
      </c>
      <c r="L78" s="76">
        <v>2007.0056765305249</v>
      </c>
      <c r="M78" s="76">
        <v>2060.1255636817082</v>
      </c>
      <c r="N78" s="76">
        <v>1963.3170928993818</v>
      </c>
      <c r="O78" s="77" t="s">
        <v>228</v>
      </c>
    </row>
    <row r="79" spans="1:15" s="78" customFormat="1" x14ac:dyDescent="0.25">
      <c r="A79" s="83" t="s">
        <v>229</v>
      </c>
      <c r="B79" s="163"/>
      <c r="C79" s="163"/>
      <c r="D79" s="163"/>
      <c r="E79" s="163"/>
      <c r="F79" s="163"/>
      <c r="G79" s="163"/>
      <c r="H79" s="163"/>
      <c r="I79" s="163"/>
      <c r="J79" s="163"/>
      <c r="K79" s="163"/>
      <c r="L79" s="163"/>
      <c r="M79" s="163"/>
      <c r="N79" s="163"/>
      <c r="O79" s="84" t="s">
        <v>230</v>
      </c>
    </row>
    <row r="80" spans="1:15" x14ac:dyDescent="0.25">
      <c r="A80" s="71" t="s">
        <v>199</v>
      </c>
      <c r="B80" s="88">
        <v>0</v>
      </c>
      <c r="C80" s="88">
        <v>0</v>
      </c>
      <c r="D80" s="88">
        <v>0</v>
      </c>
      <c r="E80" s="88">
        <v>0</v>
      </c>
      <c r="F80" s="88">
        <v>0</v>
      </c>
      <c r="G80" s="88">
        <v>0</v>
      </c>
      <c r="H80" s="88">
        <v>0</v>
      </c>
      <c r="I80" s="88">
        <v>0</v>
      </c>
      <c r="J80" s="88">
        <v>0</v>
      </c>
      <c r="K80" s="88">
        <v>0</v>
      </c>
      <c r="L80" s="88">
        <v>0</v>
      </c>
      <c r="M80" s="88">
        <v>0</v>
      </c>
      <c r="N80" s="88">
        <v>0</v>
      </c>
      <c r="O80" s="73" t="s">
        <v>200</v>
      </c>
    </row>
    <row r="81" spans="1:15" x14ac:dyDescent="0.25">
      <c r="A81" s="71" t="s">
        <v>203</v>
      </c>
      <c r="B81" s="88">
        <v>25.047721534979999</v>
      </c>
      <c r="C81" s="88">
        <v>0.22951543399999999</v>
      </c>
      <c r="D81" s="88">
        <v>0.32901525399999998</v>
      </c>
      <c r="E81" s="88">
        <v>0.265453153</v>
      </c>
      <c r="F81" s="88">
        <v>0.27037003999999998</v>
      </c>
      <c r="G81" s="88">
        <v>0.44941901228999998</v>
      </c>
      <c r="H81" s="88">
        <v>0.63531087728999991</v>
      </c>
      <c r="I81" s="88">
        <v>0.46102184728999995</v>
      </c>
      <c r="J81" s="88">
        <v>0.52620517099999997</v>
      </c>
      <c r="K81" s="88">
        <v>0.51489450436000006</v>
      </c>
      <c r="L81" s="88">
        <v>0.59693605636000002</v>
      </c>
      <c r="M81" s="88">
        <v>0.62410428500000004</v>
      </c>
      <c r="N81" s="88">
        <v>0.71699192140000001</v>
      </c>
      <c r="O81" s="73" t="s">
        <v>204</v>
      </c>
    </row>
    <row r="82" spans="1:15" x14ac:dyDescent="0.25">
      <c r="A82" s="71" t="s">
        <v>205</v>
      </c>
      <c r="B82" s="88">
        <v>1370.3568838462361</v>
      </c>
      <c r="C82" s="88">
        <v>1397.7423288879611</v>
      </c>
      <c r="D82" s="88">
        <v>1422.0159725975743</v>
      </c>
      <c r="E82" s="88">
        <v>1258.1466284967348</v>
      </c>
      <c r="F82" s="88">
        <v>1300.4570447077638</v>
      </c>
      <c r="G82" s="88">
        <v>1329.1080231947456</v>
      </c>
      <c r="H82" s="88">
        <v>1457.0733565515354</v>
      </c>
      <c r="I82" s="88">
        <v>1508.4080006251786</v>
      </c>
      <c r="J82" s="88">
        <v>1615.1225005925901</v>
      </c>
      <c r="K82" s="88">
        <v>1555.9326513951748</v>
      </c>
      <c r="L82" s="88">
        <v>1568.727181317696</v>
      </c>
      <c r="M82" s="88">
        <v>1549.3313638735833</v>
      </c>
      <c r="N82" s="88">
        <v>1538.1354061148681</v>
      </c>
      <c r="O82" s="73" t="s">
        <v>206</v>
      </c>
    </row>
    <row r="83" spans="1:15" x14ac:dyDescent="0.25">
      <c r="A83" s="71" t="s">
        <v>207</v>
      </c>
      <c r="B83" s="88">
        <v>0</v>
      </c>
      <c r="C83" s="88">
        <v>0</v>
      </c>
      <c r="D83" s="88">
        <v>0</v>
      </c>
      <c r="E83" s="88">
        <v>0</v>
      </c>
      <c r="F83" s="88">
        <v>0</v>
      </c>
      <c r="G83" s="88">
        <v>0</v>
      </c>
      <c r="H83" s="88">
        <v>0</v>
      </c>
      <c r="I83" s="88">
        <v>0</v>
      </c>
      <c r="J83" s="88">
        <v>0</v>
      </c>
      <c r="K83" s="88">
        <v>0</v>
      </c>
      <c r="L83" s="88">
        <v>0</v>
      </c>
      <c r="M83" s="88">
        <v>0</v>
      </c>
      <c r="N83" s="88">
        <v>0</v>
      </c>
      <c r="O83" s="73" t="s">
        <v>208</v>
      </c>
    </row>
    <row r="84" spans="1:15" x14ac:dyDescent="0.25">
      <c r="A84" s="71" t="s">
        <v>209</v>
      </c>
      <c r="B84" s="88">
        <v>0</v>
      </c>
      <c r="C84" s="88">
        <v>0</v>
      </c>
      <c r="D84" s="88">
        <v>0</v>
      </c>
      <c r="E84" s="88">
        <v>0</v>
      </c>
      <c r="F84" s="88">
        <v>0</v>
      </c>
      <c r="G84" s="88">
        <v>0</v>
      </c>
      <c r="H84" s="88">
        <v>0</v>
      </c>
      <c r="I84" s="88">
        <v>0</v>
      </c>
      <c r="J84" s="88">
        <v>0</v>
      </c>
      <c r="K84" s="88">
        <v>0</v>
      </c>
      <c r="L84" s="88">
        <v>0</v>
      </c>
      <c r="M84" s="88">
        <v>0</v>
      </c>
      <c r="N84" s="88">
        <v>0</v>
      </c>
      <c r="O84" s="73" t="s">
        <v>210</v>
      </c>
    </row>
    <row r="85" spans="1:15" x14ac:dyDescent="0.25">
      <c r="A85" s="71" t="s">
        <v>211</v>
      </c>
      <c r="B85" s="88">
        <v>0</v>
      </c>
      <c r="C85" s="88">
        <v>0</v>
      </c>
      <c r="D85" s="88">
        <v>0</v>
      </c>
      <c r="E85" s="88">
        <v>0</v>
      </c>
      <c r="F85" s="88">
        <v>0</v>
      </c>
      <c r="G85" s="88">
        <v>0</v>
      </c>
      <c r="H85" s="88">
        <v>0</v>
      </c>
      <c r="I85" s="88">
        <v>0</v>
      </c>
      <c r="J85" s="88">
        <v>0</v>
      </c>
      <c r="K85" s="88">
        <v>0</v>
      </c>
      <c r="L85" s="88">
        <v>0</v>
      </c>
      <c r="M85" s="88">
        <v>0</v>
      </c>
      <c r="N85" s="88">
        <v>0</v>
      </c>
      <c r="O85" s="73" t="s">
        <v>212</v>
      </c>
    </row>
    <row r="86" spans="1:15" x14ac:dyDescent="0.25">
      <c r="A86" s="71" t="s">
        <v>213</v>
      </c>
      <c r="B86" s="88">
        <v>0</v>
      </c>
      <c r="C86" s="88">
        <v>0</v>
      </c>
      <c r="D86" s="88">
        <v>0</v>
      </c>
      <c r="E86" s="88">
        <v>0</v>
      </c>
      <c r="F86" s="88">
        <v>0</v>
      </c>
      <c r="G86" s="88">
        <v>0</v>
      </c>
      <c r="H86" s="88">
        <v>0</v>
      </c>
      <c r="I86" s="88">
        <v>0</v>
      </c>
      <c r="J86" s="88">
        <v>0</v>
      </c>
      <c r="K86" s="88">
        <v>0</v>
      </c>
      <c r="L86" s="88">
        <v>0</v>
      </c>
      <c r="M86" s="88">
        <v>0</v>
      </c>
      <c r="N86" s="88">
        <v>0</v>
      </c>
      <c r="O86" s="73" t="s">
        <v>214</v>
      </c>
    </row>
    <row r="87" spans="1:15" x14ac:dyDescent="0.25">
      <c r="A87" s="71" t="s">
        <v>215</v>
      </c>
      <c r="B87" s="88">
        <v>0</v>
      </c>
      <c r="C87" s="88">
        <v>0</v>
      </c>
      <c r="D87" s="88">
        <v>0</v>
      </c>
      <c r="E87" s="88">
        <v>0</v>
      </c>
      <c r="F87" s="88">
        <v>0</v>
      </c>
      <c r="G87" s="88">
        <v>0</v>
      </c>
      <c r="H87" s="88">
        <v>0</v>
      </c>
      <c r="I87" s="88">
        <v>0</v>
      </c>
      <c r="J87" s="88">
        <v>0</v>
      </c>
      <c r="K87" s="88">
        <v>0</v>
      </c>
      <c r="L87" s="88">
        <v>0</v>
      </c>
      <c r="M87" s="88">
        <v>0</v>
      </c>
      <c r="N87" s="88">
        <v>0</v>
      </c>
      <c r="O87" s="73" t="s">
        <v>216</v>
      </c>
    </row>
    <row r="88" spans="1:15" x14ac:dyDescent="0.25">
      <c r="A88" s="71" t="s">
        <v>217</v>
      </c>
      <c r="B88" s="72">
        <v>0</v>
      </c>
      <c r="C88" s="72">
        <v>0</v>
      </c>
      <c r="D88" s="72">
        <v>0</v>
      </c>
      <c r="E88" s="72">
        <v>0</v>
      </c>
      <c r="F88" s="72">
        <v>0</v>
      </c>
      <c r="G88" s="72">
        <v>0</v>
      </c>
      <c r="H88" s="72">
        <v>0</v>
      </c>
      <c r="I88" s="72">
        <v>0</v>
      </c>
      <c r="J88" s="72">
        <v>0</v>
      </c>
      <c r="K88" s="72">
        <v>0</v>
      </c>
      <c r="L88" s="72">
        <v>0</v>
      </c>
      <c r="M88" s="72">
        <v>0</v>
      </c>
      <c r="N88" s="72">
        <v>0</v>
      </c>
      <c r="O88" s="73" t="s">
        <v>218</v>
      </c>
    </row>
    <row r="89" spans="1:15" x14ac:dyDescent="0.25">
      <c r="A89" s="71" t="s">
        <v>219</v>
      </c>
      <c r="B89" s="72">
        <v>0</v>
      </c>
      <c r="C89" s="72">
        <v>0</v>
      </c>
      <c r="D89" s="72">
        <v>0</v>
      </c>
      <c r="E89" s="72">
        <v>0</v>
      </c>
      <c r="F89" s="72">
        <v>0</v>
      </c>
      <c r="G89" s="72">
        <v>0</v>
      </c>
      <c r="H89" s="72">
        <v>0</v>
      </c>
      <c r="I89" s="72">
        <v>0</v>
      </c>
      <c r="J89" s="72">
        <v>0</v>
      </c>
      <c r="K89" s="72">
        <v>0</v>
      </c>
      <c r="L89" s="72">
        <v>0</v>
      </c>
      <c r="M89" s="72">
        <v>0</v>
      </c>
      <c r="N89" s="72">
        <v>0</v>
      </c>
      <c r="O89" s="73" t="s">
        <v>220</v>
      </c>
    </row>
    <row r="90" spans="1:15" x14ac:dyDescent="0.25">
      <c r="A90" s="71" t="s">
        <v>221</v>
      </c>
      <c r="B90" s="72">
        <v>0</v>
      </c>
      <c r="C90" s="72">
        <v>0</v>
      </c>
      <c r="D90" s="72">
        <v>0</v>
      </c>
      <c r="E90" s="72">
        <v>0</v>
      </c>
      <c r="F90" s="72">
        <v>0</v>
      </c>
      <c r="G90" s="72">
        <v>0</v>
      </c>
      <c r="H90" s="72">
        <v>0</v>
      </c>
      <c r="I90" s="72">
        <v>0</v>
      </c>
      <c r="J90" s="72">
        <v>0</v>
      </c>
      <c r="K90" s="72">
        <v>0</v>
      </c>
      <c r="L90" s="72">
        <v>0</v>
      </c>
      <c r="M90" s="72">
        <v>0</v>
      </c>
      <c r="N90" s="72">
        <v>0</v>
      </c>
      <c r="O90" s="73" t="s">
        <v>222</v>
      </c>
    </row>
    <row r="91" spans="1:15" x14ac:dyDescent="0.25">
      <c r="A91" s="71" t="s">
        <v>223</v>
      </c>
      <c r="B91" s="72">
        <v>6.2182418420000003</v>
      </c>
      <c r="C91" s="72">
        <v>6.2182418420000003</v>
      </c>
      <c r="D91" s="72">
        <v>6.2259738095800001</v>
      </c>
      <c r="E91" s="72">
        <v>6.3230002359294302</v>
      </c>
      <c r="F91" s="72">
        <v>6.33073220366943</v>
      </c>
      <c r="G91" s="72">
        <v>6.3384641712494298</v>
      </c>
      <c r="H91" s="72">
        <v>6.3461961388294297</v>
      </c>
      <c r="I91" s="72">
        <v>6.3539281064094295</v>
      </c>
      <c r="J91" s="72">
        <v>6.3616600739894302</v>
      </c>
      <c r="K91" s="72">
        <v>6.4896733075694302</v>
      </c>
      <c r="L91" s="72">
        <v>6.5014781921494302</v>
      </c>
      <c r="M91" s="72">
        <v>6.5132830767294303</v>
      </c>
      <c r="N91" s="72">
        <v>6.8020334553094299</v>
      </c>
      <c r="O91" s="73" t="s">
        <v>224</v>
      </c>
    </row>
    <row r="92" spans="1:15" x14ac:dyDescent="0.25">
      <c r="A92" s="71" t="s">
        <v>225</v>
      </c>
      <c r="B92" s="72">
        <v>88.07039499735501</v>
      </c>
      <c r="C92" s="72">
        <v>87.682548422694609</v>
      </c>
      <c r="D92" s="72">
        <v>88.022938534682908</v>
      </c>
      <c r="E92" s="72">
        <v>69.526665663163911</v>
      </c>
      <c r="F92" s="72">
        <v>70.149568198093306</v>
      </c>
      <c r="G92" s="72">
        <v>70.791564329534097</v>
      </c>
      <c r="H92" s="72">
        <v>83.216864786360489</v>
      </c>
      <c r="I92" s="72">
        <v>87.201000106121114</v>
      </c>
      <c r="J92" s="72">
        <v>87.453560701530506</v>
      </c>
      <c r="K92" s="72">
        <v>87.826721345095592</v>
      </c>
      <c r="L92" s="72">
        <v>87.495043221677591</v>
      </c>
      <c r="M92" s="72">
        <v>86.782582989837294</v>
      </c>
      <c r="N92" s="72">
        <v>84.950376867311604</v>
      </c>
      <c r="O92" s="73" t="s">
        <v>231</v>
      </c>
    </row>
    <row r="93" spans="1:15" s="78" customFormat="1" x14ac:dyDescent="0.25">
      <c r="A93" s="75" t="s">
        <v>232</v>
      </c>
      <c r="B93" s="76">
        <v>1489.6932422205709</v>
      </c>
      <c r="C93" s="76">
        <v>1491.8726345866553</v>
      </c>
      <c r="D93" s="76">
        <v>1516.593900195837</v>
      </c>
      <c r="E93" s="76">
        <v>1334.2617475488287</v>
      </c>
      <c r="F93" s="76">
        <v>1377.2077151495264</v>
      </c>
      <c r="G93" s="76">
        <v>1406.6874707078186</v>
      </c>
      <c r="H93" s="76">
        <v>1547.2717283540151</v>
      </c>
      <c r="I93" s="76">
        <v>1602.4239506849995</v>
      </c>
      <c r="J93" s="76">
        <v>1709.4639265391102</v>
      </c>
      <c r="K93" s="76">
        <v>1650.7639405521998</v>
      </c>
      <c r="L93" s="76">
        <v>1663.3206387878831</v>
      </c>
      <c r="M93" s="76">
        <v>1643.2513342251491</v>
      </c>
      <c r="N93" s="76">
        <v>1630.6048083588889</v>
      </c>
      <c r="O93" s="77" t="s">
        <v>233</v>
      </c>
    </row>
    <row r="94" spans="1:15" s="78" customFormat="1" x14ac:dyDescent="0.25">
      <c r="A94" s="83" t="s">
        <v>234</v>
      </c>
      <c r="B94" s="76">
        <v>3281.5220878798532</v>
      </c>
      <c r="C94" s="76">
        <v>3289.5672638143742</v>
      </c>
      <c r="D94" s="76">
        <v>3250.2566445336679</v>
      </c>
      <c r="E94" s="76">
        <v>3310.001348216796</v>
      </c>
      <c r="F94" s="76">
        <v>3320.1837359388301</v>
      </c>
      <c r="G94" s="76">
        <v>3335.8976722087273</v>
      </c>
      <c r="H94" s="76">
        <v>3450.0720077255601</v>
      </c>
      <c r="I94" s="76">
        <v>3506.3781554510451</v>
      </c>
      <c r="J94" s="76">
        <v>3667.7959128172329</v>
      </c>
      <c r="K94" s="76">
        <v>3674.5334286715702</v>
      </c>
      <c r="L94" s="76">
        <v>3670.3263153184075</v>
      </c>
      <c r="M94" s="76">
        <v>3703.3768979068573</v>
      </c>
      <c r="N94" s="76">
        <v>3593.9219012582712</v>
      </c>
      <c r="O94" s="84" t="s">
        <v>235</v>
      </c>
    </row>
    <row r="95" spans="1:15" s="78" customFormat="1" x14ac:dyDescent="0.25">
      <c r="A95" s="138" t="s">
        <v>236</v>
      </c>
      <c r="B95" s="164"/>
      <c r="C95" s="164"/>
      <c r="D95" s="164"/>
      <c r="E95" s="164"/>
      <c r="F95" s="164"/>
      <c r="G95" s="164"/>
      <c r="H95" s="164"/>
      <c r="I95" s="164"/>
      <c r="J95" s="164"/>
      <c r="K95" s="164"/>
      <c r="L95" s="164"/>
      <c r="M95" s="164"/>
      <c r="N95" s="164"/>
      <c r="O95" s="140" t="s">
        <v>237</v>
      </c>
    </row>
    <row r="96" spans="1:15" x14ac:dyDescent="0.25">
      <c r="A96" s="71" t="s">
        <v>238</v>
      </c>
      <c r="B96" s="72">
        <v>1260.7204999999999</v>
      </c>
      <c r="C96" s="72">
        <v>1343.7204999999999</v>
      </c>
      <c r="D96" s="72">
        <v>1379.2204999999999</v>
      </c>
      <c r="E96" s="72">
        <v>1379.2204999999999</v>
      </c>
      <c r="F96" s="72">
        <v>1379.2204999999999</v>
      </c>
      <c r="G96" s="72">
        <v>1379.2204999999999</v>
      </c>
      <c r="H96" s="72">
        <v>1379.2204999999999</v>
      </c>
      <c r="I96" s="72">
        <v>1379.2204999999999</v>
      </c>
      <c r="J96" s="72">
        <v>1384.2204999999999</v>
      </c>
      <c r="K96" s="72">
        <v>1419.0204999999901</v>
      </c>
      <c r="L96" s="72">
        <v>1423.9204999999999</v>
      </c>
      <c r="M96" s="72">
        <v>1423.9204999999899</v>
      </c>
      <c r="N96" s="72">
        <v>1423.9204999999899</v>
      </c>
      <c r="O96" s="89" t="s">
        <v>239</v>
      </c>
    </row>
    <row r="97" spans="1:15" x14ac:dyDescent="0.25">
      <c r="A97" s="90" t="s">
        <v>240</v>
      </c>
      <c r="B97" s="72">
        <v>1260.7204999999999</v>
      </c>
      <c r="C97" s="72">
        <v>1310.2204999999999</v>
      </c>
      <c r="D97" s="72">
        <v>1310.2204999999999</v>
      </c>
      <c r="E97" s="72">
        <v>1379.2204999999999</v>
      </c>
      <c r="F97" s="72">
        <v>1379.2204999999999</v>
      </c>
      <c r="G97" s="72">
        <v>1379.2204999999999</v>
      </c>
      <c r="H97" s="72">
        <v>1379.2204999999999</v>
      </c>
      <c r="I97" s="72">
        <v>1379.2204999999999</v>
      </c>
      <c r="J97" s="72">
        <v>1384.2204999999999</v>
      </c>
      <c r="K97" s="72">
        <v>1419.0204999999901</v>
      </c>
      <c r="L97" s="72">
        <v>649.29999999999995</v>
      </c>
      <c r="M97" s="72">
        <v>1354.9204999999899</v>
      </c>
      <c r="N97" s="72">
        <v>1354.9204999999899</v>
      </c>
      <c r="O97" s="91" t="s">
        <v>241</v>
      </c>
    </row>
    <row r="98" spans="1:15" x14ac:dyDescent="0.25">
      <c r="A98" s="90" t="s">
        <v>242</v>
      </c>
      <c r="B98" s="72">
        <v>0</v>
      </c>
      <c r="C98" s="72">
        <v>33.5</v>
      </c>
      <c r="D98" s="72">
        <v>69</v>
      </c>
      <c r="E98" s="72">
        <v>0</v>
      </c>
      <c r="F98" s="72">
        <v>0</v>
      </c>
      <c r="G98" s="72">
        <v>0</v>
      </c>
      <c r="H98" s="72">
        <v>0</v>
      </c>
      <c r="I98" s="72">
        <v>0</v>
      </c>
      <c r="J98" s="72">
        <v>0</v>
      </c>
      <c r="K98" s="72">
        <v>0</v>
      </c>
      <c r="L98" s="72">
        <v>774.62049999999999</v>
      </c>
      <c r="M98" s="72">
        <v>69</v>
      </c>
      <c r="N98" s="72">
        <v>69</v>
      </c>
      <c r="O98" s="91" t="s">
        <v>243</v>
      </c>
    </row>
    <row r="99" spans="1:15" x14ac:dyDescent="0.25">
      <c r="A99" s="71" t="s">
        <v>244</v>
      </c>
      <c r="B99" s="72">
        <v>522.88373124623297</v>
      </c>
      <c r="C99" s="72">
        <v>656.45592930814132</v>
      </c>
      <c r="D99" s="72">
        <v>523.17120817223292</v>
      </c>
      <c r="E99" s="72">
        <v>523.72044639146304</v>
      </c>
      <c r="F99" s="72">
        <v>524.49284882558595</v>
      </c>
      <c r="G99" s="72">
        <v>524.49784882546305</v>
      </c>
      <c r="H99" s="72">
        <v>527.24115669707305</v>
      </c>
      <c r="I99" s="72">
        <v>742.75641887050801</v>
      </c>
      <c r="J99" s="72">
        <v>742.76141887089796</v>
      </c>
      <c r="K99" s="72">
        <v>746.73571646778305</v>
      </c>
      <c r="L99" s="72">
        <v>746.72597606778311</v>
      </c>
      <c r="M99" s="72">
        <v>746.72997606707304</v>
      </c>
      <c r="N99" s="72">
        <v>746.71997606707305</v>
      </c>
      <c r="O99" s="73" t="s">
        <v>245</v>
      </c>
    </row>
    <row r="100" spans="1:15" x14ac:dyDescent="0.25">
      <c r="A100" s="90" t="s">
        <v>246</v>
      </c>
      <c r="B100" s="72">
        <v>522.55398295423299</v>
      </c>
      <c r="C100" s="72">
        <v>589.34536826218709</v>
      </c>
      <c r="D100" s="72">
        <v>522.83145988023296</v>
      </c>
      <c r="E100" s="72">
        <v>523.39069809946307</v>
      </c>
      <c r="F100" s="72">
        <v>524.14310053346298</v>
      </c>
      <c r="G100" s="72">
        <v>524.14310053346298</v>
      </c>
      <c r="H100" s="72">
        <v>526.88140840507299</v>
      </c>
      <c r="I100" s="72">
        <v>742.39167057850807</v>
      </c>
      <c r="J100" s="72">
        <v>742.3916705788979</v>
      </c>
      <c r="K100" s="72">
        <v>746.055637606608</v>
      </c>
      <c r="L100" s="72">
        <v>745.87243925520295</v>
      </c>
      <c r="M100" s="72">
        <v>745.87243925489793</v>
      </c>
      <c r="N100" s="72">
        <v>745.87243925489793</v>
      </c>
      <c r="O100" s="92" t="s">
        <v>247</v>
      </c>
    </row>
    <row r="101" spans="1:15" x14ac:dyDescent="0.25">
      <c r="A101" s="90" t="s">
        <v>248</v>
      </c>
      <c r="B101" s="72">
        <v>0</v>
      </c>
      <c r="C101" s="72">
        <v>44.486753773472074</v>
      </c>
      <c r="D101" s="72">
        <v>0</v>
      </c>
      <c r="E101" s="72">
        <v>0</v>
      </c>
      <c r="F101" s="72">
        <v>0</v>
      </c>
      <c r="G101" s="72">
        <v>0</v>
      </c>
      <c r="H101" s="72">
        <v>0</v>
      </c>
      <c r="I101" s="72">
        <v>0</v>
      </c>
      <c r="J101" s="72">
        <v>0</v>
      </c>
      <c r="K101" s="72">
        <v>0.30533056917500001</v>
      </c>
      <c r="L101" s="72">
        <v>0.30533056917500001</v>
      </c>
      <c r="M101" s="72">
        <v>0.30533056917500001</v>
      </c>
      <c r="N101" s="72">
        <v>0.30533056917500001</v>
      </c>
      <c r="O101" s="92" t="s">
        <v>249</v>
      </c>
    </row>
    <row r="102" spans="1:15" x14ac:dyDescent="0.25">
      <c r="A102" s="90" t="s">
        <v>250</v>
      </c>
      <c r="B102" s="72">
        <v>0.329748292</v>
      </c>
      <c r="C102" s="72">
        <v>22.623807272482075</v>
      </c>
      <c r="D102" s="72">
        <v>0.33974829200000001</v>
      </c>
      <c r="E102" s="72">
        <v>0.329748292</v>
      </c>
      <c r="F102" s="72">
        <v>0.34974829212300002</v>
      </c>
      <c r="G102" s="72">
        <v>0.35474829200000002</v>
      </c>
      <c r="H102" s="72">
        <v>0.35974829200000003</v>
      </c>
      <c r="I102" s="72">
        <v>0.36474829199999997</v>
      </c>
      <c r="J102" s="72">
        <v>0.36974829199999998</v>
      </c>
      <c r="K102" s="72">
        <v>0.37474829199999998</v>
      </c>
      <c r="L102" s="72">
        <v>0.54820624340500002</v>
      </c>
      <c r="M102" s="72">
        <v>0.55220624299999999</v>
      </c>
      <c r="N102" s="72">
        <v>0.54220624299999998</v>
      </c>
      <c r="O102" s="92" t="s">
        <v>251</v>
      </c>
    </row>
    <row r="103" spans="1:15" x14ac:dyDescent="0.25">
      <c r="A103" s="71" t="s">
        <v>252</v>
      </c>
      <c r="B103" s="72">
        <v>1.0572554E-2</v>
      </c>
      <c r="C103" s="72">
        <v>1.0572554E-2</v>
      </c>
      <c r="D103" s="72">
        <v>1.0572554339996338E-2</v>
      </c>
      <c r="E103" s="72">
        <v>1.0572555000000001E-2</v>
      </c>
      <c r="F103" s="72">
        <v>1.0572555000000001E-2</v>
      </c>
      <c r="G103" s="72">
        <v>1.0572555219970001E-2</v>
      </c>
      <c r="H103" s="72">
        <v>1.0572555219978333E-2</v>
      </c>
      <c r="I103" s="72">
        <v>1.057255522997E-2</v>
      </c>
      <c r="J103" s="72">
        <v>1.057255522997E-2</v>
      </c>
      <c r="K103" s="72">
        <v>1.057255522997E-2</v>
      </c>
      <c r="L103" s="72">
        <v>1.0572555000000001E-2</v>
      </c>
      <c r="M103" s="72">
        <v>1.0572555250038147E-2</v>
      </c>
      <c r="N103" s="72">
        <v>1.0572555239970001E-2</v>
      </c>
      <c r="O103" s="73" t="s">
        <v>253</v>
      </c>
    </row>
    <row r="104" spans="1:15" x14ac:dyDescent="0.25">
      <c r="A104" s="71" t="s">
        <v>254</v>
      </c>
      <c r="B104" s="72">
        <v>276.17217468001451</v>
      </c>
      <c r="C104" s="72">
        <v>470.57191236554746</v>
      </c>
      <c r="D104" s="72">
        <v>493.07918072354744</v>
      </c>
      <c r="E104" s="72">
        <v>486.66789200990803</v>
      </c>
      <c r="F104" s="72">
        <v>486.03170057154801</v>
      </c>
      <c r="G104" s="72">
        <v>484.089561207538</v>
      </c>
      <c r="H104" s="72">
        <v>476.32630581253801</v>
      </c>
      <c r="I104" s="72">
        <v>260.81604363910401</v>
      </c>
      <c r="J104" s="72">
        <v>260.81604363810402</v>
      </c>
      <c r="K104" s="72">
        <v>260.81604363810402</v>
      </c>
      <c r="L104" s="72">
        <v>260.81604363820401</v>
      </c>
      <c r="M104" s="72">
        <v>260.816043638194</v>
      </c>
      <c r="N104" s="72">
        <v>259.65908176976706</v>
      </c>
      <c r="O104" s="73" t="s">
        <v>255</v>
      </c>
    </row>
    <row r="105" spans="1:15" x14ac:dyDescent="0.25">
      <c r="A105" s="71" t="s">
        <v>256</v>
      </c>
      <c r="B105" s="72">
        <v>191.62169455012011</v>
      </c>
      <c r="C105" s="72">
        <v>17.038000053017967</v>
      </c>
      <c r="D105" s="72">
        <v>34.300136463134884</v>
      </c>
      <c r="E105" s="72">
        <v>61.231436050778903</v>
      </c>
      <c r="F105" s="72">
        <v>83.638837062606598</v>
      </c>
      <c r="G105" s="72">
        <v>118.21115732215981</v>
      </c>
      <c r="H105" s="72">
        <v>145.44243154125451</v>
      </c>
      <c r="I105" s="72">
        <v>173.31646313987298</v>
      </c>
      <c r="J105" s="72">
        <v>192.29067701566998</v>
      </c>
      <c r="K105" s="72">
        <v>202.71129144284899</v>
      </c>
      <c r="L105" s="72">
        <v>229.55131266257351</v>
      </c>
      <c r="M105" s="72">
        <v>243.69367501170305</v>
      </c>
      <c r="N105" s="72">
        <v>275.71640025697201</v>
      </c>
      <c r="O105" s="73" t="s">
        <v>257</v>
      </c>
    </row>
    <row r="106" spans="1:15" x14ac:dyDescent="0.25">
      <c r="A106" s="71" t="s">
        <v>258</v>
      </c>
      <c r="B106" s="72">
        <v>-5.0078616071405397</v>
      </c>
      <c r="C106" s="72">
        <v>-2.5845858357131024</v>
      </c>
      <c r="D106" s="72">
        <v>-2.8853745127262695</v>
      </c>
      <c r="E106" s="72">
        <v>-10.889946098914061</v>
      </c>
      <c r="F106" s="72">
        <v>-20.739479407823442</v>
      </c>
      <c r="G106" s="72">
        <v>-11.4482266146803</v>
      </c>
      <c r="H106" s="72">
        <v>-14.16981085029556</v>
      </c>
      <c r="I106" s="72">
        <v>-16.3606343585902</v>
      </c>
      <c r="J106" s="72">
        <v>-7.2917416962072199</v>
      </c>
      <c r="K106" s="72">
        <v>-2.5050639245212603</v>
      </c>
      <c r="L106" s="72">
        <v>-13.006669685025619</v>
      </c>
      <c r="M106" s="72">
        <v>-14.098787938568199</v>
      </c>
      <c r="N106" s="72">
        <v>-19.448237542984</v>
      </c>
      <c r="O106" s="73" t="s">
        <v>259</v>
      </c>
    </row>
    <row r="107" spans="1:15" s="78" customFormat="1" x14ac:dyDescent="0.25">
      <c r="A107" s="83" t="s">
        <v>260</v>
      </c>
      <c r="B107" s="76">
        <v>2246.400811423227</v>
      </c>
      <c r="C107" s="76">
        <v>2351.6401303830853</v>
      </c>
      <c r="D107" s="76">
        <v>2426.8962234005294</v>
      </c>
      <c r="E107" s="76">
        <v>2439.9609009082369</v>
      </c>
      <c r="F107" s="76">
        <v>2452.6549796068985</v>
      </c>
      <c r="G107" s="76">
        <v>2494.5814132957012</v>
      </c>
      <c r="H107" s="76">
        <v>2514.0711557557906</v>
      </c>
      <c r="I107" s="76">
        <v>2539.7593638461249</v>
      </c>
      <c r="J107" s="76">
        <v>2572.8074703836942</v>
      </c>
      <c r="K107" s="76">
        <v>2626.7890601794347</v>
      </c>
      <c r="L107" s="76">
        <v>2648.017735238534</v>
      </c>
      <c r="M107" s="76">
        <v>2661.0719793336407</v>
      </c>
      <c r="N107" s="76">
        <v>2686.578293106058</v>
      </c>
      <c r="O107" s="84" t="s">
        <v>261</v>
      </c>
    </row>
    <row r="108" spans="1:15" s="78" customFormat="1" x14ac:dyDescent="0.25">
      <c r="A108" s="93" t="s">
        <v>262</v>
      </c>
      <c r="B108" s="94">
        <v>5527.9228993030802</v>
      </c>
      <c r="C108" s="94">
        <v>5641.2073941974586</v>
      </c>
      <c r="D108" s="94">
        <v>5677.1528679341973</v>
      </c>
      <c r="E108" s="94">
        <v>5749.9622491250329</v>
      </c>
      <c r="F108" s="94">
        <v>5772.8387155457285</v>
      </c>
      <c r="G108" s="94">
        <v>5830.4790855044275</v>
      </c>
      <c r="H108" s="94">
        <v>5964.1431634813507</v>
      </c>
      <c r="I108" s="94">
        <v>6046.13751929717</v>
      </c>
      <c r="J108" s="94">
        <v>6240.603383200928</v>
      </c>
      <c r="K108" s="94">
        <v>6301.322488851004</v>
      </c>
      <c r="L108" s="94">
        <v>6318.3440505569415</v>
      </c>
      <c r="M108" s="94">
        <v>6364.4488772404993</v>
      </c>
      <c r="N108" s="94">
        <v>6280.5001943643292</v>
      </c>
      <c r="O108" s="95" t="s">
        <v>263</v>
      </c>
    </row>
    <row r="109" spans="1:15" x14ac:dyDescent="0.25">
      <c r="A109" s="196"/>
      <c r="B109" s="197"/>
      <c r="C109" s="197"/>
      <c r="D109" s="197"/>
      <c r="E109" s="197"/>
      <c r="F109" s="197"/>
      <c r="G109" s="197"/>
      <c r="H109" s="197"/>
      <c r="I109" s="197"/>
      <c r="J109" s="197"/>
      <c r="K109" s="197"/>
      <c r="L109" s="197"/>
      <c r="M109" s="197"/>
      <c r="N109" s="197"/>
      <c r="O109" s="198"/>
    </row>
    <row r="111" spans="1:15" x14ac:dyDescent="0.25">
      <c r="A111" s="96"/>
    </row>
    <row r="112" spans="1:15" ht="14.5" x14ac:dyDescent="0.35">
      <c r="A112" s="9"/>
    </row>
    <row r="113" spans="1:1" ht="14.5" x14ac:dyDescent="0.35">
      <c r="A113" s="9"/>
    </row>
  </sheetData>
  <mergeCells count="3">
    <mergeCell ref="A1:O1"/>
    <mergeCell ref="A2:O2"/>
    <mergeCell ref="A109:O109"/>
  </mergeCells>
  <pageMargins left="0.39370078740157483" right="0.39370078740157483" top="0.39370078740157483" bottom="0.39370078740157483" header="0.31496062992125984" footer="0.31496062992125984"/>
  <pageSetup paperSize="9" scale="46"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CBAEF-C84C-4578-BB66-97924684AB75}">
  <sheetPr>
    <tabColor theme="5" tint="0.39997558519241921"/>
  </sheetPr>
  <dimension ref="A1:O51"/>
  <sheetViews>
    <sheetView showGridLines="0" view="pageBreakPreview" zoomScale="80" zoomScaleNormal="100" zoomScaleSheetLayoutView="80" workbookViewId="0">
      <pane xSplit="1" ySplit="3" topLeftCell="B4" activePane="bottomRight" state="frozen"/>
      <selection sqref="A1:O1"/>
      <selection pane="topRight" sqref="A1:O1"/>
      <selection pane="bottomLeft" sqref="A1:O1"/>
      <selection pane="bottomRight" activeCell="A2" sqref="A1:XFD1048576"/>
    </sheetView>
  </sheetViews>
  <sheetFormatPr defaultColWidth="9.1796875" defaultRowHeight="10.5" x14ac:dyDescent="0.25"/>
  <cols>
    <col min="1" max="1" width="46.54296875" style="98" customWidth="1"/>
    <col min="2" max="4" width="5.81640625" style="98" customWidth="1"/>
    <col min="5" max="5" width="5.81640625" style="160" customWidth="1"/>
    <col min="6" max="14" width="5.81640625" style="98" customWidth="1"/>
    <col min="15" max="15" width="43.1796875" style="98" bestFit="1" customWidth="1"/>
    <col min="16" max="16384" width="9.1796875" style="98"/>
  </cols>
  <sheetData>
    <row r="1" spans="1:15" ht="12.75" customHeight="1" x14ac:dyDescent="0.25">
      <c r="A1" s="181" t="s">
        <v>381</v>
      </c>
      <c r="B1" s="182"/>
      <c r="C1" s="182"/>
      <c r="D1" s="182"/>
      <c r="E1" s="182"/>
      <c r="F1" s="182"/>
      <c r="G1" s="182"/>
      <c r="H1" s="182"/>
      <c r="I1" s="182"/>
      <c r="J1" s="182"/>
      <c r="K1" s="182"/>
      <c r="L1" s="182"/>
      <c r="M1" s="182"/>
      <c r="N1" s="182"/>
      <c r="O1" s="183"/>
    </row>
    <row r="2" spans="1:15" ht="12.75" customHeight="1" x14ac:dyDescent="0.25">
      <c r="A2" s="184" t="s">
        <v>382</v>
      </c>
      <c r="B2" s="185"/>
      <c r="C2" s="185"/>
      <c r="D2" s="185"/>
      <c r="E2" s="185"/>
      <c r="F2" s="185"/>
      <c r="G2" s="185"/>
      <c r="H2" s="185"/>
      <c r="I2" s="185"/>
      <c r="J2" s="185"/>
      <c r="K2" s="185"/>
      <c r="L2" s="185"/>
      <c r="M2" s="185"/>
      <c r="N2" s="185"/>
      <c r="O2" s="186"/>
    </row>
    <row r="3" spans="1:15" x14ac:dyDescent="0.25">
      <c r="A3" s="99" t="s">
        <v>77</v>
      </c>
      <c r="B3" s="64">
        <v>45261</v>
      </c>
      <c r="C3" s="64">
        <v>45292</v>
      </c>
      <c r="D3" s="64">
        <v>45323</v>
      </c>
      <c r="E3" s="64">
        <v>45352</v>
      </c>
      <c r="F3" s="64">
        <v>45383</v>
      </c>
      <c r="G3" s="64">
        <v>45413</v>
      </c>
      <c r="H3" s="64">
        <v>45444</v>
      </c>
      <c r="I3" s="64">
        <v>45474</v>
      </c>
      <c r="J3" s="64">
        <v>45505</v>
      </c>
      <c r="K3" s="64">
        <v>45536</v>
      </c>
      <c r="L3" s="64">
        <v>45566</v>
      </c>
      <c r="M3" s="64">
        <v>45597</v>
      </c>
      <c r="N3" s="64">
        <v>45627</v>
      </c>
      <c r="O3" s="122" t="s">
        <v>82</v>
      </c>
    </row>
    <row r="4" spans="1:15" s="104" customFormat="1" x14ac:dyDescent="0.25">
      <c r="A4" s="101" t="s">
        <v>266</v>
      </c>
      <c r="B4" s="166"/>
      <c r="C4" s="166"/>
      <c r="D4" s="166"/>
      <c r="E4" s="166"/>
      <c r="F4" s="166"/>
      <c r="G4" s="166"/>
      <c r="H4" s="166"/>
      <c r="I4" s="166"/>
      <c r="J4" s="166"/>
      <c r="K4" s="166"/>
      <c r="L4" s="166"/>
      <c r="M4" s="166"/>
      <c r="N4" s="166"/>
      <c r="O4" s="167" t="s">
        <v>267</v>
      </c>
    </row>
    <row r="5" spans="1:15" x14ac:dyDescent="0.25">
      <c r="A5" s="101" t="s">
        <v>268</v>
      </c>
      <c r="B5" s="166"/>
      <c r="C5" s="166"/>
      <c r="D5" s="166"/>
      <c r="E5" s="166"/>
      <c r="F5" s="166"/>
      <c r="G5" s="166"/>
      <c r="H5" s="166"/>
      <c r="I5" s="166"/>
      <c r="J5" s="166"/>
      <c r="K5" s="166"/>
      <c r="L5" s="166"/>
      <c r="M5" s="166"/>
      <c r="N5" s="166"/>
      <c r="O5" s="168" t="s">
        <v>269</v>
      </c>
    </row>
    <row r="6" spans="1:15" x14ac:dyDescent="0.25">
      <c r="A6" s="106" t="s">
        <v>270</v>
      </c>
      <c r="B6" s="154">
        <v>1155.679990545163</v>
      </c>
      <c r="C6" s="154">
        <v>179.97868671189161</v>
      </c>
      <c r="D6" s="154">
        <v>170.57376620196069</v>
      </c>
      <c r="E6" s="154">
        <v>299.13751145124303</v>
      </c>
      <c r="F6" s="154">
        <v>408.23213142006603</v>
      </c>
      <c r="G6" s="154">
        <v>518.066238134321</v>
      </c>
      <c r="H6" s="154">
        <v>605.33835949823799</v>
      </c>
      <c r="I6" s="154">
        <v>691.30895167403696</v>
      </c>
      <c r="J6" s="154">
        <v>775.57600418879997</v>
      </c>
      <c r="K6" s="154">
        <v>877.51724518246192</v>
      </c>
      <c r="L6" s="154">
        <v>971.30247401441807</v>
      </c>
      <c r="M6" s="154">
        <v>1075.7185187976452</v>
      </c>
      <c r="N6" s="154">
        <v>1193.2138185299279</v>
      </c>
      <c r="O6" s="169" t="s">
        <v>271</v>
      </c>
    </row>
    <row r="7" spans="1:15" x14ac:dyDescent="0.25">
      <c r="A7" s="108" t="s">
        <v>272</v>
      </c>
      <c r="B7" s="154">
        <v>-381.472157689943</v>
      </c>
      <c r="C7" s="154">
        <v>-92.785765297913599</v>
      </c>
      <c r="D7" s="154">
        <v>-57.196094506816102</v>
      </c>
      <c r="E7" s="154">
        <v>-104.01261873599981</v>
      </c>
      <c r="F7" s="154">
        <v>-140.19277536800462</v>
      </c>
      <c r="G7" s="154">
        <v>-179.05842683165</v>
      </c>
      <c r="H7" s="154">
        <v>-205.58833337208898</v>
      </c>
      <c r="I7" s="154">
        <v>-230.47194251461798</v>
      </c>
      <c r="J7" s="154">
        <v>-254.959205966404</v>
      </c>
      <c r="K7" s="154">
        <v>-284.666298645322</v>
      </c>
      <c r="L7" s="154">
        <v>-313.84650226982643</v>
      </c>
      <c r="M7" s="154">
        <v>-346.14835764080652</v>
      </c>
      <c r="N7" s="154">
        <v>-382.10076224323325</v>
      </c>
      <c r="O7" s="169" t="s">
        <v>273</v>
      </c>
    </row>
    <row r="8" spans="1:15" x14ac:dyDescent="0.25">
      <c r="A8" s="106" t="s">
        <v>274</v>
      </c>
      <c r="B8" s="154">
        <v>94.306330065127995</v>
      </c>
      <c r="C8" s="154">
        <v>10.448841093831691</v>
      </c>
      <c r="D8" s="154">
        <v>12.651409670453271</v>
      </c>
      <c r="E8" s="154">
        <v>24.397398901994098</v>
      </c>
      <c r="F8" s="154">
        <v>32.766317069135596</v>
      </c>
      <c r="G8" s="154">
        <v>41.798742282577699</v>
      </c>
      <c r="H8" s="154">
        <v>48.2290952273313</v>
      </c>
      <c r="I8" s="154">
        <v>54.119087708294295</v>
      </c>
      <c r="J8" s="154">
        <v>59.742723025460997</v>
      </c>
      <c r="K8" s="154">
        <v>65.627474905406203</v>
      </c>
      <c r="L8" s="154">
        <v>71.815568960905395</v>
      </c>
      <c r="M8" s="154">
        <v>79.377164559990405</v>
      </c>
      <c r="N8" s="154">
        <v>87.759523814272001</v>
      </c>
      <c r="O8" s="169" t="s">
        <v>275</v>
      </c>
    </row>
    <row r="9" spans="1:15" x14ac:dyDescent="0.25">
      <c r="A9" s="106" t="s">
        <v>276</v>
      </c>
      <c r="B9" s="154">
        <v>-55.938690874115501</v>
      </c>
      <c r="C9" s="154">
        <v>-8.5308088539851301</v>
      </c>
      <c r="D9" s="154">
        <v>-7.9208658194047201</v>
      </c>
      <c r="E9" s="154">
        <v>-13.663304328796261</v>
      </c>
      <c r="F9" s="154">
        <v>-18.48148713206669</v>
      </c>
      <c r="G9" s="154">
        <v>-23.5902125405863</v>
      </c>
      <c r="H9" s="154">
        <v>-26.806721138594003</v>
      </c>
      <c r="I9" s="154">
        <v>-31.093973442503</v>
      </c>
      <c r="J9" s="154">
        <v>-34.714192810397599</v>
      </c>
      <c r="K9" s="154">
        <v>-40.171903693968204</v>
      </c>
      <c r="L9" s="154">
        <v>-44.671535159272501</v>
      </c>
      <c r="M9" s="154">
        <v>-49.913728090085108</v>
      </c>
      <c r="N9" s="154">
        <v>-55.621837295437309</v>
      </c>
      <c r="O9" s="169" t="s">
        <v>277</v>
      </c>
    </row>
    <row r="10" spans="1:15" x14ac:dyDescent="0.25">
      <c r="A10" s="109" t="s">
        <v>278</v>
      </c>
      <c r="B10" s="155">
        <v>812.57547204623211</v>
      </c>
      <c r="C10" s="155">
        <v>89.110953653824495</v>
      </c>
      <c r="D10" s="155">
        <v>118.10821554619319</v>
      </c>
      <c r="E10" s="155">
        <v>205.858987288441</v>
      </c>
      <c r="F10" s="155">
        <v>282.32418598913</v>
      </c>
      <c r="G10" s="155">
        <v>357.21634104466199</v>
      </c>
      <c r="H10" s="155">
        <v>421.17240021488698</v>
      </c>
      <c r="I10" s="155">
        <v>483.86212342521105</v>
      </c>
      <c r="J10" s="155">
        <v>545.64532843745997</v>
      </c>
      <c r="K10" s="155">
        <v>618.30651774857893</v>
      </c>
      <c r="L10" s="155">
        <v>684.60000554622547</v>
      </c>
      <c r="M10" s="155">
        <v>759.03359762674415</v>
      </c>
      <c r="N10" s="155">
        <v>843.25074280552917</v>
      </c>
      <c r="O10" s="170" t="s">
        <v>279</v>
      </c>
    </row>
    <row r="11" spans="1:15" x14ac:dyDescent="0.25">
      <c r="A11" s="109" t="s">
        <v>280</v>
      </c>
      <c r="B11" s="166"/>
      <c r="C11" s="166"/>
      <c r="D11" s="166"/>
      <c r="E11" s="166"/>
      <c r="F11" s="166"/>
      <c r="G11" s="166"/>
      <c r="H11" s="166"/>
      <c r="I11" s="166"/>
      <c r="J11" s="166"/>
      <c r="K11" s="166"/>
      <c r="L11" s="166"/>
      <c r="M11" s="166"/>
      <c r="N11" s="166"/>
      <c r="O11" s="170" t="s">
        <v>281</v>
      </c>
    </row>
    <row r="12" spans="1:15" x14ac:dyDescent="0.25">
      <c r="A12" s="106" t="s">
        <v>383</v>
      </c>
      <c r="B12" s="154">
        <v>193.17157581327587</v>
      </c>
      <c r="C12" s="154">
        <v>24.3660217385099</v>
      </c>
      <c r="D12" s="154">
        <v>35.997384291845101</v>
      </c>
      <c r="E12" s="154">
        <v>54.281268535491499</v>
      </c>
      <c r="F12" s="154">
        <v>72.609316833111507</v>
      </c>
      <c r="G12" s="154">
        <v>92.898409585708293</v>
      </c>
      <c r="H12" s="154">
        <v>111.0988843523009</v>
      </c>
      <c r="I12" s="154">
        <v>131.6220226417814</v>
      </c>
      <c r="J12" s="154">
        <v>152.05090459998902</v>
      </c>
      <c r="K12" s="154">
        <v>173.56283123035089</v>
      </c>
      <c r="L12" s="154">
        <v>195.27016611609699</v>
      </c>
      <c r="M12" s="154">
        <v>215.48746015865999</v>
      </c>
      <c r="N12" s="154">
        <v>237.97471214446702</v>
      </c>
      <c r="O12" s="169" t="s">
        <v>283</v>
      </c>
    </row>
    <row r="13" spans="1:15" x14ac:dyDescent="0.25">
      <c r="A13" s="106" t="s">
        <v>284</v>
      </c>
      <c r="B13" s="154">
        <v>4.6124317999999997E-2</v>
      </c>
      <c r="C13" s="154">
        <v>8.4501554000000006E-2</v>
      </c>
      <c r="D13" s="154">
        <v>1.1966588E-2</v>
      </c>
      <c r="E13" s="154">
        <v>1.1966588E-2</v>
      </c>
      <c r="F13" s="154">
        <v>1.1966588E-2</v>
      </c>
      <c r="G13" s="154">
        <v>1.1966588E-2</v>
      </c>
      <c r="H13" s="154">
        <v>1.1966588E-2</v>
      </c>
      <c r="I13" s="154">
        <v>1.1966588E-2</v>
      </c>
      <c r="J13" s="154">
        <v>1.2263154E-2</v>
      </c>
      <c r="K13" s="154">
        <v>0.58455347999999996</v>
      </c>
      <c r="L13" s="154">
        <v>0.59214807105999989</v>
      </c>
      <c r="M13" s="154">
        <v>0.59827371705999999</v>
      </c>
      <c r="N13" s="154">
        <v>0.66152479805999997</v>
      </c>
      <c r="O13" s="169" t="s">
        <v>285</v>
      </c>
    </row>
    <row r="14" spans="1:15" x14ac:dyDescent="0.25">
      <c r="A14" s="106" t="s">
        <v>286</v>
      </c>
      <c r="B14" s="154">
        <v>0.41711651100000002</v>
      </c>
      <c r="C14" s="154">
        <v>0.46049320599999999</v>
      </c>
      <c r="D14" s="154">
        <v>0.64957960199999998</v>
      </c>
      <c r="E14" s="154">
        <v>0.63307660300000002</v>
      </c>
      <c r="F14" s="154">
        <v>0.59669300999999997</v>
      </c>
      <c r="G14" s="154">
        <v>0.70120514639999998</v>
      </c>
      <c r="H14" s="154">
        <v>0.705864783</v>
      </c>
      <c r="I14" s="154">
        <v>0.47003476300000002</v>
      </c>
      <c r="J14" s="154">
        <v>0.73335940099999997</v>
      </c>
      <c r="K14" s="154">
        <v>0.88380908400000002</v>
      </c>
      <c r="L14" s="154">
        <v>0.79128897499999995</v>
      </c>
      <c r="M14" s="154">
        <v>0.77811523199999999</v>
      </c>
      <c r="N14" s="154">
        <v>0.75822625099999996</v>
      </c>
      <c r="O14" s="169" t="s">
        <v>287</v>
      </c>
    </row>
    <row r="15" spans="1:15" x14ac:dyDescent="0.25">
      <c r="A15" s="106" t="s">
        <v>288</v>
      </c>
      <c r="B15" s="154">
        <v>0.30239633999999999</v>
      </c>
      <c r="C15" s="154">
        <v>0.612083351</v>
      </c>
      <c r="D15" s="154">
        <v>5.4878829999999998E-3</v>
      </c>
      <c r="E15" s="154">
        <v>1.0220737000000001E-2</v>
      </c>
      <c r="F15" s="154">
        <v>0.110206097</v>
      </c>
      <c r="G15" s="154">
        <v>0.11676822000000001</v>
      </c>
      <c r="H15" s="154">
        <v>0.132924449</v>
      </c>
      <c r="I15" s="154">
        <v>0.132924449</v>
      </c>
      <c r="J15" s="154">
        <v>0.132924449</v>
      </c>
      <c r="K15" s="154">
        <v>0.18725477800000001</v>
      </c>
      <c r="L15" s="154">
        <v>0.18725477800000001</v>
      </c>
      <c r="M15" s="154">
        <v>0.18725477800000001</v>
      </c>
      <c r="N15" s="154">
        <v>0.33457995000000001</v>
      </c>
      <c r="O15" s="169" t="s">
        <v>289</v>
      </c>
    </row>
    <row r="16" spans="1:15" x14ac:dyDescent="0.25">
      <c r="A16" s="106" t="s">
        <v>290</v>
      </c>
      <c r="B16" s="154">
        <v>0</v>
      </c>
      <c r="C16" s="154">
        <v>0</v>
      </c>
      <c r="D16" s="154">
        <v>0</v>
      </c>
      <c r="E16" s="154">
        <v>0</v>
      </c>
      <c r="F16" s="154">
        <v>0</v>
      </c>
      <c r="G16" s="154">
        <v>0</v>
      </c>
      <c r="H16" s="154">
        <v>0</v>
      </c>
      <c r="I16" s="154">
        <v>0</v>
      </c>
      <c r="J16" s="154">
        <v>0</v>
      </c>
      <c r="K16" s="154">
        <v>0</v>
      </c>
      <c r="L16" s="154">
        <v>0</v>
      </c>
      <c r="M16" s="154">
        <v>0</v>
      </c>
      <c r="N16" s="154">
        <v>0</v>
      </c>
      <c r="O16" s="169" t="s">
        <v>291</v>
      </c>
    </row>
    <row r="17" spans="1:15" x14ac:dyDescent="0.25">
      <c r="A17" s="106" t="s">
        <v>292</v>
      </c>
      <c r="B17" s="154">
        <v>115.84273950236</v>
      </c>
      <c r="C17" s="154">
        <v>9.2242815694700013</v>
      </c>
      <c r="D17" s="154">
        <v>15.938663220509998</v>
      </c>
      <c r="E17" s="154">
        <v>21.751559994839997</v>
      </c>
      <c r="F17" s="154">
        <v>25.176578951269999</v>
      </c>
      <c r="G17" s="154">
        <v>31.149618689230003</v>
      </c>
      <c r="H17" s="154">
        <v>42.15571685375</v>
      </c>
      <c r="I17" s="154">
        <v>52.025210457610001</v>
      </c>
      <c r="J17" s="154">
        <v>61.046479236272006</v>
      </c>
      <c r="K17" s="154">
        <v>71.168980818701996</v>
      </c>
      <c r="L17" s="154">
        <v>86.704820292632007</v>
      </c>
      <c r="M17" s="154">
        <v>96.403279963151988</v>
      </c>
      <c r="N17" s="154">
        <v>107.73606859142201</v>
      </c>
      <c r="O17" s="169" t="s">
        <v>293</v>
      </c>
    </row>
    <row r="18" spans="1:15" x14ac:dyDescent="0.25">
      <c r="A18" s="106" t="s">
        <v>294</v>
      </c>
      <c r="B18" s="154">
        <v>0.69553451678</v>
      </c>
      <c r="C18" s="154">
        <v>4.2147992050000003</v>
      </c>
      <c r="D18" s="154">
        <v>7.3846320409999999E-2</v>
      </c>
      <c r="E18" s="154">
        <v>9.6420480000000003E-2</v>
      </c>
      <c r="F18" s="154">
        <v>0.14208377527999999</v>
      </c>
      <c r="G18" s="154">
        <v>0.16598350269000001</v>
      </c>
      <c r="H18" s="154">
        <v>0.19700411004000001</v>
      </c>
      <c r="I18" s="154">
        <v>0.25236917736000003</v>
      </c>
      <c r="J18" s="154">
        <v>0.28446073343</v>
      </c>
      <c r="K18" s="154">
        <v>1.4620608336700001</v>
      </c>
      <c r="L18" s="154">
        <v>1.59715405731</v>
      </c>
      <c r="M18" s="154">
        <v>1.8139945049099999</v>
      </c>
      <c r="N18" s="154">
        <v>2.2821739836999999</v>
      </c>
      <c r="O18" s="169" t="s">
        <v>295</v>
      </c>
    </row>
    <row r="19" spans="1:15" x14ac:dyDescent="0.25">
      <c r="A19" s="109" t="s">
        <v>296</v>
      </c>
      <c r="B19" s="155">
        <v>310.47548700141601</v>
      </c>
      <c r="C19" s="155">
        <v>38.962180623979904</v>
      </c>
      <c r="D19" s="155">
        <v>52.676927905765098</v>
      </c>
      <c r="E19" s="155">
        <v>76.784512938331517</v>
      </c>
      <c r="F19" s="155">
        <v>98.6468452546615</v>
      </c>
      <c r="G19" s="155">
        <v>125.0439517320283</v>
      </c>
      <c r="H19" s="155">
        <v>154.30236113609089</v>
      </c>
      <c r="I19" s="155">
        <v>184.51452807675142</v>
      </c>
      <c r="J19" s="155">
        <v>214.26039157369101</v>
      </c>
      <c r="K19" s="155">
        <v>247.84949022472301</v>
      </c>
      <c r="L19" s="155">
        <v>285.14283229009902</v>
      </c>
      <c r="M19" s="155">
        <v>315.26837835378205</v>
      </c>
      <c r="N19" s="155">
        <v>349.74728571864893</v>
      </c>
      <c r="O19" s="170" t="s">
        <v>297</v>
      </c>
    </row>
    <row r="20" spans="1:15" s="104" customFormat="1" x14ac:dyDescent="0.25">
      <c r="A20" s="109" t="s">
        <v>298</v>
      </c>
      <c r="B20" s="155">
        <v>-2.2570589887999999</v>
      </c>
      <c r="C20" s="155">
        <v>0.14117764408000003</v>
      </c>
      <c r="D20" s="155">
        <v>0.30555572608999998</v>
      </c>
      <c r="E20" s="155">
        <v>0.53625110654999997</v>
      </c>
      <c r="F20" s="155">
        <v>0.67209081570000007</v>
      </c>
      <c r="G20" s="155">
        <v>0.91498250324999997</v>
      </c>
      <c r="H20" s="155">
        <v>1.4702166140400001</v>
      </c>
      <c r="I20" s="155">
        <v>1.4165265229099999</v>
      </c>
      <c r="J20" s="155">
        <v>1.5614903019499999</v>
      </c>
      <c r="K20" s="155">
        <v>1.6969602500699998</v>
      </c>
      <c r="L20" s="155">
        <v>1.99978289117</v>
      </c>
      <c r="M20" s="155">
        <v>2.1066639007500001</v>
      </c>
      <c r="N20" s="155">
        <v>6.6358367234099997</v>
      </c>
      <c r="O20" s="170" t="s">
        <v>299</v>
      </c>
    </row>
    <row r="21" spans="1:15" s="104" customFormat="1" x14ac:dyDescent="0.25">
      <c r="A21" s="109" t="s">
        <v>300</v>
      </c>
      <c r="B21" s="155">
        <v>1120.7939000588481</v>
      </c>
      <c r="C21" s="155">
        <v>128.21431192188439</v>
      </c>
      <c r="D21" s="155">
        <v>171.09069917804828</v>
      </c>
      <c r="E21" s="155">
        <v>283.17975133332203</v>
      </c>
      <c r="F21" s="155">
        <v>381.64312205949199</v>
      </c>
      <c r="G21" s="155">
        <v>483.17527527994008</v>
      </c>
      <c r="H21" s="155">
        <v>576.94497796501798</v>
      </c>
      <c r="I21" s="155">
        <v>669.79317802487196</v>
      </c>
      <c r="J21" s="155">
        <v>761.46721031310108</v>
      </c>
      <c r="K21" s="155">
        <v>867.85296822337193</v>
      </c>
      <c r="L21" s="155">
        <v>971.74262072749434</v>
      </c>
      <c r="M21" s="155">
        <v>1076.4086398812763</v>
      </c>
      <c r="N21" s="155">
        <v>1199.6338652475881</v>
      </c>
      <c r="O21" s="167" t="s">
        <v>301</v>
      </c>
    </row>
    <row r="22" spans="1:15" x14ac:dyDescent="0.25">
      <c r="A22" s="101" t="s">
        <v>302</v>
      </c>
      <c r="B22" s="166"/>
      <c r="C22" s="166"/>
      <c r="D22" s="166"/>
      <c r="E22" s="166"/>
      <c r="F22" s="166"/>
      <c r="G22" s="166"/>
      <c r="H22" s="166"/>
      <c r="I22" s="166"/>
      <c r="J22" s="166"/>
      <c r="K22" s="166"/>
      <c r="L22" s="166"/>
      <c r="M22" s="166"/>
      <c r="N22" s="166"/>
      <c r="O22" s="167" t="s">
        <v>303</v>
      </c>
    </row>
    <row r="23" spans="1:15" x14ac:dyDescent="0.25">
      <c r="A23" s="109" t="s">
        <v>304</v>
      </c>
      <c r="B23" s="166"/>
      <c r="C23" s="166"/>
      <c r="D23" s="166"/>
      <c r="E23" s="166"/>
      <c r="F23" s="166"/>
      <c r="G23" s="166"/>
      <c r="H23" s="166"/>
      <c r="I23" s="166"/>
      <c r="J23" s="166"/>
      <c r="K23" s="166"/>
      <c r="L23" s="166"/>
      <c r="M23" s="166"/>
      <c r="N23" s="166"/>
      <c r="O23" s="170" t="s">
        <v>305</v>
      </c>
    </row>
    <row r="24" spans="1:15" x14ac:dyDescent="0.25">
      <c r="A24" s="106" t="s">
        <v>306</v>
      </c>
      <c r="B24" s="158">
        <v>568.05665311293706</v>
      </c>
      <c r="C24" s="158">
        <v>68.772129148060898</v>
      </c>
      <c r="D24" s="158">
        <v>74.6972975978873</v>
      </c>
      <c r="E24" s="158">
        <v>117.5422137423415</v>
      </c>
      <c r="F24" s="158">
        <v>148.79138609904152</v>
      </c>
      <c r="G24" s="158">
        <v>180.90862904388399</v>
      </c>
      <c r="H24" s="158">
        <v>222.36555828466999</v>
      </c>
      <c r="I24" s="158">
        <v>262.18295906554403</v>
      </c>
      <c r="J24" s="158">
        <v>303.71149760347703</v>
      </c>
      <c r="K24" s="158">
        <v>353.49874348013697</v>
      </c>
      <c r="L24" s="158">
        <v>398.10900798507902</v>
      </c>
      <c r="M24" s="158">
        <v>443.72908679338695</v>
      </c>
      <c r="N24" s="158">
        <v>496.51353048988</v>
      </c>
      <c r="O24" s="169" t="s">
        <v>307</v>
      </c>
    </row>
    <row r="25" spans="1:15" x14ac:dyDescent="0.25">
      <c r="A25" s="106" t="s">
        <v>376</v>
      </c>
      <c r="B25" s="154">
        <v>37.908736330302673</v>
      </c>
      <c r="C25" s="154">
        <v>18.02605379038193</v>
      </c>
      <c r="D25" s="154">
        <v>8.0096654930495497</v>
      </c>
      <c r="E25" s="154">
        <v>20.065295615199101</v>
      </c>
      <c r="F25" s="154">
        <v>35.300650647528592</v>
      </c>
      <c r="G25" s="154">
        <v>36.399198641602801</v>
      </c>
      <c r="H25" s="154">
        <v>32.890467092977296</v>
      </c>
      <c r="I25" s="154">
        <v>29.450556306806302</v>
      </c>
      <c r="J25" s="154">
        <v>32.938458892595008</v>
      </c>
      <c r="K25" s="154">
        <v>45.875306528826798</v>
      </c>
      <c r="L25" s="154">
        <v>41.646406252141709</v>
      </c>
      <c r="M25" s="154">
        <v>58.590565519230395</v>
      </c>
      <c r="N25" s="154">
        <v>39.059021690333694</v>
      </c>
      <c r="O25" s="169" t="s">
        <v>309</v>
      </c>
    </row>
    <row r="26" spans="1:15" x14ac:dyDescent="0.25">
      <c r="A26" s="109" t="s">
        <v>310</v>
      </c>
      <c r="B26" s="155">
        <v>605.96538944323902</v>
      </c>
      <c r="C26" s="155">
        <v>86.798182938442807</v>
      </c>
      <c r="D26" s="155">
        <v>82.706963090936796</v>
      </c>
      <c r="E26" s="155">
        <v>137.60750935754049</v>
      </c>
      <c r="F26" s="155">
        <v>184.0920367465701</v>
      </c>
      <c r="G26" s="155">
        <v>217.30782768548701</v>
      </c>
      <c r="H26" s="155">
        <v>255.25602537764698</v>
      </c>
      <c r="I26" s="155">
        <v>291.63351537234996</v>
      </c>
      <c r="J26" s="155">
        <v>336.64995649607204</v>
      </c>
      <c r="K26" s="155">
        <v>399.37405000896399</v>
      </c>
      <c r="L26" s="155">
        <v>439.75541423722103</v>
      </c>
      <c r="M26" s="155">
        <v>502.31965231261796</v>
      </c>
      <c r="N26" s="155">
        <v>535.57255218021396</v>
      </c>
      <c r="O26" s="170" t="s">
        <v>311</v>
      </c>
    </row>
    <row r="27" spans="1:15" x14ac:dyDescent="0.25">
      <c r="A27" s="109" t="s">
        <v>312</v>
      </c>
      <c r="B27" s="166"/>
      <c r="C27" s="166"/>
      <c r="D27" s="166"/>
      <c r="E27" s="166"/>
      <c r="F27" s="166"/>
      <c r="G27" s="166"/>
      <c r="H27" s="166"/>
      <c r="I27" s="166"/>
      <c r="J27" s="166"/>
      <c r="K27" s="166"/>
      <c r="L27" s="166"/>
      <c r="M27" s="166"/>
      <c r="N27" s="166"/>
      <c r="O27" s="170" t="s">
        <v>313</v>
      </c>
    </row>
    <row r="28" spans="1:15" x14ac:dyDescent="0.25">
      <c r="A28" s="106" t="s">
        <v>314</v>
      </c>
      <c r="B28" s="154">
        <v>149.14489337111499</v>
      </c>
      <c r="C28" s="154">
        <v>16.392352485869999</v>
      </c>
      <c r="D28" s="154">
        <v>26.369057272779997</v>
      </c>
      <c r="E28" s="154">
        <v>39.481890983869995</v>
      </c>
      <c r="F28" s="154">
        <v>53.420708159070003</v>
      </c>
      <c r="G28" s="154">
        <v>66.424146066423305</v>
      </c>
      <c r="H28" s="154">
        <v>79.738236513229992</v>
      </c>
      <c r="I28" s="154">
        <v>92.6060485645433</v>
      </c>
      <c r="J28" s="154">
        <v>105.29065078797602</v>
      </c>
      <c r="K28" s="154">
        <v>120.11047846973871</v>
      </c>
      <c r="L28" s="154">
        <v>131.31458959317141</v>
      </c>
      <c r="M28" s="154">
        <v>143.67923198914411</v>
      </c>
      <c r="N28" s="154">
        <v>163.4301833348633</v>
      </c>
      <c r="O28" s="169" t="s">
        <v>315</v>
      </c>
    </row>
    <row r="29" spans="1:15" x14ac:dyDescent="0.25">
      <c r="A29" s="106" t="s">
        <v>316</v>
      </c>
      <c r="B29" s="154">
        <v>4.8839151806699999</v>
      </c>
      <c r="C29" s="154">
        <v>0.23952398681000001</v>
      </c>
      <c r="D29" s="154">
        <v>0.37140998680999998</v>
      </c>
      <c r="E29" s="154">
        <v>0.92749020359000001</v>
      </c>
      <c r="F29" s="154">
        <v>1.1521569445399999</v>
      </c>
      <c r="G29" s="154">
        <v>2.2327179305399998</v>
      </c>
      <c r="H29" s="154">
        <v>2.5135958015400002</v>
      </c>
      <c r="I29" s="154">
        <v>2.8277702195400001</v>
      </c>
      <c r="J29" s="154">
        <v>3.2668413835400001</v>
      </c>
      <c r="K29" s="154">
        <v>3.9914314132600004</v>
      </c>
      <c r="L29" s="154">
        <v>4.5395270345399998</v>
      </c>
      <c r="M29" s="154">
        <v>4.9130288445400003</v>
      </c>
      <c r="N29" s="154">
        <v>6.2380561715400002</v>
      </c>
      <c r="O29" s="169" t="s">
        <v>317</v>
      </c>
    </row>
    <row r="30" spans="1:15" x14ac:dyDescent="0.25">
      <c r="A30" s="106" t="s">
        <v>318</v>
      </c>
      <c r="B30" s="154">
        <v>66.963560930207308</v>
      </c>
      <c r="C30" s="154">
        <v>6.9128646621944005</v>
      </c>
      <c r="D30" s="154">
        <v>11.04585079546756</v>
      </c>
      <c r="E30" s="154">
        <v>13.837696071450951</v>
      </c>
      <c r="F30" s="154">
        <v>18.559775671580898</v>
      </c>
      <c r="G30" s="154">
        <v>24.708985523727101</v>
      </c>
      <c r="H30" s="154">
        <v>30.270897215473802</v>
      </c>
      <c r="I30" s="154">
        <v>36.247944996905098</v>
      </c>
      <c r="J30" s="154">
        <v>42.569835848145097</v>
      </c>
      <c r="K30" s="154">
        <v>51.444079217237594</v>
      </c>
      <c r="L30" s="154">
        <v>58.413593844498294</v>
      </c>
      <c r="M30" s="154">
        <v>65.292191685854803</v>
      </c>
      <c r="N30" s="154">
        <v>77.515053184373073</v>
      </c>
      <c r="O30" s="169" t="s">
        <v>319</v>
      </c>
    </row>
    <row r="31" spans="1:15" x14ac:dyDescent="0.25">
      <c r="A31" s="106" t="s">
        <v>320</v>
      </c>
      <c r="B31" s="154">
        <v>11.519797716475521</v>
      </c>
      <c r="C31" s="154">
        <v>0.92935199207717523</v>
      </c>
      <c r="D31" s="154">
        <v>1.4400009294984</v>
      </c>
      <c r="E31" s="154">
        <v>4.8411454082829497</v>
      </c>
      <c r="F31" s="154">
        <v>6.3386941022829495</v>
      </c>
      <c r="G31" s="154">
        <v>7.6097478911419403</v>
      </c>
      <c r="H31" s="154">
        <v>8.7230797747985314</v>
      </c>
      <c r="I31" s="154">
        <v>10.027918079894862</v>
      </c>
      <c r="J31" s="154">
        <v>11.39783003196791</v>
      </c>
      <c r="K31" s="154">
        <v>13.41469931575098</v>
      </c>
      <c r="L31" s="154">
        <v>15.332987715465702</v>
      </c>
      <c r="M31" s="154">
        <v>17.6783577064644</v>
      </c>
      <c r="N31" s="154">
        <v>19.228167561817433</v>
      </c>
      <c r="O31" s="169" t="s">
        <v>321</v>
      </c>
    </row>
    <row r="32" spans="1:15" x14ac:dyDescent="0.25">
      <c r="A32" s="106" t="s">
        <v>322</v>
      </c>
      <c r="B32" s="154">
        <v>1.180394452</v>
      </c>
      <c r="C32" s="154">
        <v>5.1029122300000003</v>
      </c>
      <c r="D32" s="154">
        <v>-0.112266066</v>
      </c>
      <c r="E32" s="154">
        <v>-0.16988814999999999</v>
      </c>
      <c r="F32" s="154">
        <v>-2.0369484496700001</v>
      </c>
      <c r="G32" s="154">
        <v>-0.52006660567000007</v>
      </c>
      <c r="H32" s="154">
        <v>0.19395152533000001</v>
      </c>
      <c r="I32" s="154">
        <v>0.26909170832999996</v>
      </c>
      <c r="J32" s="154">
        <v>-0.2531803156700001</v>
      </c>
      <c r="K32" s="154">
        <v>-4.2576136516699998</v>
      </c>
      <c r="L32" s="154">
        <v>1.7141401510999998</v>
      </c>
      <c r="M32" s="154">
        <v>1.4672137442299999</v>
      </c>
      <c r="N32" s="154">
        <v>1.5017204775799999</v>
      </c>
      <c r="O32" s="169" t="s">
        <v>323</v>
      </c>
    </row>
    <row r="33" spans="1:15" x14ac:dyDescent="0.25">
      <c r="A33" s="106" t="s">
        <v>324</v>
      </c>
      <c r="B33" s="154">
        <v>0</v>
      </c>
      <c r="C33" s="154">
        <v>0</v>
      </c>
      <c r="D33" s="154">
        <v>0</v>
      </c>
      <c r="E33" s="154">
        <v>0</v>
      </c>
      <c r="F33" s="154">
        <v>0</v>
      </c>
      <c r="G33" s="154">
        <v>0</v>
      </c>
      <c r="H33" s="154">
        <v>0</v>
      </c>
      <c r="I33" s="154">
        <v>0</v>
      </c>
      <c r="J33" s="154">
        <v>0</v>
      </c>
      <c r="K33" s="154">
        <v>0</v>
      </c>
      <c r="L33" s="154">
        <v>0</v>
      </c>
      <c r="M33" s="154">
        <v>0</v>
      </c>
      <c r="N33" s="154">
        <v>0</v>
      </c>
      <c r="O33" s="169" t="s">
        <v>325</v>
      </c>
    </row>
    <row r="34" spans="1:15" x14ac:dyDescent="0.25">
      <c r="A34" s="106" t="s">
        <v>326</v>
      </c>
      <c r="B34" s="154">
        <v>0</v>
      </c>
      <c r="C34" s="154">
        <v>0</v>
      </c>
      <c r="D34" s="154">
        <v>0</v>
      </c>
      <c r="E34" s="154">
        <v>9.2252999999999999E-5</v>
      </c>
      <c r="F34" s="154">
        <v>9.2252999999999999E-5</v>
      </c>
      <c r="G34" s="154">
        <v>9.2252999999999999E-5</v>
      </c>
      <c r="H34" s="154">
        <v>9.2252999999999999E-5</v>
      </c>
      <c r="I34" s="154">
        <v>9.2252999999999999E-5</v>
      </c>
      <c r="J34" s="154">
        <v>9.2252999999999999E-5</v>
      </c>
      <c r="K34" s="154">
        <v>9.2252999999999999E-5</v>
      </c>
      <c r="L34" s="154">
        <v>9.2252999999999999E-5</v>
      </c>
      <c r="M34" s="154">
        <v>9.2252999999999999E-5</v>
      </c>
      <c r="N34" s="154">
        <v>1.7670378E-2</v>
      </c>
      <c r="O34" s="169" t="s">
        <v>327</v>
      </c>
    </row>
    <row r="35" spans="1:15" x14ac:dyDescent="0.25">
      <c r="A35" s="106" t="s">
        <v>328</v>
      </c>
      <c r="B35" s="154">
        <v>0</v>
      </c>
      <c r="C35" s="154">
        <v>0</v>
      </c>
      <c r="D35" s="154">
        <v>0</v>
      </c>
      <c r="E35" s="154">
        <v>0</v>
      </c>
      <c r="F35" s="154">
        <v>0</v>
      </c>
      <c r="G35" s="154">
        <v>0</v>
      </c>
      <c r="H35" s="154">
        <v>0</v>
      </c>
      <c r="I35" s="154">
        <v>0</v>
      </c>
      <c r="J35" s="154">
        <v>0</v>
      </c>
      <c r="K35" s="154">
        <v>0.25418871702000001</v>
      </c>
      <c r="L35" s="154">
        <v>0</v>
      </c>
      <c r="M35" s="154">
        <v>0</v>
      </c>
      <c r="N35" s="154">
        <v>0</v>
      </c>
      <c r="O35" s="169" t="s">
        <v>329</v>
      </c>
    </row>
    <row r="36" spans="1:15" x14ac:dyDescent="0.25">
      <c r="A36" s="106" t="s">
        <v>330</v>
      </c>
      <c r="B36" s="154">
        <v>0</v>
      </c>
      <c r="C36" s="154">
        <v>0</v>
      </c>
      <c r="D36" s="154">
        <v>0</v>
      </c>
      <c r="E36" s="154">
        <v>0</v>
      </c>
      <c r="F36" s="154">
        <v>0</v>
      </c>
      <c r="G36" s="154">
        <v>0</v>
      </c>
      <c r="H36" s="154">
        <v>0</v>
      </c>
      <c r="I36" s="154">
        <v>0</v>
      </c>
      <c r="J36" s="154">
        <v>0</v>
      </c>
      <c r="K36" s="154">
        <v>0</v>
      </c>
      <c r="L36" s="154">
        <v>0</v>
      </c>
      <c r="M36" s="154">
        <v>0</v>
      </c>
      <c r="N36" s="154">
        <v>0</v>
      </c>
      <c r="O36" s="169" t="s">
        <v>331</v>
      </c>
    </row>
    <row r="37" spans="1:15" x14ac:dyDescent="0.25">
      <c r="A37" s="106" t="s">
        <v>332</v>
      </c>
      <c r="B37" s="154">
        <v>28.53466836162</v>
      </c>
      <c r="C37" s="154">
        <v>2.7531741337599995</v>
      </c>
      <c r="D37" s="154">
        <v>4.2587240862</v>
      </c>
      <c r="E37" s="154">
        <v>7.38121132754</v>
      </c>
      <c r="F37" s="154">
        <v>10.862875276370001</v>
      </c>
      <c r="G37" s="154">
        <v>13.2900406334</v>
      </c>
      <c r="H37" s="154">
        <v>16.63105110974</v>
      </c>
      <c r="I37" s="154">
        <v>19.546991297960002</v>
      </c>
      <c r="J37" s="154">
        <v>22.983761024779998</v>
      </c>
      <c r="K37" s="154">
        <v>24.777004216390001</v>
      </c>
      <c r="L37" s="154">
        <v>28.090849716560001</v>
      </c>
      <c r="M37" s="154">
        <v>31.001104984800001</v>
      </c>
      <c r="N37" s="154">
        <v>49.265813649299993</v>
      </c>
      <c r="O37" s="169" t="s">
        <v>333</v>
      </c>
    </row>
    <row r="38" spans="1:15" s="104" customFormat="1" x14ac:dyDescent="0.25">
      <c r="A38" s="109" t="s">
        <v>334</v>
      </c>
      <c r="B38" s="155">
        <v>262.227230012088</v>
      </c>
      <c r="C38" s="155">
        <v>32.330179490711622</v>
      </c>
      <c r="D38" s="155">
        <v>43.372777004755996</v>
      </c>
      <c r="E38" s="155">
        <v>66.299638097733904</v>
      </c>
      <c r="F38" s="155">
        <v>88.297353957173911</v>
      </c>
      <c r="G38" s="155">
        <v>113.7456636925624</v>
      </c>
      <c r="H38" s="155">
        <v>138.07090419311243</v>
      </c>
      <c r="I38" s="155">
        <v>161.52585712017321</v>
      </c>
      <c r="J38" s="155">
        <v>185.25583101373903</v>
      </c>
      <c r="K38" s="155">
        <v>209.734359950727</v>
      </c>
      <c r="L38" s="155">
        <v>239.40578030833586</v>
      </c>
      <c r="M38" s="155">
        <v>264.031221208033</v>
      </c>
      <c r="N38" s="155">
        <v>317.19666475747414</v>
      </c>
      <c r="O38" s="170" t="s">
        <v>335</v>
      </c>
    </row>
    <row r="39" spans="1:15" s="104" customFormat="1" x14ac:dyDescent="0.25">
      <c r="A39" s="109" t="s">
        <v>336</v>
      </c>
      <c r="B39" s="155">
        <v>15.2238406287806</v>
      </c>
      <c r="C39" s="155">
        <v>1.2161718710248599</v>
      </c>
      <c r="D39" s="155">
        <v>3.45393202480316</v>
      </c>
      <c r="E39" s="155">
        <v>4.9342988129262695</v>
      </c>
      <c r="F39" s="155">
        <v>5.5231616820000003E-2</v>
      </c>
      <c r="G39" s="155">
        <v>10.320338306424301</v>
      </c>
      <c r="H39" s="155">
        <v>11.474665562882599</v>
      </c>
      <c r="I39" s="155">
        <v>13.033583616700099</v>
      </c>
      <c r="J39" s="155">
        <v>14.569565166152099</v>
      </c>
      <c r="K39" s="155">
        <v>15.8577124431957</v>
      </c>
      <c r="L39" s="155">
        <v>18.558833135852598</v>
      </c>
      <c r="M39" s="155">
        <v>19.785726147421201</v>
      </c>
      <c r="N39" s="155">
        <v>19.768412709343298</v>
      </c>
      <c r="O39" s="171" t="s">
        <v>337</v>
      </c>
    </row>
    <row r="40" spans="1:15" s="104" customFormat="1" x14ac:dyDescent="0.25">
      <c r="A40" s="109" t="s">
        <v>338</v>
      </c>
      <c r="B40" s="155">
        <v>883.41646008410794</v>
      </c>
      <c r="C40" s="155">
        <v>120.34453430017923</v>
      </c>
      <c r="D40" s="155">
        <v>129.53367212049591</v>
      </c>
      <c r="E40" s="155">
        <v>208.841446268201</v>
      </c>
      <c r="F40" s="155">
        <v>217.05924082553</v>
      </c>
      <c r="G40" s="155">
        <v>341.373829684474</v>
      </c>
      <c r="H40" s="155">
        <v>404.80159513364197</v>
      </c>
      <c r="I40" s="155">
        <v>466.19295610922302</v>
      </c>
      <c r="J40" s="155">
        <v>536.47535267596299</v>
      </c>
      <c r="K40" s="155">
        <v>624.96612240288698</v>
      </c>
      <c r="L40" s="155">
        <v>697.72002768140885</v>
      </c>
      <c r="M40" s="155">
        <v>786.13659966807199</v>
      </c>
      <c r="N40" s="155">
        <v>872.53762964703117</v>
      </c>
      <c r="O40" s="167" t="s">
        <v>339</v>
      </c>
    </row>
    <row r="41" spans="1:15" x14ac:dyDescent="0.25">
      <c r="A41" s="109" t="s">
        <v>340</v>
      </c>
      <c r="B41" s="155">
        <v>237.37743997473999</v>
      </c>
      <c r="C41" s="155">
        <v>7.8697776217051771</v>
      </c>
      <c r="D41" s="155">
        <v>41.557027057552297</v>
      </c>
      <c r="E41" s="155">
        <v>74.338305065121702</v>
      </c>
      <c r="F41" s="155">
        <v>101.6712505974413</v>
      </c>
      <c r="G41" s="155">
        <v>141.80144559546699</v>
      </c>
      <c r="H41" s="155">
        <v>172.14338283137599</v>
      </c>
      <c r="I41" s="155">
        <v>203.60022191564897</v>
      </c>
      <c r="J41" s="155">
        <v>224.991857637138</v>
      </c>
      <c r="K41" s="155">
        <v>242.88684582048498</v>
      </c>
      <c r="L41" s="155">
        <v>274.02259304608555</v>
      </c>
      <c r="M41" s="155">
        <v>290.27204021320421</v>
      </c>
      <c r="N41" s="155">
        <v>327.09623560055707</v>
      </c>
      <c r="O41" s="167" t="s">
        <v>341</v>
      </c>
    </row>
    <row r="42" spans="1:15" x14ac:dyDescent="0.25">
      <c r="A42" s="114" t="s">
        <v>342</v>
      </c>
      <c r="B42" s="154">
        <v>45.755745424610296</v>
      </c>
      <c r="C42" s="154">
        <v>3.2117014396772205</v>
      </c>
      <c r="D42" s="154">
        <v>7.25689059441744</v>
      </c>
      <c r="E42" s="154">
        <v>13.106869014342829</v>
      </c>
      <c r="F42" s="154">
        <v>18.032413534824798</v>
      </c>
      <c r="G42" s="154">
        <v>23.590288273727001</v>
      </c>
      <c r="H42" s="154">
        <v>26.7009512901211</v>
      </c>
      <c r="I42" s="154">
        <v>30.283758775760102</v>
      </c>
      <c r="J42" s="154">
        <v>32.701180621840997</v>
      </c>
      <c r="K42" s="154">
        <v>40.175554377629304</v>
      </c>
      <c r="L42" s="154">
        <v>44.471280383504599</v>
      </c>
      <c r="M42" s="154">
        <v>46.578365202268003</v>
      </c>
      <c r="N42" s="154">
        <v>51.379835344053802</v>
      </c>
      <c r="O42" s="119" t="s">
        <v>343</v>
      </c>
    </row>
    <row r="43" spans="1:15" x14ac:dyDescent="0.25">
      <c r="A43" s="109" t="s">
        <v>344</v>
      </c>
      <c r="B43" s="155">
        <v>191.62169455013</v>
      </c>
      <c r="C43" s="155">
        <v>4.6580761820279477</v>
      </c>
      <c r="D43" s="155">
        <v>34.300136463134884</v>
      </c>
      <c r="E43" s="155">
        <v>61.231436050778903</v>
      </c>
      <c r="F43" s="155">
        <v>83.638837062616588</v>
      </c>
      <c r="G43" s="155">
        <v>118.21115732173979</v>
      </c>
      <c r="H43" s="155">
        <v>145.44243154125448</v>
      </c>
      <c r="I43" s="155">
        <v>173.31646313988898</v>
      </c>
      <c r="J43" s="155">
        <v>192.29067701529701</v>
      </c>
      <c r="K43" s="155">
        <v>202.71129144285601</v>
      </c>
      <c r="L43" s="155">
        <v>229.55131266258053</v>
      </c>
      <c r="M43" s="155">
        <v>243.69367501093618</v>
      </c>
      <c r="N43" s="155">
        <v>275.71640025650311</v>
      </c>
      <c r="O43" s="167" t="s">
        <v>345</v>
      </c>
    </row>
    <row r="44" spans="1:15" x14ac:dyDescent="0.25">
      <c r="A44" s="114" t="s">
        <v>258</v>
      </c>
      <c r="B44" s="154">
        <v>38.273264846315271</v>
      </c>
      <c r="C44" s="154">
        <v>1.5840722129448002</v>
      </c>
      <c r="D44" s="154">
        <v>2.1442676971865198</v>
      </c>
      <c r="E44" s="154">
        <v>-1.2888904857866401</v>
      </c>
      <c r="F44" s="154">
        <v>-11.104035154696021</v>
      </c>
      <c r="G44" s="154">
        <v>-1.8127823617651901</v>
      </c>
      <c r="H44" s="154">
        <v>-4.5343665971681606</v>
      </c>
      <c r="I44" s="154">
        <v>-6.7251901058752299</v>
      </c>
      <c r="J44" s="154">
        <v>2.34370255741185</v>
      </c>
      <c r="K44" s="154">
        <v>7.13038032860615</v>
      </c>
      <c r="L44" s="154">
        <v>-3.3712254318981798</v>
      </c>
      <c r="M44" s="154">
        <v>-4.4633436851194093</v>
      </c>
      <c r="N44" s="154">
        <v>-9.8127932898565291</v>
      </c>
      <c r="O44" s="119" t="s">
        <v>259</v>
      </c>
    </row>
    <row r="45" spans="1:15" x14ac:dyDescent="0.25">
      <c r="A45" s="116" t="s">
        <v>346</v>
      </c>
      <c r="B45" s="159">
        <v>229.89495939644479</v>
      </c>
      <c r="C45" s="159">
        <v>6.2421483949727481</v>
      </c>
      <c r="D45" s="159">
        <v>36.444404160321376</v>
      </c>
      <c r="E45" s="159">
        <v>59.942545564992251</v>
      </c>
      <c r="F45" s="159">
        <v>72.534801907920468</v>
      </c>
      <c r="G45" s="159">
        <v>116.39837495997465</v>
      </c>
      <c r="H45" s="159">
        <v>140.90806494408625</v>
      </c>
      <c r="I45" s="159">
        <v>166.59127303401362</v>
      </c>
      <c r="J45" s="159">
        <v>194.63437957270918</v>
      </c>
      <c r="K45" s="159">
        <v>209.84167177146216</v>
      </c>
      <c r="L45" s="159">
        <v>226.18008723068192</v>
      </c>
      <c r="M45" s="159">
        <v>239.23033132581705</v>
      </c>
      <c r="N45" s="159">
        <v>265.90360696664686</v>
      </c>
      <c r="O45" s="167" t="s">
        <v>347</v>
      </c>
    </row>
    <row r="46" spans="1:15" x14ac:dyDescent="0.25">
      <c r="A46" s="196"/>
      <c r="B46" s="197"/>
      <c r="C46" s="197"/>
      <c r="D46" s="197"/>
      <c r="E46" s="197"/>
      <c r="F46" s="197"/>
      <c r="G46" s="197"/>
      <c r="H46" s="197"/>
      <c r="I46" s="197"/>
      <c r="J46" s="197"/>
      <c r="K46" s="197"/>
      <c r="L46" s="197"/>
      <c r="M46" s="197"/>
      <c r="N46" s="197"/>
      <c r="O46" s="198"/>
    </row>
    <row r="48" spans="1:15" x14ac:dyDescent="0.25">
      <c r="A48" s="118"/>
    </row>
    <row r="50" spans="1:1" x14ac:dyDescent="0.25">
      <c r="A50" s="119"/>
    </row>
    <row r="51" spans="1:1" x14ac:dyDescent="0.25">
      <c r="A51" s="120"/>
    </row>
  </sheetData>
  <mergeCells count="3">
    <mergeCell ref="A1:O1"/>
    <mergeCell ref="A2:O2"/>
    <mergeCell ref="A46:O46"/>
  </mergeCells>
  <pageMargins left="0.39370078740157483" right="0.39370078740157483" top="0.39370078740157483" bottom="0.39370078740157483" header="0.31496062992125984" footer="0.31496062992125984"/>
  <pageSetup paperSize="9" scale="88"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C5E555-BED6-4712-8AAF-6E49ECC0C9D5}">
  <sheetPr>
    <tabColor theme="5" tint="0.39997558519241921"/>
  </sheetPr>
  <dimension ref="A1:O17"/>
  <sheetViews>
    <sheetView showGridLines="0" view="pageBreakPreview" zoomScale="80" zoomScaleNormal="100" zoomScaleSheetLayoutView="80" workbookViewId="0">
      <pane xSplit="1" ySplit="3" topLeftCell="B4" activePane="bottomRight" state="frozen"/>
      <selection pane="topRight"/>
      <selection pane="bottomLeft"/>
      <selection pane="bottomRight" activeCell="A2" sqref="A1:XFD1048576"/>
    </sheetView>
  </sheetViews>
  <sheetFormatPr defaultColWidth="9.1796875" defaultRowHeight="10.5" x14ac:dyDescent="0.25"/>
  <cols>
    <col min="1" max="1" width="30" style="121" bestFit="1" customWidth="1"/>
    <col min="2" max="4" width="7.453125" style="121" bestFit="1" customWidth="1"/>
    <col min="5" max="5" width="7.26953125" style="121" bestFit="1" customWidth="1"/>
    <col min="6" max="14" width="6.54296875" style="121" customWidth="1"/>
    <col min="15" max="15" width="24.1796875" style="121" customWidth="1"/>
    <col min="16" max="16384" width="9.1796875" style="121"/>
  </cols>
  <sheetData>
    <row r="1" spans="1:15" ht="13" x14ac:dyDescent="0.25">
      <c r="A1" s="181" t="s">
        <v>384</v>
      </c>
      <c r="B1" s="182"/>
      <c r="C1" s="182"/>
      <c r="D1" s="182"/>
      <c r="E1" s="182"/>
      <c r="F1" s="182"/>
      <c r="G1" s="182"/>
      <c r="H1" s="182"/>
      <c r="I1" s="182"/>
      <c r="J1" s="182"/>
      <c r="K1" s="182"/>
      <c r="L1" s="182"/>
      <c r="M1" s="182"/>
      <c r="N1" s="182"/>
      <c r="O1" s="183"/>
    </row>
    <row r="2" spans="1:15" ht="13" x14ac:dyDescent="0.25">
      <c r="A2" s="184" t="s">
        <v>385</v>
      </c>
      <c r="B2" s="185"/>
      <c r="C2" s="185"/>
      <c r="D2" s="185"/>
      <c r="E2" s="185"/>
      <c r="F2" s="185"/>
      <c r="G2" s="185"/>
      <c r="H2" s="185"/>
      <c r="I2" s="185"/>
      <c r="J2" s="185"/>
      <c r="K2" s="185"/>
      <c r="L2" s="185"/>
      <c r="M2" s="185"/>
      <c r="N2" s="185"/>
      <c r="O2" s="186"/>
    </row>
    <row r="3" spans="1:15" x14ac:dyDescent="0.25">
      <c r="A3" s="63" t="s">
        <v>77</v>
      </c>
      <c r="B3" s="64">
        <v>45261</v>
      </c>
      <c r="C3" s="64">
        <v>45292</v>
      </c>
      <c r="D3" s="64">
        <v>45323</v>
      </c>
      <c r="E3" s="64">
        <v>45352</v>
      </c>
      <c r="F3" s="64">
        <v>45383</v>
      </c>
      <c r="G3" s="64">
        <v>45413</v>
      </c>
      <c r="H3" s="64">
        <v>45444</v>
      </c>
      <c r="I3" s="64">
        <v>45474</v>
      </c>
      <c r="J3" s="64">
        <v>45505</v>
      </c>
      <c r="K3" s="64">
        <v>45536</v>
      </c>
      <c r="L3" s="64">
        <v>45566</v>
      </c>
      <c r="M3" s="64">
        <v>45597</v>
      </c>
      <c r="N3" s="64">
        <v>45627</v>
      </c>
      <c r="O3" s="122" t="s">
        <v>82</v>
      </c>
    </row>
    <row r="4" spans="1:15" x14ac:dyDescent="0.25">
      <c r="A4" s="123" t="s">
        <v>350</v>
      </c>
      <c r="B4" s="172">
        <v>30362.981755566423</v>
      </c>
      <c r="C4" s="172">
        <v>29781.897270976275</v>
      </c>
      <c r="D4" s="172">
        <v>29792.039062213313</v>
      </c>
      <c r="E4" s="172">
        <v>30508.489937503284</v>
      </c>
      <c r="F4" s="172">
        <v>30675.180410299632</v>
      </c>
      <c r="G4" s="172">
        <v>30853.525400104794</v>
      </c>
      <c r="H4" s="172">
        <v>29904.36302620087</v>
      </c>
      <c r="I4" s="172">
        <v>30036.828375657071</v>
      </c>
      <c r="J4" s="172">
        <v>30541.721915911883</v>
      </c>
      <c r="K4" s="172">
        <v>30864.06587761483</v>
      </c>
      <c r="L4" s="172">
        <v>37247.124506930151</v>
      </c>
      <c r="M4" s="172">
        <v>30700.371517412172</v>
      </c>
      <c r="N4" s="172">
        <v>30483.497880990704</v>
      </c>
      <c r="O4" s="126" t="s">
        <v>351</v>
      </c>
    </row>
    <row r="5" spans="1:15" x14ac:dyDescent="0.25">
      <c r="A5" s="71" t="s">
        <v>352</v>
      </c>
      <c r="B5" s="72">
        <v>27523.625017371396</v>
      </c>
      <c r="C5" s="72">
        <v>25786.364519935305</v>
      </c>
      <c r="D5" s="72">
        <v>25832.427772458355</v>
      </c>
      <c r="E5" s="72">
        <v>24405.006325323568</v>
      </c>
      <c r="F5" s="72">
        <v>25292.670955378653</v>
      </c>
      <c r="G5" s="72">
        <v>25364.261460898371</v>
      </c>
      <c r="H5" s="72">
        <v>24623.466600845899</v>
      </c>
      <c r="I5" s="72">
        <v>24377.261889814552</v>
      </c>
      <c r="J5" s="72">
        <v>25200.666515285</v>
      </c>
      <c r="K5" s="72">
        <v>25680.292690141312</v>
      </c>
      <c r="L5" s="72">
        <v>29591.196145109261</v>
      </c>
      <c r="M5" s="72">
        <v>26626.613705105472</v>
      </c>
      <c r="N5" s="72">
        <v>26837.165535181353</v>
      </c>
      <c r="O5" s="73" t="s">
        <v>353</v>
      </c>
    </row>
    <row r="6" spans="1:15" x14ac:dyDescent="0.25">
      <c r="A6" s="83" t="s">
        <v>354</v>
      </c>
      <c r="B6" s="76">
        <v>57886.606772937812</v>
      </c>
      <c r="C6" s="76">
        <v>55568.26179091158</v>
      </c>
      <c r="D6" s="76">
        <v>55624.466834671672</v>
      </c>
      <c r="E6" s="76">
        <v>54913.496262826855</v>
      </c>
      <c r="F6" s="76">
        <v>55967.851365678282</v>
      </c>
      <c r="G6" s="76">
        <v>56217.786861003166</v>
      </c>
      <c r="H6" s="76">
        <v>54527.829627046776</v>
      </c>
      <c r="I6" s="76">
        <v>54414.090265471626</v>
      </c>
      <c r="J6" s="76">
        <v>55742.388431196894</v>
      </c>
      <c r="K6" s="76">
        <v>56544.358567756142</v>
      </c>
      <c r="L6" s="76">
        <v>66838.320652039401</v>
      </c>
      <c r="M6" s="76">
        <v>57326.985222517651</v>
      </c>
      <c r="N6" s="76">
        <v>57320.663416172058</v>
      </c>
      <c r="O6" s="84" t="s">
        <v>355</v>
      </c>
    </row>
    <row r="7" spans="1:15" x14ac:dyDescent="0.25">
      <c r="A7" s="71" t="s">
        <v>356</v>
      </c>
      <c r="B7" s="173">
        <v>13.51627973118906</v>
      </c>
      <c r="C7" s="173">
        <v>12.664309001277658</v>
      </c>
      <c r="D7" s="173">
        <v>12.668090219023822</v>
      </c>
      <c r="E7" s="173">
        <v>12.503679844274137</v>
      </c>
      <c r="F7" s="173">
        <v>12.506928477651645</v>
      </c>
      <c r="G7" s="173">
        <v>12.368217463523408</v>
      </c>
      <c r="H7" s="173">
        <v>11.894795800722234</v>
      </c>
      <c r="I7" s="173">
        <v>11.826643422694314</v>
      </c>
      <c r="J7" s="173">
        <v>11.870970629355744</v>
      </c>
      <c r="K7" s="173">
        <v>11.749731390881658</v>
      </c>
      <c r="L7" s="173">
        <v>14.066040423847433</v>
      </c>
      <c r="M7" s="173">
        <v>11.536843706535084</v>
      </c>
      <c r="N7" s="173">
        <v>11.34658831987641</v>
      </c>
      <c r="O7" s="73" t="s">
        <v>357</v>
      </c>
    </row>
    <row r="8" spans="1:15" x14ac:dyDescent="0.25">
      <c r="A8" s="71" t="s">
        <v>358</v>
      </c>
      <c r="B8" s="173">
        <v>12.252321525798221</v>
      </c>
      <c r="C8" s="173">
        <v>10.965268106619133</v>
      </c>
      <c r="D8" s="173">
        <v>10.984395022930235</v>
      </c>
      <c r="E8" s="173">
        <v>10.002212050299326</v>
      </c>
      <c r="F8" s="173">
        <v>10.312364016007036</v>
      </c>
      <c r="G8" s="173">
        <v>10.167742502093178</v>
      </c>
      <c r="H8" s="173">
        <v>9.7942600170532916</v>
      </c>
      <c r="I8" s="173">
        <v>9.5982565265153532</v>
      </c>
      <c r="J8" s="173">
        <v>9.7950067408373584</v>
      </c>
      <c r="K8" s="173">
        <v>9.7763056346774579</v>
      </c>
      <c r="L8" s="173">
        <v>11.174848170887978</v>
      </c>
      <c r="M8" s="173">
        <v>10.00597274778454</v>
      </c>
      <c r="N8" s="173">
        <v>9.9893480134367714</v>
      </c>
      <c r="O8" s="73" t="s">
        <v>359</v>
      </c>
    </row>
    <row r="9" spans="1:15" x14ac:dyDescent="0.25">
      <c r="A9" s="71" t="s">
        <v>360</v>
      </c>
      <c r="B9" s="173">
        <v>25.768601256987278</v>
      </c>
      <c r="C9" s="173">
        <v>23.62957710789679</v>
      </c>
      <c r="D9" s="173">
        <v>23.652485241954057</v>
      </c>
      <c r="E9" s="173">
        <v>22.505891894573463</v>
      </c>
      <c r="F9" s="173">
        <v>22.819292493658679</v>
      </c>
      <c r="G9" s="173">
        <v>22.535959965616588</v>
      </c>
      <c r="H9" s="173">
        <v>21.689055817775529</v>
      </c>
      <c r="I9" s="173">
        <v>21.424899949209671</v>
      </c>
      <c r="J9" s="173">
        <v>21.665977370193104</v>
      </c>
      <c r="K9" s="173">
        <v>21.526037025559116</v>
      </c>
      <c r="L9" s="173">
        <v>25.240888594735406</v>
      </c>
      <c r="M9" s="173">
        <v>21.542816454319627</v>
      </c>
      <c r="N9" s="173">
        <v>21.335936333313182</v>
      </c>
      <c r="O9" s="73" t="s">
        <v>361</v>
      </c>
    </row>
    <row r="10" spans="1:15" x14ac:dyDescent="0.25">
      <c r="A10" s="71" t="s">
        <v>362</v>
      </c>
      <c r="B10" s="174">
        <v>812.57547204623211</v>
      </c>
      <c r="C10" s="174">
        <v>55.5511246303845</v>
      </c>
      <c r="D10" s="174">
        <v>56.479970930654495</v>
      </c>
      <c r="E10" s="174">
        <v>205.858987288441</v>
      </c>
      <c r="F10" s="174">
        <v>282.32418598913</v>
      </c>
      <c r="G10" s="174">
        <v>357.21634104466199</v>
      </c>
      <c r="H10" s="174">
        <v>421.17240021488698</v>
      </c>
      <c r="I10" s="174">
        <v>483.86212342521105</v>
      </c>
      <c r="J10" s="174">
        <v>545.64532843745997</v>
      </c>
      <c r="K10" s="174">
        <v>618.30651774857893</v>
      </c>
      <c r="L10" s="174">
        <v>684.60000554622547</v>
      </c>
      <c r="M10" s="174">
        <v>759.03359762674415</v>
      </c>
      <c r="N10" s="174">
        <v>843.25074280552917</v>
      </c>
      <c r="O10" s="73" t="s">
        <v>363</v>
      </c>
    </row>
    <row r="11" spans="1:15" x14ac:dyDescent="0.25">
      <c r="A11" s="71" t="s">
        <v>364</v>
      </c>
      <c r="B11" s="174">
        <v>1032.8092583451951</v>
      </c>
      <c r="C11" s="174">
        <v>53.683845589649991</v>
      </c>
      <c r="D11" s="174">
        <v>52.989164063650001</v>
      </c>
      <c r="E11" s="174">
        <v>182.61197607534882</v>
      </c>
      <c r="F11" s="174">
        <v>226.69318786048882</v>
      </c>
      <c r="G11" s="174">
        <v>274.95239927588904</v>
      </c>
      <c r="H11" s="174">
        <v>347.41867413552905</v>
      </c>
      <c r="I11" s="174">
        <v>407.13487000487004</v>
      </c>
      <c r="J11" s="174">
        <v>346.37187348815502</v>
      </c>
      <c r="K11" s="174">
        <v>451.630991734205</v>
      </c>
      <c r="L11" s="174">
        <v>603.19027851089493</v>
      </c>
      <c r="M11" s="174">
        <v>660.87552712298498</v>
      </c>
      <c r="N11" s="174">
        <v>751.43215170380302</v>
      </c>
      <c r="O11" s="73" t="s">
        <v>365</v>
      </c>
    </row>
    <row r="12" spans="1:15" x14ac:dyDescent="0.25">
      <c r="A12" s="130" t="s">
        <v>366</v>
      </c>
      <c r="B12" s="175">
        <v>8175250</v>
      </c>
      <c r="C12" s="175">
        <v>2877940</v>
      </c>
      <c r="D12" s="175">
        <v>2879937</v>
      </c>
      <c r="E12" s="175">
        <v>3941434</v>
      </c>
      <c r="F12" s="175">
        <v>4214433</v>
      </c>
      <c r="G12" s="175">
        <v>4297257</v>
      </c>
      <c r="H12" s="175">
        <v>4322131</v>
      </c>
      <c r="I12" s="175">
        <v>5577974</v>
      </c>
      <c r="J12" s="175">
        <v>7407926</v>
      </c>
      <c r="K12" s="175">
        <v>8220201</v>
      </c>
      <c r="L12" s="175">
        <v>9403001</v>
      </c>
      <c r="M12" s="175">
        <v>9777435</v>
      </c>
      <c r="N12" s="175">
        <v>10487403</v>
      </c>
      <c r="O12" s="132" t="s">
        <v>367</v>
      </c>
    </row>
    <row r="13" spans="1:15" x14ac:dyDescent="0.25">
      <c r="A13" s="199"/>
      <c r="B13" s="200"/>
      <c r="C13" s="200"/>
      <c r="D13" s="200"/>
      <c r="E13" s="200"/>
      <c r="F13" s="200"/>
      <c r="G13" s="200"/>
      <c r="H13" s="200"/>
      <c r="I13" s="200"/>
      <c r="J13" s="200"/>
      <c r="K13" s="200"/>
      <c r="L13" s="200"/>
      <c r="M13" s="200"/>
      <c r="N13" s="200"/>
      <c r="O13" s="201"/>
    </row>
    <row r="15" spans="1:15" x14ac:dyDescent="0.25">
      <c r="A15" s="133"/>
    </row>
    <row r="17" spans="2:14" x14ac:dyDescent="0.25">
      <c r="B17" s="134"/>
      <c r="C17" s="134"/>
      <c r="D17" s="134"/>
      <c r="E17" s="134"/>
      <c r="F17" s="134"/>
      <c r="G17" s="134"/>
      <c r="H17" s="134"/>
      <c r="I17" s="134"/>
      <c r="J17" s="134"/>
      <c r="K17" s="134"/>
      <c r="L17" s="134"/>
      <c r="M17" s="134"/>
      <c r="N17" s="134"/>
    </row>
  </sheetData>
  <mergeCells count="3">
    <mergeCell ref="A1:O1"/>
    <mergeCell ref="A2:O2"/>
    <mergeCell ref="A13:O13"/>
  </mergeCells>
  <pageMargins left="0.39370078740157483" right="0.39370078740157483" top="0.39370078740157483" bottom="0.39370078740157483" header="0.31496062992125984" footer="0.31496062992125984"/>
  <pageSetup paperSize="9" scale="8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7AF19-AC8A-4C73-A541-6CA636C90F3B}">
  <sheetPr>
    <tabColor rgb="FFFFC000"/>
  </sheetPr>
  <dimension ref="A1"/>
  <sheetViews>
    <sheetView view="pageBreakPreview" zoomScale="80" zoomScaleNormal="85" zoomScaleSheetLayoutView="80" workbookViewId="0">
      <selection sqref="A1:XFD1048576"/>
    </sheetView>
  </sheetViews>
  <sheetFormatPr defaultColWidth="8.7265625" defaultRowHeight="14.5" x14ac:dyDescent="0.35"/>
  <cols>
    <col min="1" max="16384" width="8.7265625" style="2"/>
  </cols>
  <sheetData/>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16F67-966C-437A-B2C5-5E1BEDE7C8D1}">
  <sheetPr>
    <tabColor rgb="FFFFC000"/>
  </sheetPr>
  <dimension ref="A1:C23"/>
  <sheetViews>
    <sheetView showGridLines="0" view="pageBreakPreview" zoomScale="80" zoomScaleNormal="100" zoomScaleSheetLayoutView="80" workbookViewId="0">
      <selection sqref="A1:XFD1048576"/>
    </sheetView>
  </sheetViews>
  <sheetFormatPr defaultColWidth="8.7265625" defaultRowHeight="14.5" x14ac:dyDescent="0.35"/>
  <cols>
    <col min="1" max="1" width="35.81640625" style="2" customWidth="1"/>
    <col min="2" max="2" width="4.81640625" style="2" customWidth="1"/>
    <col min="3" max="3" width="35.81640625" style="2" customWidth="1"/>
    <col min="4" max="16384" width="8.7265625" style="2"/>
  </cols>
  <sheetData>
    <row r="1" spans="1:3" ht="45" x14ac:dyDescent="0.35">
      <c r="A1" s="10" t="s">
        <v>6</v>
      </c>
    </row>
    <row r="2" spans="1:3" ht="27.5" x14ac:dyDescent="0.35">
      <c r="A2" s="11" t="s">
        <v>7</v>
      </c>
    </row>
    <row r="3" spans="1:3" ht="27.5" x14ac:dyDescent="0.35">
      <c r="A3" s="12"/>
    </row>
    <row r="4" spans="1:3" ht="117" x14ac:dyDescent="0.35">
      <c r="A4" s="13" t="s">
        <v>8</v>
      </c>
      <c r="B4" s="14"/>
      <c r="C4" s="15" t="s">
        <v>9</v>
      </c>
    </row>
    <row r="5" spans="1:3" x14ac:dyDescent="0.35">
      <c r="A5" s="16"/>
      <c r="B5" s="14"/>
      <c r="C5" s="16"/>
    </row>
    <row r="6" spans="1:3" ht="50" x14ac:dyDescent="0.35">
      <c r="A6" s="13" t="s">
        <v>10</v>
      </c>
      <c r="B6" s="14"/>
      <c r="C6" s="15" t="s">
        <v>11</v>
      </c>
    </row>
    <row r="7" spans="1:3" x14ac:dyDescent="0.35">
      <c r="A7" s="13"/>
      <c r="B7" s="14"/>
      <c r="C7" s="15"/>
    </row>
    <row r="8" spans="1:3" ht="117" x14ac:dyDescent="0.35">
      <c r="A8" s="13" t="s">
        <v>12</v>
      </c>
      <c r="B8" s="14"/>
      <c r="C8" s="15" t="s">
        <v>13</v>
      </c>
    </row>
    <row r="9" spans="1:3" x14ac:dyDescent="0.35">
      <c r="A9" s="13"/>
      <c r="B9" s="14"/>
      <c r="C9" s="15"/>
    </row>
    <row r="10" spans="1:3" ht="117" x14ac:dyDescent="0.35">
      <c r="A10" s="13" t="s">
        <v>14</v>
      </c>
      <c r="B10" s="14"/>
      <c r="C10" s="15" t="s">
        <v>15</v>
      </c>
    </row>
    <row r="11" spans="1:3" x14ac:dyDescent="0.35">
      <c r="A11" s="13"/>
      <c r="B11" s="14"/>
      <c r="C11" s="15"/>
    </row>
    <row r="12" spans="1:3" ht="50" x14ac:dyDescent="0.35">
      <c r="A12" s="13" t="s">
        <v>16</v>
      </c>
      <c r="B12" s="14"/>
      <c r="C12" s="15" t="s">
        <v>17</v>
      </c>
    </row>
    <row r="13" spans="1:3" x14ac:dyDescent="0.35">
      <c r="A13" s="16"/>
      <c r="B13" s="14"/>
      <c r="C13" s="16"/>
    </row>
    <row r="14" spans="1:3" x14ac:dyDescent="0.35">
      <c r="A14" s="17"/>
      <c r="B14" s="14"/>
      <c r="C14" s="15"/>
    </row>
    <row r="15" spans="1:3" x14ac:dyDescent="0.35">
      <c r="A15" s="177" t="s">
        <v>386</v>
      </c>
      <c r="B15" s="177"/>
      <c r="C15" s="177"/>
    </row>
    <row r="16" spans="1:3" x14ac:dyDescent="0.35">
      <c r="A16" s="176" t="s">
        <v>387</v>
      </c>
      <c r="B16" s="176"/>
      <c r="C16" s="176"/>
    </row>
    <row r="17" spans="1:3" x14ac:dyDescent="0.35">
      <c r="A17" s="18"/>
      <c r="B17" s="19"/>
      <c r="C17" s="19"/>
    </row>
    <row r="18" spans="1:3" x14ac:dyDescent="0.35">
      <c r="A18" s="177"/>
      <c r="B18" s="177"/>
      <c r="C18" s="177"/>
    </row>
    <row r="19" spans="1:3" x14ac:dyDescent="0.35">
      <c r="A19" s="177" t="s">
        <v>18</v>
      </c>
      <c r="B19" s="177"/>
      <c r="C19" s="177"/>
    </row>
    <row r="20" spans="1:3" x14ac:dyDescent="0.35">
      <c r="A20" s="177" t="s">
        <v>19</v>
      </c>
      <c r="B20" s="177"/>
      <c r="C20" s="177"/>
    </row>
    <row r="21" spans="1:3" x14ac:dyDescent="0.35">
      <c r="A21" s="176"/>
      <c r="B21" s="176"/>
      <c r="C21" s="176"/>
    </row>
    <row r="22" spans="1:3" x14ac:dyDescent="0.35">
      <c r="A22" s="176" t="s">
        <v>20</v>
      </c>
      <c r="B22" s="176"/>
      <c r="C22" s="176"/>
    </row>
    <row r="23" spans="1:3" x14ac:dyDescent="0.35">
      <c r="A23" s="176" t="s">
        <v>21</v>
      </c>
      <c r="B23" s="176"/>
      <c r="C23" s="176"/>
    </row>
  </sheetData>
  <mergeCells count="8">
    <mergeCell ref="A22:C22"/>
    <mergeCell ref="A23:C23"/>
    <mergeCell ref="A15:C15"/>
    <mergeCell ref="A16:C16"/>
    <mergeCell ref="A18:C18"/>
    <mergeCell ref="A19:C19"/>
    <mergeCell ref="A20:C20"/>
    <mergeCell ref="A21:C21"/>
  </mergeCells>
  <pageMargins left="0.51181102362204722" right="0.51181102362204722" top="0.55118110236220474" bottom="0.5511811023622047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FC1E5-A062-4C9B-9D3D-0D0E01AA222F}">
  <sheetPr>
    <tabColor theme="5" tint="0.39997558519241921"/>
  </sheetPr>
  <dimension ref="A1:F34"/>
  <sheetViews>
    <sheetView showGridLines="0" view="pageBreakPreview" zoomScale="80" zoomScaleNormal="100" zoomScaleSheetLayoutView="80" workbookViewId="0">
      <selection sqref="A1:XFD1048576"/>
    </sheetView>
  </sheetViews>
  <sheetFormatPr defaultColWidth="8.7265625" defaultRowHeight="14.5" x14ac:dyDescent="0.35"/>
  <cols>
    <col min="1" max="1" width="86.81640625" style="2" bestFit="1" customWidth="1"/>
    <col min="2" max="2" width="10.81640625" style="29" bestFit="1" customWidth="1"/>
    <col min="3" max="16384" width="8.7265625" style="2"/>
  </cols>
  <sheetData>
    <row r="1" spans="1:6" ht="25" x14ac:dyDescent="0.35">
      <c r="A1" s="20" t="s">
        <v>22</v>
      </c>
      <c r="B1" s="21"/>
    </row>
    <row r="2" spans="1:6" ht="25" x14ac:dyDescent="0.35">
      <c r="A2" s="22" t="s">
        <v>23</v>
      </c>
      <c r="B2" s="21"/>
    </row>
    <row r="3" spans="1:6" ht="25" x14ac:dyDescent="0.35">
      <c r="A3" s="22"/>
      <c r="B3" s="21"/>
    </row>
    <row r="4" spans="1:6" x14ac:dyDescent="0.35">
      <c r="A4" s="23" t="s">
        <v>24</v>
      </c>
      <c r="B4" s="24">
        <v>1</v>
      </c>
    </row>
    <row r="5" spans="1:6" x14ac:dyDescent="0.35">
      <c r="A5" s="23" t="s">
        <v>25</v>
      </c>
      <c r="B5" s="24">
        <v>2</v>
      </c>
    </row>
    <row r="6" spans="1:6" s="27" customFormat="1" x14ac:dyDescent="0.35">
      <c r="A6" s="25" t="s">
        <v>7</v>
      </c>
      <c r="B6" s="26">
        <v>2</v>
      </c>
    </row>
    <row r="7" spans="1:6" x14ac:dyDescent="0.35">
      <c r="A7" s="23" t="s">
        <v>22</v>
      </c>
      <c r="B7" s="24">
        <v>3</v>
      </c>
      <c r="F7" s="28"/>
    </row>
    <row r="8" spans="1:6" s="27" customFormat="1" x14ac:dyDescent="0.35">
      <c r="A8" s="25" t="s">
        <v>23</v>
      </c>
      <c r="B8" s="26">
        <v>3</v>
      </c>
    </row>
    <row r="9" spans="1:6" x14ac:dyDescent="0.35">
      <c r="A9" s="23" t="s">
        <v>22</v>
      </c>
      <c r="B9" s="24">
        <v>4</v>
      </c>
    </row>
    <row r="10" spans="1:6" s="27" customFormat="1" x14ac:dyDescent="0.35">
      <c r="A10" s="25" t="s">
        <v>23</v>
      </c>
      <c r="B10" s="26">
        <v>4</v>
      </c>
    </row>
    <row r="11" spans="1:6" x14ac:dyDescent="0.35">
      <c r="A11" s="23" t="s">
        <v>26</v>
      </c>
      <c r="B11" s="24">
        <v>5</v>
      </c>
    </row>
    <row r="12" spans="1:6" s="27" customFormat="1" x14ac:dyDescent="0.35">
      <c r="A12" s="25" t="s">
        <v>27</v>
      </c>
      <c r="B12" s="26">
        <v>5</v>
      </c>
    </row>
    <row r="13" spans="1:6" x14ac:dyDescent="0.35">
      <c r="A13" s="23" t="s">
        <v>28</v>
      </c>
      <c r="B13" s="24">
        <v>6</v>
      </c>
    </row>
    <row r="14" spans="1:6" s="27" customFormat="1" x14ac:dyDescent="0.35">
      <c r="A14" s="25" t="s">
        <v>29</v>
      </c>
      <c r="B14" s="26">
        <v>6</v>
      </c>
    </row>
    <row r="15" spans="1:6" x14ac:dyDescent="0.35">
      <c r="A15" s="23" t="s">
        <v>30</v>
      </c>
      <c r="B15" s="24">
        <v>7</v>
      </c>
    </row>
    <row r="16" spans="1:6" s="27" customFormat="1" x14ac:dyDescent="0.35">
      <c r="A16" s="25" t="s">
        <v>31</v>
      </c>
      <c r="B16" s="26">
        <v>7</v>
      </c>
    </row>
    <row r="17" spans="1:2" x14ac:dyDescent="0.35">
      <c r="A17" s="23" t="s">
        <v>32</v>
      </c>
      <c r="B17" s="24">
        <v>8</v>
      </c>
    </row>
    <row r="18" spans="1:2" s="27" customFormat="1" x14ac:dyDescent="0.35">
      <c r="A18" s="25" t="s">
        <v>33</v>
      </c>
      <c r="B18" s="26">
        <v>8</v>
      </c>
    </row>
    <row r="19" spans="1:2" x14ac:dyDescent="0.35">
      <c r="A19" s="23" t="s">
        <v>34</v>
      </c>
      <c r="B19" s="24">
        <v>9</v>
      </c>
    </row>
    <row r="20" spans="1:2" s="27" customFormat="1" x14ac:dyDescent="0.35">
      <c r="A20" s="25" t="s">
        <v>35</v>
      </c>
      <c r="B20" s="26">
        <v>9</v>
      </c>
    </row>
    <row r="21" spans="1:2" x14ac:dyDescent="0.35">
      <c r="A21" s="23" t="s">
        <v>36</v>
      </c>
      <c r="B21" s="24">
        <v>10</v>
      </c>
    </row>
    <row r="22" spans="1:2" s="27" customFormat="1" x14ac:dyDescent="0.35">
      <c r="A22" s="25" t="s">
        <v>37</v>
      </c>
      <c r="B22" s="26">
        <v>10</v>
      </c>
    </row>
    <row r="23" spans="1:2" x14ac:dyDescent="0.35">
      <c r="A23" s="23" t="s">
        <v>38</v>
      </c>
      <c r="B23" s="24">
        <v>11</v>
      </c>
    </row>
    <row r="24" spans="1:2" s="27" customFormat="1" x14ac:dyDescent="0.35">
      <c r="A24" s="25" t="s">
        <v>39</v>
      </c>
      <c r="B24" s="26">
        <v>11</v>
      </c>
    </row>
    <row r="25" spans="1:2" x14ac:dyDescent="0.35">
      <c r="A25" s="23" t="s">
        <v>40</v>
      </c>
      <c r="B25" s="24">
        <v>12</v>
      </c>
    </row>
    <row r="26" spans="1:2" s="27" customFormat="1" x14ac:dyDescent="0.35">
      <c r="A26" s="25" t="s">
        <v>41</v>
      </c>
      <c r="B26" s="26">
        <v>12</v>
      </c>
    </row>
    <row r="27" spans="1:2" x14ac:dyDescent="0.35">
      <c r="A27" s="23" t="s">
        <v>42</v>
      </c>
      <c r="B27" s="24">
        <v>13</v>
      </c>
    </row>
    <row r="28" spans="1:2" s="27" customFormat="1" x14ac:dyDescent="0.35">
      <c r="A28" s="25" t="s">
        <v>43</v>
      </c>
      <c r="B28" s="26">
        <v>13</v>
      </c>
    </row>
    <row r="29" spans="1:2" x14ac:dyDescent="0.35">
      <c r="A29" s="23" t="s">
        <v>44</v>
      </c>
      <c r="B29" s="24">
        <v>14</v>
      </c>
    </row>
    <row r="30" spans="1:2" s="27" customFormat="1" x14ac:dyDescent="0.35">
      <c r="A30" s="25" t="s">
        <v>45</v>
      </c>
      <c r="B30" s="26">
        <v>14</v>
      </c>
    </row>
    <row r="31" spans="1:2" x14ac:dyDescent="0.35">
      <c r="A31" s="23" t="s">
        <v>46</v>
      </c>
      <c r="B31" s="24">
        <v>15</v>
      </c>
    </row>
    <row r="32" spans="1:2" s="27" customFormat="1" x14ac:dyDescent="0.35">
      <c r="A32" s="25" t="s">
        <v>47</v>
      </c>
      <c r="B32" s="26">
        <v>15</v>
      </c>
    </row>
    <row r="33" spans="1:2" x14ac:dyDescent="0.35">
      <c r="A33" s="23" t="s">
        <v>48</v>
      </c>
      <c r="B33" s="24">
        <v>16</v>
      </c>
    </row>
    <row r="34" spans="1:2" s="27" customFormat="1" x14ac:dyDescent="0.35">
      <c r="A34" s="25" t="s">
        <v>49</v>
      </c>
      <c r="B34" s="26">
        <v>16</v>
      </c>
    </row>
  </sheetData>
  <hyperlinks>
    <hyperlink ref="A5" location="_Toc473812250" display="_Toc473812250" xr:uid="{AFFFF10A-C40B-441E-B98F-AC40495ED17D}"/>
    <hyperlink ref="B5" location="_Toc473812250" display="_Toc473812250" xr:uid="{5AE8E00A-0856-4B2F-8698-B993AF11F538}"/>
    <hyperlink ref="A6" location="_Toc473812251" display="_Toc473812251" xr:uid="{68554856-5E46-4868-98BA-E4F517E800FB}"/>
    <hyperlink ref="B6" location="_Toc473812251" display="_Toc473812251" xr:uid="{6E346511-A669-40C1-A0DD-0E4A4CDDEBE6}"/>
    <hyperlink ref="A7" location="_Toc473812252" display="_Toc473812252" xr:uid="{AD90CA01-4C06-443D-B9D9-29BB46A5A612}"/>
    <hyperlink ref="B7" location="_Toc473812252" display="_Toc473812252" xr:uid="{B95F2530-497E-4EC9-A97A-36ED893AF21D}"/>
    <hyperlink ref="A8" location="_Toc473812253" display="_Toc473812253" xr:uid="{1D15C1B5-6414-444E-930D-66662A36C003}"/>
    <hyperlink ref="B8" location="_Toc473812253" display="_Toc473812253" xr:uid="{20C07F72-D58C-47E7-886A-FE8D5F3DF55A}"/>
    <hyperlink ref="A11" location="_Toc473812254" display="_Toc473812254" xr:uid="{CE93CE90-D998-49B3-ACE9-C1F4237FB696}"/>
    <hyperlink ref="B11" location="_Toc473812254" display="_Toc473812254" xr:uid="{74ED001C-FDBF-44E7-8B62-5FB1049B0E0E}"/>
    <hyperlink ref="A12" location="_Toc473812255" display="_Toc473812255" xr:uid="{49C762EE-B89A-4AD3-A41B-E8FA087621F0}"/>
    <hyperlink ref="B12" location="_Toc473812255" display="_Toc473812255" xr:uid="{EF119B5F-27A3-4A4D-AB2C-18864A5330C9}"/>
    <hyperlink ref="A13" location="_Toc473812256" display="_Toc473812256" xr:uid="{7929867F-D94A-4A3E-BA4A-3871E8EDE6EF}"/>
    <hyperlink ref="B13" location="_Toc473812256" display="_Toc473812256" xr:uid="{5D5269EC-07FC-489F-A689-505EA71CD3A9}"/>
    <hyperlink ref="A14" location="_Toc473812257" display="_Toc473812257" xr:uid="{D77324A2-A9A1-4DE7-9825-09DB1A4F181C}"/>
    <hyperlink ref="B14" location="_Toc473812257" display="_Toc473812257" xr:uid="{01642C7D-CDDD-4FE5-9B6D-C00F0675B115}"/>
    <hyperlink ref="A5:A6" location="Pengantar!A1" display="Kata Pengantar" xr:uid="{580C05A1-8CE6-49F1-9655-DF7AE21A36B2}"/>
    <hyperlink ref="A7:A8" location="Isi!A1" display="Daftar Isi" xr:uid="{F126F429-BB5D-4D7D-A596-EFCB3A591422}"/>
    <hyperlink ref="A11:A12" location="Istilah!A1" display="Daftar Istilah" xr:uid="{CF893423-97B3-40C9-8B7F-8D23F279B04E}"/>
    <hyperlink ref="A13:A14" location="'1.1'!A1" display="Tabel 1.1 Overview Lembaga Penjamin per Januari 2018" xr:uid="{64E95F66-309F-42AE-97BD-99CC3F9B3813}"/>
    <hyperlink ref="B5:B6" location="Pengantar!A1" display="Pengantar!A1" xr:uid="{FC5BB309-6421-4691-8527-E169E911F9FE}"/>
    <hyperlink ref="B7:B8" location="Istilah!A1" display="Istilah!A1" xr:uid="{C96A02AC-C41C-4B75-B586-190BFA7EDDCD}"/>
    <hyperlink ref="B11:B12" location="Istilah!A1" display="Istilah!A1" xr:uid="{D4F6520C-48BD-4C57-84B9-8C258D2FB698}"/>
    <hyperlink ref="B13:B14" location="'1.1'!A1" display="'1.1'!A1" xr:uid="{429DA2FA-BB19-41E1-9C51-A2D11AF50A6C}"/>
    <hyperlink ref="B15" location="'1.2'!A1" display="'1.2'!A1" xr:uid="{C2C2B8FC-5934-4917-B61A-8C4036644585}"/>
    <hyperlink ref="B16" location="'1.2'!A1" display="'1.2'!A1" xr:uid="{2A9FC95A-B26D-462E-8012-E42AE84A737A}"/>
    <hyperlink ref="A15" location="'1.2'!A1" display="Tabel 1.2 Ikhtisar Keuangan Perusahaan Penjaminan berdasarkan Lokasi per Juli 2023" xr:uid="{490DDD4B-BA4F-4D2A-94C9-46DA33B6F9D0}"/>
    <hyperlink ref="A16" location="'1.2'!A1" display="Table 1.2 Financial Highlights of Guarantee Companies by Location as of July 2023" xr:uid="{12F1C62A-6415-43EA-8428-CF7D3ABE1B6D}"/>
    <hyperlink ref="A17" location="'1.3'!A1" display="Tabel 1.3 Posisi Keuangan Perusahaan Penjaminan" xr:uid="{66C2C972-AFC3-4E51-8B32-264B225D893E}"/>
    <hyperlink ref="A18" location="'1.3'!A1" display="Table 1.3 Financial Position of Guarantee Companies" xr:uid="{9B500C84-2F71-4559-A4FD-5B29CF534977}"/>
    <hyperlink ref="A19" location="'1.4'!A1" display="Tabel 1.4 Laba Rugi Komprehensif Perusahaan Penjaminan" xr:uid="{8BC21FD1-6D18-4557-B35C-708F8D1F47BA}"/>
    <hyperlink ref="A20" location="'1.4'!A1" display="Table 1.4 Comprehensive Income of Guarantee Companies" xr:uid="{CD7EB041-16E9-469D-96A5-5839CC635915}"/>
    <hyperlink ref="A21" location="'1.5'!A1" display="Tabel 1.5  Portofolio Investasi Perusahaan Penjaminan" xr:uid="{C1B07D15-810B-460B-8D83-6D994631DDEE}"/>
    <hyperlink ref="A22" location="'1.5'!A1" display="Table 1.5 Investments Portfolio of Guarantee Companies" xr:uid="{814FB2CE-B3B0-4137-8E27-EBECD1E9953A}"/>
    <hyperlink ref="A23" location="'1.6'!A1" display="Tabel 1.6 Kinerja Operasional Perusahaan Penjaminan" xr:uid="{45288344-D071-43DF-BBA4-007DBA6F0E20}"/>
    <hyperlink ref="A24" location="'1.6'!A1" display="Table 1.6 Operational Performance of Guarantee Companies" xr:uid="{8CEE58A5-BECE-4A9F-AD2C-9D4FF30A85B6}"/>
    <hyperlink ref="B17" location="'1.3'!A1" display="Tabel 1.3 Posisi Keuangan Perusahaan Penjaminan" xr:uid="{28CFD302-D668-4343-B747-6E8238A9A08D}"/>
    <hyperlink ref="B18" location="'1.3'!A1" display="Table 1.3 Financial Position of Guarantee Companies" xr:uid="{52327A29-D26F-43D3-B4E8-F53CAFB6A6B2}"/>
    <hyperlink ref="B19" location="'1.4'!A1" display="Tabel 1.4 Laba Rugi Komprehensif Perusahaan Penjaminan" xr:uid="{DCD9A574-6683-4665-B96C-DBA237CDAF68}"/>
    <hyperlink ref="B20" location="'1.4'!A1" display="Table 1.4 Comprehensive Income of Guarantee Companies" xr:uid="{60E4CC3A-8DEE-4DCA-8F17-47C1058B749A}"/>
    <hyperlink ref="B21" location="'1.5'!A1" display="Tabel 1.5  Portofolio Investasi Perusahaan Penjaminan" xr:uid="{20245BFB-297A-4EFA-89E9-79CF81528D07}"/>
    <hyperlink ref="B22" location="'1.5'!A1" display="Table 1.5 Investments Portfolio of Guarantee Companies" xr:uid="{BFFFDE41-4F12-4639-BDAB-6E6EB4AAC957}"/>
    <hyperlink ref="B23" location="'1.6'!A1" display="Tabel 1.6 Kinerja Operasional Perusahaan Penjaminan" xr:uid="{E63CECDE-C72A-4E96-A846-826FD4F0414D}"/>
    <hyperlink ref="B24" location="'1.6'!A1" display="Table 1.6 Operational Performance of Guarantee Companies" xr:uid="{B3DB7A5C-C103-4E64-9EB4-5FD7E8BC7862}"/>
    <hyperlink ref="A4" location="Disclaimer!A1" display="Disclaimer" xr:uid="{7AC40A37-24CF-4C22-8ADB-FC9660386B6C}"/>
    <hyperlink ref="B4" location="Pengantar!A1" display="Pengantar!A1" xr:uid="{EA213B5A-CB00-4AFC-A148-A736F9F16E0C}"/>
    <hyperlink ref="A25" location="'1.7'!A1" display="Tabel 1.7 Laba Rugi Komprehensif Perusahaan Penjaminan Perusahaan Penjaminan Konvensional " xr:uid="{A3EF62C3-CC72-4473-B921-C323A704585C}"/>
    <hyperlink ref="A26" location="'1.7'!A1" display="Table 1.7 Comprehensive Income of Conventional Guarantee Companies" xr:uid="{646B1018-C55B-4521-92C0-AC40EC9B06D1}"/>
    <hyperlink ref="A27" location="'1.8'!A1" display="Tabel 1.8 Kinerja Operasional Perusahaan Penjaminan Konvensional " xr:uid="{AAECA8AD-3CE6-46B3-820E-A7B0B2E6A04B}"/>
    <hyperlink ref="A28" location="'1.8'!A1" display="Table 1.8 Operational Performance of Conventional Guarantee Companies" xr:uid="{C0B7E28B-F17D-44A2-9FE7-1DF9541CA68F}"/>
    <hyperlink ref="A29" location="'1.9'!A1" display="Tabel 1.9 Posisi Keuangan Perusahaan Penjaminan Syariah " xr:uid="{40BBC0CB-CA44-4FC1-8041-3BD6AB913C2C}"/>
    <hyperlink ref="A30" location="'1.9'!A1" display="Table 1.9 Financial Position of Sharia Guarantee Companies" xr:uid="{9A6C8D94-1179-4502-B776-9B9B23C09D6F}"/>
    <hyperlink ref="A31" location="'1.10'!A1" display="Tabel 1.10 Laba Rugi Komprehensif Perusahaan Penjaminan Perusahaan Penjaminan Syariah" xr:uid="{E52A2959-1F59-451D-9E76-AD6CB50DF133}"/>
    <hyperlink ref="A32" location="'1.10'!A1" display="Table 1.10 Comprehensive Income of Sharia Guarantee Companies " xr:uid="{9179C3FA-65CB-4D49-BC6D-58BE044AB342}"/>
    <hyperlink ref="A33" location="'1.11'!A1" display="Tabel 1.11 Kinerja Operasional Perusahaan Penjaminan Syariah" xr:uid="{020ECFB8-2202-4190-A3BD-129BDB17AD6E}"/>
    <hyperlink ref="A34" location="'1.11'!A1" display="Table 1.11 Operational Performance of Sharia Guarantee Companies" xr:uid="{B36DB836-2995-4F57-BCBD-F0A4736A9482}"/>
    <hyperlink ref="B25" location="'1.7'!A1" display="Tabel 1.7 Laba Rugi Komprehensif Perusahaan Penjaminan Perusahaan Penjaminan Konvensional " xr:uid="{078DF109-C6EE-46D1-850D-19B4F50A7D9E}"/>
    <hyperlink ref="B26" location="'1.7'!A1" display="Table 1.7 Comprehensive Income of Conventional Guarantee Companies" xr:uid="{DDECF23C-AAD8-4BE2-ADAA-DBF54FB8A8F0}"/>
    <hyperlink ref="B27" location="'1.8'!A1" display="Tabel 1.8 Kinerja Operasional Perusahaan Penjaminan Konvensional " xr:uid="{098C0DD0-D3B7-44E4-A5FD-5EB084912A23}"/>
    <hyperlink ref="B28" location="'1.8'!A1" display="Table 1.8 Operational Performance of Conventional Guarantee Companies" xr:uid="{51C10C35-9D6D-498E-8FD3-27D3B41CF6D9}"/>
    <hyperlink ref="B29" location="'1.9'!A1" display="Tabel 1.9 Posisi Keuangan Perusahaan Penjaminan Syariah " xr:uid="{9BD6C449-0931-4644-AA62-6F476D0D9833}"/>
    <hyperlink ref="B30" location="'1.9'!A1" display="Table 1.9 Financial Position of Sharia Guarantee Companies" xr:uid="{721DBC0F-6562-41CE-AAD7-F538611B4947}"/>
    <hyperlink ref="B31" location="'1.10'!A1" display="Tabel 1.10 Laba Rugi Komprehensif Perusahaan Penjaminan Perusahaan Penjaminan Syariah" xr:uid="{138E8A61-0ACD-442A-BD7F-6E92643CE57B}"/>
    <hyperlink ref="B32" location="'1.10'!A1" display="Table 1.10 Comprehensive Income of Sharia Guarantee Companies " xr:uid="{5D5F0E50-67C6-467A-9807-8BF76077AF61}"/>
    <hyperlink ref="B33" location="'1.11'!A1" display="Tabel 1.11 Kinerja Operasional Perusahaan Penjaminan Syariah" xr:uid="{ADFA82ED-C812-42AB-9D63-86AAE43DD2C6}"/>
    <hyperlink ref="B34" location="'1.11'!A1" display="Table 1.11 Operational Performance of Sharia Guarantee Companies" xr:uid="{EE57738A-DB63-4791-B1CD-EFC332423473}"/>
    <hyperlink ref="A9" location="Isi!A1" display="Daftar Isi" xr:uid="{DF14D1AC-05B8-4192-A0DD-6462F5368978}"/>
    <hyperlink ref="A10" location="Isi!A1" display="Table of Content" xr:uid="{F6D6E0A8-D40F-497D-A07F-EBF24064A7D2}"/>
    <hyperlink ref="B9" location="Isi!A1" display="Daftar Isi" xr:uid="{C3A055DC-93F6-425A-B56B-2EB7F1E689CB}"/>
    <hyperlink ref="B10" location="Isi!A1" display="Table of Content" xr:uid="{4E383742-3AFA-434C-8E04-F6ACAE50EE27}"/>
  </hyperlinks>
  <pageMargins left="0.51181102362204722" right="0.51181102362204722" top="0.55118110236220474" bottom="0.55118110236220474" header="0.31496062992125984" footer="0.31496062992125984"/>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601DD8-D7BB-4EE6-A348-9E3508421CA1}">
  <sheetPr>
    <tabColor theme="5" tint="0.39997558519241921"/>
  </sheetPr>
  <dimension ref="A1:C24"/>
  <sheetViews>
    <sheetView showGridLines="0" view="pageBreakPreview" zoomScale="80" zoomScaleNormal="100" zoomScaleSheetLayoutView="80" workbookViewId="0">
      <selection sqref="A1:XFD1048576"/>
    </sheetView>
  </sheetViews>
  <sheetFormatPr defaultColWidth="8.7265625" defaultRowHeight="14.5" x14ac:dyDescent="0.35"/>
  <cols>
    <col min="1" max="1" width="40.81640625" style="2" customWidth="1"/>
    <col min="2" max="2" width="4.54296875" style="2" customWidth="1"/>
    <col min="3" max="3" width="40.81640625" style="2" customWidth="1"/>
    <col min="4" max="16384" width="8.7265625" style="2"/>
  </cols>
  <sheetData>
    <row r="1" spans="1:3" ht="28" x14ac:dyDescent="0.35">
      <c r="A1" s="10" t="s">
        <v>26</v>
      </c>
    </row>
    <row r="2" spans="1:3" ht="27.5" x14ac:dyDescent="0.35">
      <c r="A2" s="11" t="s">
        <v>27</v>
      </c>
    </row>
    <row r="3" spans="1:3" ht="27.5" x14ac:dyDescent="0.35">
      <c r="A3" s="12"/>
    </row>
    <row r="4" spans="1:3" ht="26" x14ac:dyDescent="0.35">
      <c r="A4" s="30" t="s">
        <v>50</v>
      </c>
      <c r="B4" s="31"/>
      <c r="C4" s="32" t="s">
        <v>51</v>
      </c>
    </row>
    <row r="5" spans="1:3" ht="52" x14ac:dyDescent="0.35">
      <c r="A5" s="13" t="s">
        <v>52</v>
      </c>
      <c r="B5" s="31"/>
      <c r="C5" s="15" t="s">
        <v>53</v>
      </c>
    </row>
    <row r="6" spans="1:3" x14ac:dyDescent="0.35">
      <c r="A6" s="13"/>
      <c r="B6" s="31"/>
      <c r="C6" s="31"/>
    </row>
    <row r="7" spans="1:3" x14ac:dyDescent="0.35">
      <c r="A7" s="31" t="s">
        <v>54</v>
      </c>
      <c r="B7" s="31"/>
      <c r="C7" s="33" t="s">
        <v>54</v>
      </c>
    </row>
    <row r="8" spans="1:3" ht="39" x14ac:dyDescent="0.35">
      <c r="A8" s="13" t="s">
        <v>55</v>
      </c>
      <c r="B8" s="31"/>
      <c r="C8" s="15" t="s">
        <v>56</v>
      </c>
    </row>
    <row r="9" spans="1:3" x14ac:dyDescent="0.35">
      <c r="A9" s="13"/>
      <c r="B9" s="31"/>
      <c r="C9" s="31"/>
    </row>
    <row r="10" spans="1:3" x14ac:dyDescent="0.35">
      <c r="A10" s="31" t="s">
        <v>57</v>
      </c>
      <c r="B10" s="178"/>
      <c r="C10" s="33" t="s">
        <v>58</v>
      </c>
    </row>
    <row r="11" spans="1:3" ht="52" x14ac:dyDescent="0.35">
      <c r="A11" s="13" t="s">
        <v>59</v>
      </c>
      <c r="B11" s="178"/>
      <c r="C11" s="15" t="s">
        <v>60</v>
      </c>
    </row>
    <row r="12" spans="1:3" x14ac:dyDescent="0.35">
      <c r="A12" s="13"/>
      <c r="B12" s="31"/>
      <c r="C12" s="15"/>
    </row>
    <row r="13" spans="1:3" ht="26" x14ac:dyDescent="0.35">
      <c r="A13" s="31" t="s">
        <v>61</v>
      </c>
      <c r="B13" s="31"/>
      <c r="C13" s="33" t="s">
        <v>62</v>
      </c>
    </row>
    <row r="14" spans="1:3" ht="39" x14ac:dyDescent="0.35">
      <c r="A14" s="13" t="s">
        <v>63</v>
      </c>
      <c r="B14" s="31"/>
      <c r="C14" s="15" t="s">
        <v>64</v>
      </c>
    </row>
    <row r="15" spans="1:3" x14ac:dyDescent="0.35">
      <c r="A15" s="13"/>
      <c r="B15" s="31"/>
      <c r="C15" s="15"/>
    </row>
    <row r="16" spans="1:3" x14ac:dyDescent="0.35">
      <c r="A16" s="31" t="s">
        <v>65</v>
      </c>
      <c r="B16" s="179"/>
      <c r="C16" s="33" t="s">
        <v>66</v>
      </c>
    </row>
    <row r="17" spans="1:3" ht="37.5" x14ac:dyDescent="0.35">
      <c r="A17" s="13" t="s">
        <v>67</v>
      </c>
      <c r="B17" s="179"/>
      <c r="C17" s="15" t="s">
        <v>68</v>
      </c>
    </row>
    <row r="18" spans="1:3" x14ac:dyDescent="0.35">
      <c r="A18" s="31"/>
      <c r="B18" s="33"/>
      <c r="C18" s="33"/>
    </row>
    <row r="19" spans="1:3" x14ac:dyDescent="0.35">
      <c r="A19" s="31" t="s">
        <v>69</v>
      </c>
      <c r="B19" s="179"/>
      <c r="C19" s="33" t="s">
        <v>70</v>
      </c>
    </row>
    <row r="20" spans="1:3" ht="26" x14ac:dyDescent="0.35">
      <c r="A20" s="13" t="s">
        <v>71</v>
      </c>
      <c r="B20" s="179"/>
      <c r="C20" s="15" t="s">
        <v>72</v>
      </c>
    </row>
    <row r="21" spans="1:3" x14ac:dyDescent="0.35">
      <c r="A21" s="13"/>
      <c r="B21" s="31"/>
      <c r="C21" s="31"/>
    </row>
    <row r="22" spans="1:3" ht="26" x14ac:dyDescent="0.35">
      <c r="A22" s="34" t="s">
        <v>73</v>
      </c>
      <c r="B22" s="34"/>
      <c r="C22" s="35" t="s">
        <v>74</v>
      </c>
    </row>
    <row r="23" spans="1:3" ht="50" x14ac:dyDescent="0.35">
      <c r="A23" s="13" t="s">
        <v>75</v>
      </c>
      <c r="B23" s="34"/>
      <c r="C23" s="15" t="s">
        <v>76</v>
      </c>
    </row>
    <row r="24" spans="1:3" x14ac:dyDescent="0.35">
      <c r="A24" s="13"/>
      <c r="B24" s="34"/>
      <c r="C24" s="15"/>
    </row>
  </sheetData>
  <mergeCells count="3">
    <mergeCell ref="B10:B11"/>
    <mergeCell ref="B16:B17"/>
    <mergeCell ref="B19:B20"/>
  </mergeCells>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D52EC-C2A5-422A-888F-828DBBE1AB54}">
  <sheetPr>
    <tabColor theme="5" tint="0.39997558519241921"/>
  </sheetPr>
  <dimension ref="A1:F15"/>
  <sheetViews>
    <sheetView showGridLines="0" view="pageBreakPreview" zoomScaleNormal="100" zoomScaleSheetLayoutView="100" workbookViewId="0">
      <pane xSplit="1" ySplit="4" topLeftCell="B5" activePane="bottomRight" state="frozen"/>
      <selection sqref="A1:O1"/>
      <selection pane="topRight" sqref="A1:O1"/>
      <selection pane="bottomLeft" sqref="A1:O1"/>
      <selection pane="bottomRight" activeCell="A2" sqref="A1:XFD1048576"/>
    </sheetView>
  </sheetViews>
  <sheetFormatPr defaultColWidth="8.7265625" defaultRowHeight="14.5" x14ac:dyDescent="0.35"/>
  <cols>
    <col min="1" max="1" width="31.453125" style="2" customWidth="1"/>
    <col min="2" max="2" width="21.1796875" style="2" customWidth="1"/>
    <col min="3" max="3" width="15" style="2" customWidth="1"/>
    <col min="4" max="4" width="16" style="2" customWidth="1"/>
    <col min="5" max="5" width="15.7265625" style="2" customWidth="1"/>
    <col min="6" max="6" width="29.81640625" style="2" bestFit="1" customWidth="1"/>
    <col min="7" max="16384" width="8.7265625" style="2"/>
  </cols>
  <sheetData>
    <row r="1" spans="1:6" x14ac:dyDescent="0.35">
      <c r="A1" s="181" t="s">
        <v>390</v>
      </c>
      <c r="B1" s="182"/>
      <c r="C1" s="182"/>
      <c r="D1" s="182"/>
      <c r="E1" s="182"/>
      <c r="F1" s="183"/>
    </row>
    <row r="2" spans="1:6" x14ac:dyDescent="0.35">
      <c r="A2" s="184" t="s">
        <v>391</v>
      </c>
      <c r="B2" s="185"/>
      <c r="C2" s="185"/>
      <c r="D2" s="185"/>
      <c r="E2" s="185"/>
      <c r="F2" s="186"/>
    </row>
    <row r="3" spans="1:6" x14ac:dyDescent="0.35">
      <c r="A3" s="187" t="s">
        <v>77</v>
      </c>
      <c r="B3" s="36" t="s">
        <v>78</v>
      </c>
      <c r="C3" s="36" t="s">
        <v>79</v>
      </c>
      <c r="D3" s="36" t="s">
        <v>80</v>
      </c>
      <c r="E3" s="36" t="s">
        <v>81</v>
      </c>
      <c r="F3" s="189" t="s">
        <v>82</v>
      </c>
    </row>
    <row r="4" spans="1:6" ht="21.75" customHeight="1" x14ac:dyDescent="0.35">
      <c r="A4" s="188"/>
      <c r="B4" s="37" t="s">
        <v>83</v>
      </c>
      <c r="C4" s="37" t="s">
        <v>84</v>
      </c>
      <c r="D4" s="37" t="s">
        <v>85</v>
      </c>
      <c r="E4" s="37" t="s">
        <v>86</v>
      </c>
      <c r="F4" s="190"/>
    </row>
    <row r="5" spans="1:6" x14ac:dyDescent="0.35">
      <c r="A5" s="38" t="s">
        <v>87</v>
      </c>
      <c r="B5" s="39">
        <v>1</v>
      </c>
      <c r="C5" s="40">
        <v>30602.184560685397</v>
      </c>
      <c r="D5" s="40">
        <v>17880.02720577236</v>
      </c>
      <c r="E5" s="40">
        <v>12722.157354913001</v>
      </c>
      <c r="F5" s="41" t="s">
        <v>88</v>
      </c>
    </row>
    <row r="6" spans="1:6" x14ac:dyDescent="0.35">
      <c r="A6" s="42" t="s">
        <v>89</v>
      </c>
      <c r="B6" s="39">
        <v>17</v>
      </c>
      <c r="C6" s="40">
        <v>5898.4639817118359</v>
      </c>
      <c r="D6" s="40">
        <v>3361.5542826748897</v>
      </c>
      <c r="E6" s="40">
        <v>2536.909699036476</v>
      </c>
      <c r="F6" s="43" t="s">
        <v>90</v>
      </c>
    </row>
    <row r="7" spans="1:6" x14ac:dyDescent="0.35">
      <c r="A7" s="42" t="s">
        <v>91</v>
      </c>
      <c r="B7" s="44">
        <f>SUM(B8)</f>
        <v>1</v>
      </c>
      <c r="C7" s="45">
        <f>SUM(C8)</f>
        <v>53.695621441</v>
      </c>
      <c r="D7" s="45">
        <f>SUM(D8)</f>
        <v>13.70012176589</v>
      </c>
      <c r="E7" s="45">
        <f>SUM(E8)</f>
        <v>39.995499675175004</v>
      </c>
      <c r="F7" s="46" t="s">
        <v>92</v>
      </c>
    </row>
    <row r="8" spans="1:6" x14ac:dyDescent="0.35">
      <c r="A8" s="47" t="s">
        <v>93</v>
      </c>
      <c r="B8" s="48">
        <v>1</v>
      </c>
      <c r="C8" s="49">
        <v>53.695621441</v>
      </c>
      <c r="D8" s="49">
        <v>13.70012176589</v>
      </c>
      <c r="E8" s="49">
        <v>39.995499675175004</v>
      </c>
      <c r="F8" s="50" t="s">
        <v>93</v>
      </c>
    </row>
    <row r="9" spans="1:6" x14ac:dyDescent="0.35">
      <c r="A9" s="42" t="s">
        <v>94</v>
      </c>
      <c r="B9" s="39">
        <f>'[1]Pivot Statistik'!D7</f>
        <v>2</v>
      </c>
      <c r="C9" s="40">
        <f>'[1]Pivot Statistik'!E7/'[1]Pivot Statistik'!$F$1</f>
        <v>3605.7491087574981</v>
      </c>
      <c r="D9" s="40">
        <f>'[1]Pivot Statistik'!F7/'[1]Pivot Statistik'!$F$1</f>
        <v>3182.24002230013</v>
      </c>
      <c r="E9" s="40">
        <f>'[1]Pivot Statistik'!G7/'[1]Pivot Statistik'!$F$1</f>
        <v>423.50908645742004</v>
      </c>
      <c r="F9" s="43" t="s">
        <v>95</v>
      </c>
    </row>
    <row r="10" spans="1:6" x14ac:dyDescent="0.35">
      <c r="A10" s="42" t="s">
        <v>96</v>
      </c>
      <c r="B10" s="51">
        <f>SUM(B11:B12)</f>
        <v>9</v>
      </c>
      <c r="C10" s="51">
        <f t="shared" ref="C10:E10" si="0">SUM(C11:C12)</f>
        <v>6226.8045729234891</v>
      </c>
      <c r="D10" s="51">
        <f t="shared" si="0"/>
        <v>3580.2217794923808</v>
      </c>
      <c r="E10" s="51">
        <f t="shared" si="0"/>
        <v>2646.5827934308832</v>
      </c>
      <c r="F10" s="43" t="s">
        <v>97</v>
      </c>
    </row>
    <row r="11" spans="1:6" x14ac:dyDescent="0.35">
      <c r="A11" s="47" t="s">
        <v>93</v>
      </c>
      <c r="B11" s="48">
        <v>2</v>
      </c>
      <c r="C11" s="52">
        <v>5427.7846092883892</v>
      </c>
      <c r="D11" s="52">
        <v>3135.3504371062809</v>
      </c>
      <c r="E11" s="52">
        <v>2292.4341721821102</v>
      </c>
      <c r="F11" s="50" t="s">
        <v>93</v>
      </c>
    </row>
    <row r="12" spans="1:6" x14ac:dyDescent="0.35">
      <c r="A12" s="47" t="s">
        <v>98</v>
      </c>
      <c r="B12" s="48">
        <v>7</v>
      </c>
      <c r="C12" s="52">
        <v>799.0199636351</v>
      </c>
      <c r="D12" s="52">
        <v>444.87134238609997</v>
      </c>
      <c r="E12" s="52">
        <v>354.14862124877317</v>
      </c>
      <c r="F12" s="50" t="s">
        <v>99</v>
      </c>
    </row>
    <row r="13" spans="1:6" x14ac:dyDescent="0.35">
      <c r="A13" s="53" t="s">
        <v>100</v>
      </c>
      <c r="B13" s="54">
        <f>SUM(B5:B7,B11,B9)</f>
        <v>23</v>
      </c>
      <c r="C13" s="54">
        <f>SUM(C5:C7,C9:C10)</f>
        <v>46386.897845519219</v>
      </c>
      <c r="D13" s="54">
        <f t="shared" ref="D13:E13" si="1">SUM(D5:D7,D9:D10)</f>
        <v>28017.743412005653</v>
      </c>
      <c r="E13" s="54">
        <f t="shared" si="1"/>
        <v>18369.154433512955</v>
      </c>
      <c r="F13" s="55" t="s">
        <v>101</v>
      </c>
    </row>
    <row r="14" spans="1:6" x14ac:dyDescent="0.35">
      <c r="A14" s="191"/>
      <c r="B14" s="192"/>
      <c r="C14" s="192"/>
      <c r="D14" s="192"/>
      <c r="E14" s="192"/>
      <c r="F14" s="193"/>
    </row>
    <row r="15" spans="1:6" ht="45" customHeight="1" x14ac:dyDescent="0.35">
      <c r="A15" s="180" t="s">
        <v>102</v>
      </c>
      <c r="B15" s="180"/>
      <c r="C15" s="56"/>
      <c r="D15" s="56"/>
      <c r="E15" s="57">
        <f>C13-(D13+E13)</f>
        <v>6.1118043959140778E-10</v>
      </c>
      <c r="F15" s="56"/>
    </row>
  </sheetData>
  <mergeCells count="6">
    <mergeCell ref="A15:B15"/>
    <mergeCell ref="A1:F1"/>
    <mergeCell ref="A2:F2"/>
    <mergeCell ref="A3:A4"/>
    <mergeCell ref="F3:F4"/>
    <mergeCell ref="A14:F14"/>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E5819-16E8-4F0A-8D57-1CFDF1F1538D}">
  <sheetPr>
    <tabColor theme="5" tint="0.39997558519241921"/>
  </sheetPr>
  <dimension ref="A1:F24"/>
  <sheetViews>
    <sheetView showGridLines="0" view="pageBreakPreview" zoomScale="80" zoomScaleNormal="100" zoomScaleSheetLayoutView="80" workbookViewId="0">
      <pane xSplit="1" ySplit="4" topLeftCell="B5" activePane="bottomRight" state="frozen"/>
      <selection sqref="A1:O1"/>
      <selection pane="topRight" sqref="A1:O1"/>
      <selection pane="bottomLeft" sqref="A1:O1"/>
      <selection pane="bottomRight" activeCell="A2" sqref="A1:XFD1048576"/>
    </sheetView>
  </sheetViews>
  <sheetFormatPr defaultColWidth="8.7265625" defaultRowHeight="14.5" x14ac:dyDescent="0.35"/>
  <cols>
    <col min="1" max="1" width="22.1796875" style="2" bestFit="1" customWidth="1"/>
    <col min="2" max="5" width="17.1796875" style="2" customWidth="1"/>
    <col min="6" max="6" width="25.81640625" style="2" customWidth="1"/>
    <col min="7" max="16384" width="8.7265625" style="2"/>
  </cols>
  <sheetData>
    <row r="1" spans="1:6" s="9" customFormat="1" x14ac:dyDescent="0.35">
      <c r="A1" s="181" t="s">
        <v>388</v>
      </c>
      <c r="B1" s="182"/>
      <c r="C1" s="182"/>
      <c r="D1" s="182"/>
      <c r="E1" s="182"/>
      <c r="F1" s="183"/>
    </row>
    <row r="2" spans="1:6" s="9" customFormat="1" x14ac:dyDescent="0.35">
      <c r="A2" s="184" t="s">
        <v>389</v>
      </c>
      <c r="B2" s="185"/>
      <c r="C2" s="185"/>
      <c r="D2" s="185"/>
      <c r="E2" s="185"/>
      <c r="F2" s="186"/>
    </row>
    <row r="3" spans="1:6" x14ac:dyDescent="0.35">
      <c r="A3" s="187" t="s">
        <v>103</v>
      </c>
      <c r="B3" s="36" t="s">
        <v>79</v>
      </c>
      <c r="C3" s="36" t="s">
        <v>104</v>
      </c>
      <c r="D3" s="36" t="s">
        <v>80</v>
      </c>
      <c r="E3" s="36" t="s">
        <v>81</v>
      </c>
      <c r="F3" s="36" t="s">
        <v>105</v>
      </c>
    </row>
    <row r="4" spans="1:6" x14ac:dyDescent="0.35">
      <c r="A4" s="188"/>
      <c r="B4" s="37" t="s">
        <v>84</v>
      </c>
      <c r="C4" s="37" t="s">
        <v>106</v>
      </c>
      <c r="D4" s="37" t="s">
        <v>85</v>
      </c>
      <c r="E4" s="37" t="s">
        <v>86</v>
      </c>
      <c r="F4" s="37" t="s">
        <v>107</v>
      </c>
    </row>
    <row r="5" spans="1:6" x14ac:dyDescent="0.35">
      <c r="A5" s="58" t="s">
        <v>108</v>
      </c>
      <c r="B5" s="59">
        <v>391.76433052041006</v>
      </c>
      <c r="C5" s="59">
        <v>189.81293956382999</v>
      </c>
      <c r="D5" s="59">
        <v>257.50553777549999</v>
      </c>
      <c r="E5" s="59">
        <v>134.25879274491001</v>
      </c>
      <c r="F5" s="59">
        <v>3511.805338138</v>
      </c>
    </row>
    <row r="6" spans="1:6" x14ac:dyDescent="0.35">
      <c r="A6" s="58" t="s">
        <v>109</v>
      </c>
      <c r="B6" s="59">
        <v>267.02369294019002</v>
      </c>
      <c r="C6" s="59">
        <v>95.308840021709997</v>
      </c>
      <c r="D6" s="59">
        <v>118.25934970009</v>
      </c>
      <c r="E6" s="59">
        <v>148.7643432401</v>
      </c>
      <c r="F6" s="59">
        <v>3564.4477219138503</v>
      </c>
    </row>
    <row r="7" spans="1:6" x14ac:dyDescent="0.35">
      <c r="A7" s="58" t="s">
        <v>110</v>
      </c>
      <c r="B7" s="59">
        <v>44.978883631000002</v>
      </c>
      <c r="C7" s="59">
        <v>39.498976974000001</v>
      </c>
      <c r="D7" s="59">
        <v>7.3883670480000001</v>
      </c>
      <c r="E7" s="59">
        <v>37.590516583000003</v>
      </c>
      <c r="F7" s="59">
        <v>421.73529171468897</v>
      </c>
    </row>
    <row r="8" spans="1:6" x14ac:dyDescent="0.35">
      <c r="A8" s="58" t="s">
        <v>111</v>
      </c>
      <c r="B8" s="59">
        <v>296.26537886173998</v>
      </c>
      <c r="C8" s="59">
        <v>55.654878689</v>
      </c>
      <c r="D8" s="59">
        <v>226.45608809386999</v>
      </c>
      <c r="E8" s="59">
        <v>69.809290767869996</v>
      </c>
      <c r="F8" s="59">
        <v>1646.2959565327583</v>
      </c>
    </row>
    <row r="9" spans="1:6" x14ac:dyDescent="0.35">
      <c r="A9" s="58" t="s">
        <v>112</v>
      </c>
      <c r="B9" s="59">
        <v>40848.187076253154</v>
      </c>
      <c r="C9" s="59">
        <v>27282.510268600588</v>
      </c>
      <c r="D9" s="59">
        <v>24740.23929935677</v>
      </c>
      <c r="E9" s="59">
        <v>16107.947776895531</v>
      </c>
      <c r="F9" s="59">
        <v>360925.21576089313</v>
      </c>
    </row>
    <row r="10" spans="1:6" x14ac:dyDescent="0.35">
      <c r="A10" s="58" t="s">
        <v>113</v>
      </c>
      <c r="B10" s="59">
        <v>680.82599203127006</v>
      </c>
      <c r="C10" s="59">
        <v>103.72426198435001</v>
      </c>
      <c r="D10" s="59">
        <v>591.42659858844991</v>
      </c>
      <c r="E10" s="59">
        <v>89.399393442820013</v>
      </c>
      <c r="F10" s="59">
        <v>6304.8109940437716</v>
      </c>
    </row>
    <row r="11" spans="1:6" x14ac:dyDescent="0.35">
      <c r="A11" s="58" t="s">
        <v>114</v>
      </c>
      <c r="B11" s="59">
        <v>688.88285163038006</v>
      </c>
      <c r="C11" s="59">
        <v>308.41746707258994</v>
      </c>
      <c r="D11" s="59">
        <v>317.40141325300993</v>
      </c>
      <c r="E11" s="59">
        <v>371.48143837779321</v>
      </c>
      <c r="F11" s="59">
        <v>9407.6564669051986</v>
      </c>
    </row>
    <row r="12" spans="1:6" x14ac:dyDescent="0.35">
      <c r="A12" s="58" t="s">
        <v>115</v>
      </c>
      <c r="B12" s="59">
        <v>537.39200741900004</v>
      </c>
      <c r="C12" s="59">
        <v>108.80704</v>
      </c>
      <c r="D12" s="59">
        <v>339.17329811899998</v>
      </c>
      <c r="E12" s="59">
        <v>198.2187093</v>
      </c>
      <c r="F12" s="59">
        <v>4006.1120112929902</v>
      </c>
    </row>
    <row r="13" spans="1:6" x14ac:dyDescent="0.35">
      <c r="A13" s="58" t="s">
        <v>116</v>
      </c>
      <c r="B13" s="59">
        <v>643.76703744150996</v>
      </c>
      <c r="C13" s="59">
        <v>451.64821679094001</v>
      </c>
      <c r="D13" s="59">
        <v>409.37740681069994</v>
      </c>
      <c r="E13" s="59">
        <v>234.38963063080999</v>
      </c>
      <c r="F13" s="59">
        <v>8362.5888940103305</v>
      </c>
    </row>
    <row r="14" spans="1:6" x14ac:dyDescent="0.35">
      <c r="A14" s="58" t="s">
        <v>117</v>
      </c>
      <c r="B14" s="59">
        <v>478.09820503028601</v>
      </c>
      <c r="C14" s="59">
        <v>252.39502903190169</v>
      </c>
      <c r="D14" s="59">
        <v>268.08043764528014</v>
      </c>
      <c r="E14" s="59">
        <v>210.01776738500601</v>
      </c>
      <c r="F14" s="59">
        <v>6728.0444746982193</v>
      </c>
    </row>
    <row r="15" spans="1:6" x14ac:dyDescent="0.35">
      <c r="A15" s="58" t="s">
        <v>118</v>
      </c>
      <c r="B15" s="59">
        <v>53.695621441</v>
      </c>
      <c r="C15" s="59">
        <v>38.936629125000003</v>
      </c>
      <c r="D15" s="59">
        <v>13.70012176589</v>
      </c>
      <c r="E15" s="59">
        <v>39.995499675175004</v>
      </c>
      <c r="F15" s="59">
        <v>470.39414354159999</v>
      </c>
    </row>
    <row r="16" spans="1:6" x14ac:dyDescent="0.35">
      <c r="A16" s="58" t="s">
        <v>119</v>
      </c>
      <c r="B16" s="59">
        <v>263.35598521499998</v>
      </c>
      <c r="C16" s="59">
        <v>135.21858499999999</v>
      </c>
      <c r="D16" s="59">
        <v>99.024042284999993</v>
      </c>
      <c r="E16" s="59">
        <v>164.33194293</v>
      </c>
      <c r="F16" s="59">
        <v>3376.6240787259999</v>
      </c>
    </row>
    <row r="17" spans="1:6" x14ac:dyDescent="0.35">
      <c r="A17" s="58" t="s">
        <v>120</v>
      </c>
      <c r="B17" s="59">
        <v>278.03285223982999</v>
      </c>
      <c r="C17" s="59">
        <v>100.61065039844</v>
      </c>
      <c r="D17" s="59">
        <v>201.94171125688001</v>
      </c>
      <c r="E17" s="59">
        <v>76.091140982949995</v>
      </c>
      <c r="F17" s="59">
        <v>2038.7962405606249</v>
      </c>
    </row>
    <row r="18" spans="1:6" x14ac:dyDescent="0.35">
      <c r="A18" s="58" t="s">
        <v>121</v>
      </c>
      <c r="B18" s="59">
        <v>334.12435273900002</v>
      </c>
      <c r="C18" s="59">
        <v>115.586795741</v>
      </c>
      <c r="D18" s="59">
        <v>225.95660285700001</v>
      </c>
      <c r="E18" s="59">
        <v>108.167749882</v>
      </c>
      <c r="F18" s="59">
        <v>4108.8868420870003</v>
      </c>
    </row>
    <row r="19" spans="1:6" x14ac:dyDescent="0.35">
      <c r="A19" s="58" t="s">
        <v>122</v>
      </c>
      <c r="B19" s="59">
        <v>223.24227072882999</v>
      </c>
      <c r="C19" s="59">
        <v>87.87</v>
      </c>
      <c r="D19" s="59">
        <v>130.41976546674999</v>
      </c>
      <c r="E19" s="59">
        <v>92.82250526208</v>
      </c>
      <c r="F19" s="59">
        <v>2230.563333045</v>
      </c>
    </row>
    <row r="20" spans="1:6" x14ac:dyDescent="0.35">
      <c r="A20" s="58" t="s">
        <v>123</v>
      </c>
      <c r="B20" s="59">
        <v>176.36072460785999</v>
      </c>
      <c r="C20" s="59">
        <v>171.25820075999999</v>
      </c>
      <c r="D20" s="59">
        <v>15.74957430616</v>
      </c>
      <c r="E20" s="59">
        <v>160.61115030170001</v>
      </c>
      <c r="F20" s="59">
        <v>1939.5874026389999</v>
      </c>
    </row>
    <row r="21" spans="1:6" x14ac:dyDescent="0.35">
      <c r="A21" s="58" t="s">
        <v>124</v>
      </c>
      <c r="B21" s="59">
        <v>102.93002042337</v>
      </c>
      <c r="C21" s="59">
        <v>18.28026064857</v>
      </c>
      <c r="D21" s="59">
        <v>53.874880255189993</v>
      </c>
      <c r="E21" s="59">
        <v>49.055140167980007</v>
      </c>
      <c r="F21" s="59">
        <v>737.87675732383104</v>
      </c>
    </row>
    <row r="22" spans="1:6" x14ac:dyDescent="0.35">
      <c r="A22" s="58" t="s">
        <v>125</v>
      </c>
      <c r="B22" s="59">
        <v>77.970562365389995</v>
      </c>
      <c r="C22" s="59">
        <v>67.564932679999998</v>
      </c>
      <c r="D22" s="59">
        <v>1.7689174221099999</v>
      </c>
      <c r="E22" s="59">
        <v>76.201644943229994</v>
      </c>
      <c r="F22" s="59">
        <v>114.64389080264</v>
      </c>
    </row>
    <row r="23" spans="1:6" x14ac:dyDescent="0.35">
      <c r="A23" s="60" t="s">
        <v>100</v>
      </c>
      <c r="B23" s="61">
        <f>SUM(B5:B22)</f>
        <v>46386.897845519226</v>
      </c>
      <c r="C23" s="61">
        <f t="shared" ref="C23:F23" si="0">SUM(C5:C22)</f>
        <v>29623.103973081925</v>
      </c>
      <c r="D23" s="61">
        <f t="shared" si="0"/>
        <v>28017.74341200565</v>
      </c>
      <c r="E23" s="61">
        <f t="shared" si="0"/>
        <v>18369.154433512951</v>
      </c>
      <c r="F23" s="61">
        <f t="shared" si="0"/>
        <v>419896.08559886867</v>
      </c>
    </row>
    <row r="24" spans="1:6" x14ac:dyDescent="0.35">
      <c r="A24" s="191"/>
      <c r="B24" s="194"/>
      <c r="C24" s="194"/>
      <c r="D24" s="194"/>
      <c r="E24" s="194"/>
      <c r="F24" s="195"/>
    </row>
  </sheetData>
  <mergeCells count="4">
    <mergeCell ref="A1:F1"/>
    <mergeCell ref="A2:F2"/>
    <mergeCell ref="A3:A4"/>
    <mergeCell ref="A24:F24"/>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8689D-6338-4176-96E2-81C94AFC1941}">
  <sheetPr>
    <tabColor theme="5" tint="0.39997558519241921"/>
  </sheetPr>
  <dimension ref="A1:O113"/>
  <sheetViews>
    <sheetView showGridLines="0" view="pageBreakPreview" zoomScale="80" zoomScaleNormal="100" zoomScaleSheetLayoutView="80" workbookViewId="0">
      <pane xSplit="1" ySplit="3" topLeftCell="B4" activePane="bottomRight" state="frozen"/>
      <selection sqref="A1:O1"/>
      <selection pane="topRight" sqref="A1:O1"/>
      <selection pane="bottomLeft" sqref="A1:O1"/>
      <selection pane="bottomRight" activeCell="A2" sqref="A1:XFD1048576"/>
    </sheetView>
  </sheetViews>
  <sheetFormatPr defaultColWidth="9.1796875" defaultRowHeight="10.5" x14ac:dyDescent="0.25"/>
  <cols>
    <col min="1" max="1" width="49.453125" style="62" customWidth="1"/>
    <col min="2" max="4" width="6.1796875" style="62" customWidth="1"/>
    <col min="5" max="5" width="6.1796875" style="97" customWidth="1"/>
    <col min="6" max="14" width="6.1796875" style="62" customWidth="1"/>
    <col min="15" max="15" width="43.1796875" style="62" bestFit="1" customWidth="1"/>
    <col min="16" max="16384" width="9.1796875" style="62"/>
  </cols>
  <sheetData>
    <row r="1" spans="1:15" ht="13" x14ac:dyDescent="0.25">
      <c r="A1" s="181" t="s">
        <v>126</v>
      </c>
      <c r="B1" s="182"/>
      <c r="C1" s="182"/>
      <c r="D1" s="182"/>
      <c r="E1" s="182"/>
      <c r="F1" s="182"/>
      <c r="G1" s="182"/>
      <c r="H1" s="182"/>
      <c r="I1" s="182"/>
      <c r="J1" s="182"/>
      <c r="K1" s="182"/>
      <c r="L1" s="182"/>
      <c r="M1" s="182"/>
      <c r="N1" s="182"/>
      <c r="O1" s="183"/>
    </row>
    <row r="2" spans="1:15" ht="13" x14ac:dyDescent="0.25">
      <c r="A2" s="184" t="s">
        <v>127</v>
      </c>
      <c r="B2" s="185"/>
      <c r="C2" s="185"/>
      <c r="D2" s="185"/>
      <c r="E2" s="185"/>
      <c r="F2" s="185"/>
      <c r="G2" s="185"/>
      <c r="H2" s="185"/>
      <c r="I2" s="185"/>
      <c r="J2" s="185"/>
      <c r="K2" s="185"/>
      <c r="L2" s="185"/>
      <c r="M2" s="185"/>
      <c r="N2" s="185"/>
      <c r="O2" s="186"/>
    </row>
    <row r="3" spans="1:15" ht="16.399999999999999" customHeight="1" x14ac:dyDescent="0.25">
      <c r="A3" s="63" t="s">
        <v>77</v>
      </c>
      <c r="B3" s="64">
        <v>45261</v>
      </c>
      <c r="C3" s="64">
        <v>45292</v>
      </c>
      <c r="D3" s="64">
        <v>45323</v>
      </c>
      <c r="E3" s="64">
        <v>45352</v>
      </c>
      <c r="F3" s="64">
        <v>45383</v>
      </c>
      <c r="G3" s="64">
        <v>45413</v>
      </c>
      <c r="H3" s="64">
        <v>45444</v>
      </c>
      <c r="I3" s="64">
        <v>45474</v>
      </c>
      <c r="J3" s="64">
        <v>45505</v>
      </c>
      <c r="K3" s="64">
        <v>45536</v>
      </c>
      <c r="L3" s="64">
        <v>45566</v>
      </c>
      <c r="M3" s="64">
        <v>45597</v>
      </c>
      <c r="N3" s="64">
        <v>45627</v>
      </c>
      <c r="O3" s="65" t="s">
        <v>82</v>
      </c>
    </row>
    <row r="4" spans="1:15" x14ac:dyDescent="0.25">
      <c r="A4" s="66" t="s">
        <v>128</v>
      </c>
      <c r="B4" s="67"/>
      <c r="C4" s="67"/>
      <c r="D4" s="68"/>
      <c r="E4" s="69"/>
      <c r="F4" s="68"/>
      <c r="G4" s="68"/>
      <c r="H4" s="68"/>
      <c r="I4" s="68"/>
      <c r="J4" s="68"/>
      <c r="K4" s="68"/>
      <c r="L4" s="68"/>
      <c r="M4" s="68"/>
      <c r="N4" s="68"/>
      <c r="O4" s="70" t="s">
        <v>129</v>
      </c>
    </row>
    <row r="5" spans="1:15" x14ac:dyDescent="0.25">
      <c r="A5" s="71" t="s">
        <v>130</v>
      </c>
      <c r="B5" s="72">
        <v>602.97293915932119</v>
      </c>
      <c r="C5" s="72">
        <v>615.55619274139053</v>
      </c>
      <c r="D5" s="72">
        <v>602.46727170589099</v>
      </c>
      <c r="E5" s="72">
        <v>731.44018229052051</v>
      </c>
      <c r="F5" s="72">
        <v>689.93266475835071</v>
      </c>
      <c r="G5" s="72">
        <v>888.33706442176106</v>
      </c>
      <c r="H5" s="72">
        <v>625.68501218644144</v>
      </c>
      <c r="I5" s="72">
        <v>571.8437284543196</v>
      </c>
      <c r="J5" s="72">
        <v>575.96653432493838</v>
      </c>
      <c r="K5" s="72">
        <v>663.82740351915334</v>
      </c>
      <c r="L5" s="72">
        <v>592.98685219561901</v>
      </c>
      <c r="M5" s="72">
        <v>580.97925427663347</v>
      </c>
      <c r="N5" s="72">
        <v>601.949377846174</v>
      </c>
      <c r="O5" s="73" t="s">
        <v>131</v>
      </c>
    </row>
    <row r="6" spans="1:15" x14ac:dyDescent="0.25">
      <c r="A6" s="71" t="s">
        <v>132</v>
      </c>
      <c r="B6" s="72">
        <v>19767.846859670422</v>
      </c>
      <c r="C6" s="72">
        <v>19976.377069615992</v>
      </c>
      <c r="D6" s="72">
        <v>20048.607615351357</v>
      </c>
      <c r="E6" s="72">
        <v>19848.862391012863</v>
      </c>
      <c r="F6" s="72">
        <v>19889.432106068587</v>
      </c>
      <c r="G6" s="72">
        <v>19777.412851210534</v>
      </c>
      <c r="H6" s="72">
        <v>19421.31655154164</v>
      </c>
      <c r="I6" s="72">
        <v>19869.253800792652</v>
      </c>
      <c r="J6" s="72">
        <v>19279.666168355005</v>
      </c>
      <c r="K6" s="72">
        <v>18811.279868779489</v>
      </c>
      <c r="L6" s="72">
        <v>17631.359121282243</v>
      </c>
      <c r="M6" s="72">
        <v>18179.618414518722</v>
      </c>
      <c r="N6" s="72">
        <v>18322.003725091494</v>
      </c>
      <c r="O6" s="73" t="s">
        <v>133</v>
      </c>
    </row>
    <row r="7" spans="1:15" x14ac:dyDescent="0.25">
      <c r="A7" s="74" t="s">
        <v>134</v>
      </c>
      <c r="B7" s="72">
        <v>9601.0498654138719</v>
      </c>
      <c r="C7" s="72">
        <v>9659.7039867298718</v>
      </c>
      <c r="D7" s="72">
        <v>9660.5874913447406</v>
      </c>
      <c r="E7" s="72">
        <v>9348.0042051353084</v>
      </c>
      <c r="F7" s="72">
        <v>9243.3182549667108</v>
      </c>
      <c r="G7" s="72">
        <v>8218.1766000080806</v>
      </c>
      <c r="H7" s="72">
        <v>7790.9178771814695</v>
      </c>
      <c r="I7" s="72">
        <v>8120.2471707998302</v>
      </c>
      <c r="J7" s="72">
        <v>7392.7248187619398</v>
      </c>
      <c r="K7" s="72">
        <v>6889.1870163859103</v>
      </c>
      <c r="L7" s="72">
        <v>5681.400833522619</v>
      </c>
      <c r="M7" s="72">
        <v>6106.61470051368</v>
      </c>
      <c r="N7" s="72">
        <v>6277.3150267607061</v>
      </c>
      <c r="O7" s="73" t="s">
        <v>135</v>
      </c>
    </row>
    <row r="8" spans="1:15" x14ac:dyDescent="0.25">
      <c r="A8" s="74" t="s">
        <v>136</v>
      </c>
      <c r="B8" s="72">
        <v>7322.0876159727195</v>
      </c>
      <c r="C8" s="72">
        <v>7347.6541823790194</v>
      </c>
      <c r="D8" s="72">
        <v>7400.4119334291399</v>
      </c>
      <c r="E8" s="72">
        <v>7409.5774964095399</v>
      </c>
      <c r="F8" s="72">
        <v>7577.6265206600801</v>
      </c>
      <c r="G8" s="72">
        <v>8085.9135384772599</v>
      </c>
      <c r="H8" s="72">
        <v>7982.69616596589</v>
      </c>
      <c r="I8" s="72">
        <v>7875.7422869304501</v>
      </c>
      <c r="J8" s="72">
        <v>7900.5603607416297</v>
      </c>
      <c r="K8" s="72">
        <v>7954.3556489073108</v>
      </c>
      <c r="L8" s="72">
        <v>7811.9691062424999</v>
      </c>
      <c r="M8" s="72">
        <v>7769.2479755550403</v>
      </c>
      <c r="N8" s="72">
        <v>7793.1902278795396</v>
      </c>
      <c r="O8" s="73" t="s">
        <v>137</v>
      </c>
    </row>
    <row r="9" spans="1:15" x14ac:dyDescent="0.25">
      <c r="A9" s="74" t="s">
        <v>138</v>
      </c>
      <c r="B9" s="72">
        <v>0</v>
      </c>
      <c r="C9" s="72">
        <v>0</v>
      </c>
      <c r="D9" s="72">
        <v>0</v>
      </c>
      <c r="E9" s="72">
        <v>0</v>
      </c>
      <c r="F9" s="72">
        <v>0</v>
      </c>
      <c r="G9" s="72">
        <v>0</v>
      </c>
      <c r="H9" s="72">
        <v>0</v>
      </c>
      <c r="I9" s="72">
        <v>14.158362</v>
      </c>
      <c r="J9" s="72">
        <v>14.158362</v>
      </c>
      <c r="K9" s="72">
        <v>24.951934900000001</v>
      </c>
      <c r="L9" s="72">
        <v>121.94124009799999</v>
      </c>
      <c r="M9" s="72">
        <v>126.611954717</v>
      </c>
      <c r="N9" s="72">
        <v>138.503580935</v>
      </c>
      <c r="O9" s="73" t="s">
        <v>139</v>
      </c>
    </row>
    <row r="10" spans="1:15" x14ac:dyDescent="0.25">
      <c r="A10" s="74" t="s">
        <v>140</v>
      </c>
      <c r="B10" s="72">
        <v>998.36662114056003</v>
      </c>
      <c r="C10" s="72">
        <v>1099.1051001891501</v>
      </c>
      <c r="D10" s="72">
        <v>1078.9179519998499</v>
      </c>
      <c r="E10" s="72">
        <v>1204.0535375347699</v>
      </c>
      <c r="F10" s="72">
        <v>1215.20578983718</v>
      </c>
      <c r="G10" s="72">
        <v>1656.6369074771499</v>
      </c>
      <c r="H10" s="72">
        <v>1825.9563050004599</v>
      </c>
      <c r="I10" s="72">
        <v>2030.4146960118101</v>
      </c>
      <c r="J10" s="72">
        <v>2142.6840360614201</v>
      </c>
      <c r="K10" s="72">
        <v>2106.4458525250602</v>
      </c>
      <c r="L10" s="72">
        <v>2156.55694700503</v>
      </c>
      <c r="M10" s="72">
        <v>2323.2319297773702</v>
      </c>
      <c r="N10" s="72">
        <v>2292.3100602527734</v>
      </c>
      <c r="O10" s="73" t="s">
        <v>141</v>
      </c>
    </row>
    <row r="11" spans="1:15" x14ac:dyDescent="0.25">
      <c r="A11" s="74" t="s">
        <v>142</v>
      </c>
      <c r="B11" s="72">
        <v>225.53522319999999</v>
      </c>
      <c r="C11" s="72">
        <v>237.00717119999999</v>
      </c>
      <c r="D11" s="72">
        <v>237.01919271</v>
      </c>
      <c r="E11" s="72">
        <v>233.92485299099999</v>
      </c>
      <c r="F11" s="72">
        <v>238.19551999999999</v>
      </c>
      <c r="G11" s="72">
        <v>209.79058280000001</v>
      </c>
      <c r="H11" s="72">
        <v>216.58085740000001</v>
      </c>
      <c r="I11" s="72">
        <v>224.4058957</v>
      </c>
      <c r="J11" s="72">
        <v>235.70333370099999</v>
      </c>
      <c r="K11" s="72">
        <v>239.19329280100001</v>
      </c>
      <c r="L11" s="72">
        <v>236.65062790100001</v>
      </c>
      <c r="M11" s="72">
        <v>223.94455173899999</v>
      </c>
      <c r="N11" s="72">
        <v>213.8246556926124</v>
      </c>
      <c r="O11" s="73" t="s">
        <v>143</v>
      </c>
    </row>
    <row r="12" spans="1:15" x14ac:dyDescent="0.25">
      <c r="A12" s="74" t="s">
        <v>144</v>
      </c>
      <c r="B12" s="72">
        <v>3.0634786415999997</v>
      </c>
      <c r="C12" s="72">
        <v>2.7303011267500001</v>
      </c>
      <c r="D12" s="72">
        <v>2.72802317842</v>
      </c>
      <c r="E12" s="72">
        <v>2.2212693400100001</v>
      </c>
      <c r="F12" s="72">
        <v>1.9892386312499999</v>
      </c>
      <c r="G12" s="72">
        <v>1.9890453801500001</v>
      </c>
      <c r="H12" s="72">
        <v>1.6623508788599999</v>
      </c>
      <c r="I12" s="72">
        <v>1.44354788885</v>
      </c>
      <c r="J12" s="72">
        <v>1.4416633127</v>
      </c>
      <c r="K12" s="72">
        <v>1.11993836424</v>
      </c>
      <c r="L12" s="72">
        <v>0.90514744887999998</v>
      </c>
      <c r="M12" s="72">
        <v>0.90414679496000006</v>
      </c>
      <c r="N12" s="72">
        <v>0.62787402798000003</v>
      </c>
      <c r="O12" s="73" t="s">
        <v>145</v>
      </c>
    </row>
    <row r="13" spans="1:15" x14ac:dyDescent="0.25">
      <c r="A13" s="74" t="s">
        <v>146</v>
      </c>
      <c r="B13" s="72">
        <v>1615.1489553016718</v>
      </c>
      <c r="C13" s="72">
        <v>1627.5812279911972</v>
      </c>
      <c r="D13" s="72">
        <v>1666.3479226892055</v>
      </c>
      <c r="E13" s="72">
        <v>1648.4859296022355</v>
      </c>
      <c r="F13" s="72">
        <v>1610.5016819733653</v>
      </c>
      <c r="G13" s="72">
        <v>1602.1792102478939</v>
      </c>
      <c r="H13" s="72">
        <v>1600.7760282949616</v>
      </c>
      <c r="I13" s="72">
        <v>1600.2148746417097</v>
      </c>
      <c r="J13" s="72">
        <v>1589.7666269563138</v>
      </c>
      <c r="K13" s="72">
        <v>1593.399218075969</v>
      </c>
      <c r="L13" s="72">
        <v>1616.3646320092153</v>
      </c>
      <c r="M13" s="72">
        <v>1623.4963688696726</v>
      </c>
      <c r="N13" s="72">
        <v>1600.6764819428788</v>
      </c>
      <c r="O13" s="73" t="s">
        <v>147</v>
      </c>
    </row>
    <row r="14" spans="1:15" x14ac:dyDescent="0.25">
      <c r="A14" s="74" t="s">
        <v>148</v>
      </c>
      <c r="B14" s="72">
        <v>0</v>
      </c>
      <c r="C14" s="72">
        <v>0</v>
      </c>
      <c r="D14" s="72">
        <v>0</v>
      </c>
      <c r="E14" s="72">
        <v>0</v>
      </c>
      <c r="F14" s="72">
        <v>0</v>
      </c>
      <c r="G14" s="72">
        <v>0</v>
      </c>
      <c r="H14" s="72">
        <v>0</v>
      </c>
      <c r="I14" s="72">
        <v>0</v>
      </c>
      <c r="J14" s="72">
        <v>0</v>
      </c>
      <c r="K14" s="72">
        <v>0</v>
      </c>
      <c r="L14" s="72">
        <v>0</v>
      </c>
      <c r="M14" s="72">
        <v>0</v>
      </c>
      <c r="N14" s="72">
        <v>0</v>
      </c>
      <c r="O14" s="73" t="s">
        <v>148</v>
      </c>
    </row>
    <row r="15" spans="1:15" x14ac:dyDescent="0.25">
      <c r="A15" s="74" t="s">
        <v>149</v>
      </c>
      <c r="B15" s="72">
        <v>0</v>
      </c>
      <c r="C15" s="72">
        <v>0</v>
      </c>
      <c r="D15" s="72">
        <v>0</v>
      </c>
      <c r="E15" s="72">
        <v>0</v>
      </c>
      <c r="F15" s="72">
        <v>0</v>
      </c>
      <c r="G15" s="72">
        <v>0</v>
      </c>
      <c r="H15" s="72">
        <v>0</v>
      </c>
      <c r="I15" s="72">
        <v>0</v>
      </c>
      <c r="J15" s="72">
        <v>0</v>
      </c>
      <c r="K15" s="72">
        <v>0</v>
      </c>
      <c r="L15" s="72">
        <v>0</v>
      </c>
      <c r="M15" s="72">
        <v>0</v>
      </c>
      <c r="N15" s="72">
        <v>0</v>
      </c>
      <c r="O15" s="73" t="s">
        <v>149</v>
      </c>
    </row>
    <row r="16" spans="1:15" x14ac:dyDescent="0.25">
      <c r="A16" s="74" t="s">
        <v>150</v>
      </c>
      <c r="B16" s="72">
        <v>0</v>
      </c>
      <c r="C16" s="72">
        <v>0</v>
      </c>
      <c r="D16" s="72">
        <v>0</v>
      </c>
      <c r="E16" s="72">
        <v>0</v>
      </c>
      <c r="F16" s="72">
        <v>0</v>
      </c>
      <c r="G16" s="72">
        <v>0</v>
      </c>
      <c r="H16" s="72">
        <v>0</v>
      </c>
      <c r="I16" s="72">
        <v>0</v>
      </c>
      <c r="J16" s="72">
        <v>0</v>
      </c>
      <c r="K16" s="72">
        <v>0</v>
      </c>
      <c r="L16" s="72">
        <v>0</v>
      </c>
      <c r="M16" s="72">
        <v>0</v>
      </c>
      <c r="N16" s="72">
        <v>0</v>
      </c>
      <c r="O16" s="73" t="s">
        <v>151</v>
      </c>
    </row>
    <row r="17" spans="1:15" x14ac:dyDescent="0.25">
      <c r="A17" s="74" t="s">
        <v>152</v>
      </c>
      <c r="B17" s="72">
        <v>2.4950999999999999</v>
      </c>
      <c r="C17" s="72">
        <v>2.4950999999999999</v>
      </c>
      <c r="D17" s="72">
        <v>2.4950999999999999</v>
      </c>
      <c r="E17" s="72">
        <v>2.4950999999999999</v>
      </c>
      <c r="F17" s="72">
        <v>2.4950999999999999</v>
      </c>
      <c r="G17" s="72">
        <v>2.6269668199999998</v>
      </c>
      <c r="H17" s="72">
        <v>2.6269668199999998</v>
      </c>
      <c r="I17" s="72">
        <v>2.6269668199999998</v>
      </c>
      <c r="J17" s="72">
        <v>2.6269668199999998</v>
      </c>
      <c r="K17" s="72">
        <v>2.6269668199999998</v>
      </c>
      <c r="L17" s="72">
        <v>2.6269668199999998</v>
      </c>
      <c r="M17" s="72">
        <v>2.6269668199999998</v>
      </c>
      <c r="N17" s="72">
        <v>2.6269668199999998</v>
      </c>
      <c r="O17" s="73" t="s">
        <v>153</v>
      </c>
    </row>
    <row r="18" spans="1:15" x14ac:dyDescent="0.25">
      <c r="A18" s="74" t="s">
        <v>154</v>
      </c>
      <c r="B18" s="72">
        <v>0</v>
      </c>
      <c r="C18" s="72">
        <v>0</v>
      </c>
      <c r="D18" s="72">
        <v>0</v>
      </c>
      <c r="E18" s="72">
        <v>0</v>
      </c>
      <c r="F18" s="72">
        <v>0</v>
      </c>
      <c r="G18" s="72">
        <v>0</v>
      </c>
      <c r="H18" s="72">
        <v>0</v>
      </c>
      <c r="I18" s="72">
        <v>0</v>
      </c>
      <c r="J18" s="72">
        <v>0</v>
      </c>
      <c r="K18" s="72">
        <v>0</v>
      </c>
      <c r="L18" s="72">
        <v>0</v>
      </c>
      <c r="M18" s="72">
        <v>0</v>
      </c>
      <c r="N18" s="72">
        <v>0</v>
      </c>
      <c r="O18" s="73" t="s">
        <v>155</v>
      </c>
    </row>
    <row r="19" spans="1:15" x14ac:dyDescent="0.25">
      <c r="A19" s="74" t="s">
        <v>156</v>
      </c>
      <c r="B19" s="72">
        <v>0</v>
      </c>
      <c r="C19" s="72">
        <v>0</v>
      </c>
      <c r="D19" s="72">
        <v>0</v>
      </c>
      <c r="E19" s="72">
        <v>0</v>
      </c>
      <c r="F19" s="72">
        <v>0</v>
      </c>
      <c r="G19" s="72">
        <v>0</v>
      </c>
      <c r="H19" s="72">
        <v>0</v>
      </c>
      <c r="I19" s="72">
        <v>0</v>
      </c>
      <c r="J19" s="72">
        <v>0</v>
      </c>
      <c r="K19" s="72">
        <v>0</v>
      </c>
      <c r="L19" s="72">
        <v>0</v>
      </c>
      <c r="M19" s="72">
        <v>0</v>
      </c>
      <c r="N19" s="72">
        <v>0</v>
      </c>
      <c r="O19" s="73" t="s">
        <v>157</v>
      </c>
    </row>
    <row r="20" spans="1:15" x14ac:dyDescent="0.25">
      <c r="A20" s="74" t="s">
        <v>158</v>
      </c>
      <c r="B20" s="72">
        <v>0</v>
      </c>
      <c r="C20" s="72">
        <v>0</v>
      </c>
      <c r="D20" s="72">
        <v>0</v>
      </c>
      <c r="E20" s="72">
        <v>0</v>
      </c>
      <c r="F20" s="72">
        <v>0</v>
      </c>
      <c r="G20" s="72">
        <v>0</v>
      </c>
      <c r="H20" s="72">
        <v>0</v>
      </c>
      <c r="I20" s="72">
        <v>0</v>
      </c>
      <c r="J20" s="72">
        <v>0</v>
      </c>
      <c r="K20" s="72">
        <v>0</v>
      </c>
      <c r="L20" s="72">
        <v>0</v>
      </c>
      <c r="M20" s="72">
        <v>0</v>
      </c>
      <c r="N20" s="72">
        <v>0</v>
      </c>
      <c r="O20" s="73" t="s">
        <v>159</v>
      </c>
    </row>
    <row r="21" spans="1:15" x14ac:dyDescent="0.25">
      <c r="A21" s="74" t="s">
        <v>160</v>
      </c>
      <c r="B21" s="72">
        <v>0.1</v>
      </c>
      <c r="C21" s="72">
        <v>0.1</v>
      </c>
      <c r="D21" s="72">
        <v>0.1</v>
      </c>
      <c r="E21" s="72">
        <v>0.1</v>
      </c>
      <c r="F21" s="72">
        <v>0.1</v>
      </c>
      <c r="G21" s="72">
        <v>0.1</v>
      </c>
      <c r="H21" s="72">
        <v>0.1</v>
      </c>
      <c r="I21" s="72">
        <v>0</v>
      </c>
      <c r="J21" s="72">
        <v>0</v>
      </c>
      <c r="K21" s="72">
        <v>0</v>
      </c>
      <c r="L21" s="72">
        <v>2.943620235</v>
      </c>
      <c r="M21" s="72">
        <v>2.9398197320000001</v>
      </c>
      <c r="N21" s="72">
        <v>2.9288507799999999</v>
      </c>
      <c r="O21" s="73" t="s">
        <v>161</v>
      </c>
    </row>
    <row r="22" spans="1:15" x14ac:dyDescent="0.25">
      <c r="A22" s="71" t="s">
        <v>162</v>
      </c>
      <c r="B22" s="72">
        <v>3520.69197860126</v>
      </c>
      <c r="C22" s="72">
        <v>3269.24154853134</v>
      </c>
      <c r="D22" s="72">
        <v>3438.1825809827601</v>
      </c>
      <c r="E22" s="72">
        <v>3844.4022074508193</v>
      </c>
      <c r="F22" s="72">
        <v>3740.1417371471202</v>
      </c>
      <c r="G22" s="72">
        <v>2929.3243336419</v>
      </c>
      <c r="H22" s="72">
        <v>2798.4919700476403</v>
      </c>
      <c r="I22" s="72">
        <v>2753.237030926</v>
      </c>
      <c r="J22" s="72">
        <v>2908.3201355178671</v>
      </c>
      <c r="K22" s="72">
        <v>2968.9518229789887</v>
      </c>
      <c r="L22" s="72">
        <v>3108.6115441089496</v>
      </c>
      <c r="M22" s="72">
        <v>2713.2730149581744</v>
      </c>
      <c r="N22" s="72">
        <v>2334.7311146771049</v>
      </c>
      <c r="O22" s="73" t="s">
        <v>163</v>
      </c>
    </row>
    <row r="23" spans="1:15" x14ac:dyDescent="0.25">
      <c r="A23" s="71" t="s">
        <v>164</v>
      </c>
      <c r="B23" s="72">
        <v>161.66651619599207</v>
      </c>
      <c r="C23" s="72">
        <v>176.99871258708416</v>
      </c>
      <c r="D23" s="72">
        <v>184.41963634787584</v>
      </c>
      <c r="E23" s="72">
        <v>144.07606135597501</v>
      </c>
      <c r="F23" s="72">
        <v>9.3039269725363809</v>
      </c>
      <c r="G23" s="72">
        <v>10.578017886038049</v>
      </c>
      <c r="H23" s="72">
        <v>13.977259044707219</v>
      </c>
      <c r="I23" s="72">
        <v>17.419889738261659</v>
      </c>
      <c r="J23" s="72">
        <v>19.056529401267497</v>
      </c>
      <c r="K23" s="72">
        <v>20.314412951793329</v>
      </c>
      <c r="L23" s="72">
        <v>22.503810400120003</v>
      </c>
      <c r="M23" s="72">
        <v>25.759344837350003</v>
      </c>
      <c r="N23" s="72">
        <v>8.7972592695199996</v>
      </c>
      <c r="O23" s="73" t="s">
        <v>165</v>
      </c>
    </row>
    <row r="24" spans="1:15" ht="12.75" customHeight="1" x14ac:dyDescent="0.25">
      <c r="A24" s="71" t="s">
        <v>166</v>
      </c>
      <c r="B24" s="72">
        <v>970.56996111683736</v>
      </c>
      <c r="C24" s="72">
        <v>1013.2264505118884</v>
      </c>
      <c r="D24" s="72">
        <v>792.19402859649415</v>
      </c>
      <c r="E24" s="72">
        <v>928.14273292697465</v>
      </c>
      <c r="F24" s="72">
        <v>1163.7762553056648</v>
      </c>
      <c r="G24" s="72">
        <v>1363.4569601552382</v>
      </c>
      <c r="H24" s="72">
        <v>1225.2874884550624</v>
      </c>
      <c r="I24" s="72">
        <v>1315.851084102585</v>
      </c>
      <c r="J24" s="72">
        <v>1404.6265047272816</v>
      </c>
      <c r="K24" s="72">
        <v>1180.1908227263393</v>
      </c>
      <c r="L24" s="72">
        <v>1325.4219678165066</v>
      </c>
      <c r="M24" s="72">
        <v>1294.7209232274056</v>
      </c>
      <c r="N24" s="72">
        <v>1204.2540857521913</v>
      </c>
      <c r="O24" s="73" t="s">
        <v>167</v>
      </c>
    </row>
    <row r="25" spans="1:15" x14ac:dyDescent="0.25">
      <c r="A25" s="71" t="s">
        <v>168</v>
      </c>
      <c r="B25" s="72">
        <v>72.666179683761357</v>
      </c>
      <c r="C25" s="72">
        <v>92.238935847492186</v>
      </c>
      <c r="D25" s="72">
        <v>89.136163331686859</v>
      </c>
      <c r="E25" s="72">
        <v>94.261379965494541</v>
      </c>
      <c r="F25" s="72">
        <v>84.953250380137433</v>
      </c>
      <c r="G25" s="72">
        <v>89.21976065812936</v>
      </c>
      <c r="H25" s="72">
        <v>94.125019917513342</v>
      </c>
      <c r="I25" s="72">
        <v>91.753867353601862</v>
      </c>
      <c r="J25" s="72">
        <v>89.050538565700364</v>
      </c>
      <c r="K25" s="72">
        <v>99.752524058960475</v>
      </c>
      <c r="L25" s="72">
        <v>94.072103118090055</v>
      </c>
      <c r="M25" s="72">
        <v>89.964110528926952</v>
      </c>
      <c r="N25" s="72">
        <v>93.959767127813222</v>
      </c>
      <c r="O25" s="73" t="s">
        <v>169</v>
      </c>
    </row>
    <row r="26" spans="1:15" x14ac:dyDescent="0.25">
      <c r="A26" s="71" t="s">
        <v>170</v>
      </c>
      <c r="B26" s="72">
        <v>2375.9403149344448</v>
      </c>
      <c r="C26" s="72">
        <v>2424.5762628488396</v>
      </c>
      <c r="D26" s="72">
        <v>2457.6103099634506</v>
      </c>
      <c r="E26" s="72">
        <v>2495.1522760686462</v>
      </c>
      <c r="F26" s="72">
        <v>2631.4056137941357</v>
      </c>
      <c r="G26" s="72">
        <v>2371.8567689959286</v>
      </c>
      <c r="H26" s="72">
        <v>2898.2577987938012</v>
      </c>
      <c r="I26" s="72">
        <v>2928.661470565944</v>
      </c>
      <c r="J26" s="72">
        <v>3000.2613159285424</v>
      </c>
      <c r="K26" s="72">
        <v>3075.4810147190215</v>
      </c>
      <c r="L26" s="72">
        <v>3135.1002704849766</v>
      </c>
      <c r="M26" s="72">
        <v>3161.626945014179</v>
      </c>
      <c r="N26" s="72">
        <v>3094.7204264669535</v>
      </c>
      <c r="O26" s="73" t="s">
        <v>171</v>
      </c>
    </row>
    <row r="27" spans="1:15" x14ac:dyDescent="0.25">
      <c r="A27" s="71" t="s">
        <v>172</v>
      </c>
      <c r="B27" s="72">
        <v>0</v>
      </c>
      <c r="C27" s="72">
        <v>0</v>
      </c>
      <c r="D27" s="72">
        <v>0</v>
      </c>
      <c r="E27" s="72">
        <v>0</v>
      </c>
      <c r="F27" s="72">
        <v>0</v>
      </c>
      <c r="G27" s="72">
        <v>0</v>
      </c>
      <c r="H27" s="72">
        <v>0</v>
      </c>
      <c r="I27" s="72">
        <v>0</v>
      </c>
      <c r="J27" s="72">
        <v>0</v>
      </c>
      <c r="K27" s="72">
        <v>0</v>
      </c>
      <c r="L27" s="72">
        <v>0</v>
      </c>
      <c r="M27" s="72">
        <v>0</v>
      </c>
      <c r="N27" s="72">
        <v>0</v>
      </c>
      <c r="O27" s="73" t="s">
        <v>173</v>
      </c>
    </row>
    <row r="28" spans="1:15" x14ac:dyDescent="0.25">
      <c r="A28" s="71" t="s">
        <v>174</v>
      </c>
      <c r="B28" s="72">
        <v>11.13793310987997</v>
      </c>
      <c r="C28" s="72">
        <v>11.13793310987997</v>
      </c>
      <c r="D28" s="72">
        <v>12.26246761987997</v>
      </c>
      <c r="E28" s="72">
        <v>17.478763401835799</v>
      </c>
      <c r="F28" s="72">
        <v>17.478763401835799</v>
      </c>
      <c r="G28" s="72">
        <v>17.682528327835801</v>
      </c>
      <c r="H28" s="72">
        <v>17.682528327835801</v>
      </c>
      <c r="I28" s="72">
        <v>17.682528327835801</v>
      </c>
      <c r="J28" s="72">
        <v>17.329715579515799</v>
      </c>
      <c r="K28" s="72">
        <v>17.329715579515799</v>
      </c>
      <c r="L28" s="72">
        <v>17.329715579515799</v>
      </c>
      <c r="M28" s="72">
        <v>17.329715579515799</v>
      </c>
      <c r="N28" s="72">
        <v>17.329715579515799</v>
      </c>
      <c r="O28" s="73" t="s">
        <v>175</v>
      </c>
    </row>
    <row r="29" spans="1:15" x14ac:dyDescent="0.25">
      <c r="A29" s="71" t="s">
        <v>176</v>
      </c>
      <c r="B29" s="72">
        <v>1.4907479988199999</v>
      </c>
      <c r="C29" s="72">
        <v>1.47751615182</v>
      </c>
      <c r="D29" s="72">
        <v>1.43136736482</v>
      </c>
      <c r="E29" s="72">
        <v>1.3956779728199999</v>
      </c>
      <c r="F29" s="72">
        <v>1.3542076008199999</v>
      </c>
      <c r="G29" s="72">
        <v>1.3128909798200001</v>
      </c>
      <c r="H29" s="72">
        <v>1.2715743578200003</v>
      </c>
      <c r="I29" s="72">
        <v>1.2302577358200002</v>
      </c>
      <c r="J29" s="72">
        <v>1.1996515938200001</v>
      </c>
      <c r="K29" s="72">
        <v>1.2517263998200001</v>
      </c>
      <c r="L29" s="72">
        <v>1.2090712988200001</v>
      </c>
      <c r="M29" s="72">
        <v>1.1664161978200003</v>
      </c>
      <c r="N29" s="72">
        <v>1.123833222</v>
      </c>
      <c r="O29" s="73" t="s">
        <v>177</v>
      </c>
    </row>
    <row r="30" spans="1:15" x14ac:dyDescent="0.25">
      <c r="A30" s="71" t="s">
        <v>178</v>
      </c>
      <c r="B30" s="72">
        <v>0.70158924499999997</v>
      </c>
      <c r="C30" s="72">
        <v>0.64054491499999999</v>
      </c>
      <c r="D30" s="72">
        <v>0.58504996399999998</v>
      </c>
      <c r="E30" s="72">
        <v>0.53410665700000004</v>
      </c>
      <c r="F30" s="72">
        <v>0.48780502999999997</v>
      </c>
      <c r="G30" s="72">
        <v>0.44556183500000002</v>
      </c>
      <c r="H30" s="72">
        <v>0.40631357000000001</v>
      </c>
      <c r="I30" s="72">
        <v>0.36920563299999998</v>
      </c>
      <c r="J30" s="72">
        <v>0.335883025</v>
      </c>
      <c r="K30" s="72">
        <v>0.30284892000000002</v>
      </c>
      <c r="L30" s="72">
        <v>0.27033030400000002</v>
      </c>
      <c r="M30" s="72">
        <v>0.24016046399999999</v>
      </c>
      <c r="N30" s="72">
        <v>0.21330026799999999</v>
      </c>
      <c r="O30" s="73" t="s">
        <v>179</v>
      </c>
    </row>
    <row r="31" spans="1:15" x14ac:dyDescent="0.25">
      <c r="A31" s="71" t="s">
        <v>180</v>
      </c>
      <c r="B31" s="72">
        <v>733.88145637845366</v>
      </c>
      <c r="C31" s="72">
        <v>737.45585542188462</v>
      </c>
      <c r="D31" s="72">
        <v>684.47674601048163</v>
      </c>
      <c r="E31" s="72">
        <v>795.23400054463366</v>
      </c>
      <c r="F31" s="72">
        <v>772.28449451848974</v>
      </c>
      <c r="G31" s="72">
        <v>784.75575238785257</v>
      </c>
      <c r="H31" s="72">
        <v>793.51233885974614</v>
      </c>
      <c r="I31" s="72">
        <v>747.77921093953614</v>
      </c>
      <c r="J31" s="72">
        <v>793.46857683370592</v>
      </c>
      <c r="K31" s="72">
        <v>791.78503790262607</v>
      </c>
      <c r="L31" s="72">
        <v>602.28945601973589</v>
      </c>
      <c r="M31" s="72">
        <v>642.50993942227603</v>
      </c>
      <c r="N31" s="72">
        <v>650.00455149805566</v>
      </c>
      <c r="O31" s="73" t="s">
        <v>181</v>
      </c>
    </row>
    <row r="32" spans="1:15" s="78" customFormat="1" x14ac:dyDescent="0.25">
      <c r="A32" s="75" t="s">
        <v>182</v>
      </c>
      <c r="B32" s="76">
        <v>28219.566476094202</v>
      </c>
      <c r="C32" s="76">
        <v>28318.927022282609</v>
      </c>
      <c r="D32" s="76">
        <v>28311.373237238684</v>
      </c>
      <c r="E32" s="76">
        <v>28900.979779647565</v>
      </c>
      <c r="F32" s="76">
        <v>29000.550824977294</v>
      </c>
      <c r="G32" s="76">
        <v>28234.382490500011</v>
      </c>
      <c r="H32" s="76">
        <v>27890.013855102159</v>
      </c>
      <c r="I32" s="76">
        <v>28315.082074569509</v>
      </c>
      <c r="J32" s="76">
        <v>28089.281553852637</v>
      </c>
      <c r="K32" s="76">
        <v>27630.467198535742</v>
      </c>
      <c r="L32" s="76">
        <v>26531.154242608547</v>
      </c>
      <c r="M32" s="76">
        <v>26707.18823902497</v>
      </c>
      <c r="N32" s="76">
        <v>26329.087156798854</v>
      </c>
      <c r="O32" s="77" t="s">
        <v>183</v>
      </c>
    </row>
    <row r="33" spans="1:15" s="82" customFormat="1" x14ac:dyDescent="0.25">
      <c r="A33" s="79" t="s">
        <v>184</v>
      </c>
      <c r="B33" s="80"/>
      <c r="C33" s="80"/>
      <c r="D33" s="80"/>
      <c r="E33" s="80"/>
      <c r="F33" s="80"/>
      <c r="G33" s="80"/>
      <c r="H33" s="80"/>
      <c r="I33" s="80"/>
      <c r="J33" s="80"/>
      <c r="K33" s="80"/>
      <c r="L33" s="80"/>
      <c r="M33" s="80"/>
      <c r="N33" s="80"/>
      <c r="O33" s="81" t="s">
        <v>185</v>
      </c>
    </row>
    <row r="34" spans="1:15" x14ac:dyDescent="0.25">
      <c r="A34" s="71" t="s">
        <v>132</v>
      </c>
      <c r="B34" s="72">
        <v>9095.7185915522823</v>
      </c>
      <c r="C34" s="72">
        <v>9190.952598114236</v>
      </c>
      <c r="D34" s="72">
        <v>9354.3984126660507</v>
      </c>
      <c r="E34" s="72">
        <v>9527.5360125508396</v>
      </c>
      <c r="F34" s="72">
        <v>9721.4966843766451</v>
      </c>
      <c r="G34" s="72">
        <v>9909.2785187747031</v>
      </c>
      <c r="H34" s="72">
        <v>10566.076914667105</v>
      </c>
      <c r="I34" s="72">
        <v>10363.705501589166</v>
      </c>
      <c r="J34" s="72">
        <v>10782.958566426605</v>
      </c>
      <c r="K34" s="72">
        <v>11185.761879260541</v>
      </c>
      <c r="L34" s="72">
        <v>11197.938743894249</v>
      </c>
      <c r="M34" s="72">
        <v>11206.346418035633</v>
      </c>
      <c r="N34" s="72">
        <v>11301.100247990431</v>
      </c>
      <c r="O34" s="73" t="s">
        <v>131</v>
      </c>
    </row>
    <row r="35" spans="1:15" x14ac:dyDescent="0.25">
      <c r="A35" s="74" t="s">
        <v>134</v>
      </c>
      <c r="B35" s="72">
        <v>1036.7330175970001</v>
      </c>
      <c r="C35" s="72">
        <v>1036.7330175970001</v>
      </c>
      <c r="D35" s="72">
        <v>1069.7330175970001</v>
      </c>
      <c r="E35" s="72">
        <v>1069.7330175970001</v>
      </c>
      <c r="F35" s="72">
        <v>1069.7330175970001</v>
      </c>
      <c r="G35" s="72">
        <v>1059.7330175970001</v>
      </c>
      <c r="H35" s="72">
        <v>6475.9250175979996</v>
      </c>
      <c r="I35" s="72">
        <v>1051.2330175970001</v>
      </c>
      <c r="J35" s="72">
        <v>1051.2330175970001</v>
      </c>
      <c r="K35" s="72">
        <v>1055.2330175970001</v>
      </c>
      <c r="L35" s="72">
        <v>1083.7330175970001</v>
      </c>
      <c r="M35" s="72">
        <v>1083.7330175970001</v>
      </c>
      <c r="N35" s="72">
        <v>1103.687197597</v>
      </c>
      <c r="O35" s="73" t="s">
        <v>135</v>
      </c>
    </row>
    <row r="36" spans="1:15" x14ac:dyDescent="0.25">
      <c r="A36" s="74" t="s">
        <v>136</v>
      </c>
      <c r="B36" s="72">
        <v>6018.4352219014718</v>
      </c>
      <c r="C36" s="72">
        <v>6030.1801997641387</v>
      </c>
      <c r="D36" s="72">
        <v>6158.1267358175455</v>
      </c>
      <c r="E36" s="72">
        <v>6115.1115600089734</v>
      </c>
      <c r="F36" s="72">
        <v>6199.8081075501768</v>
      </c>
      <c r="G36" s="72">
        <v>6699.3949289659558</v>
      </c>
      <c r="H36" s="72">
        <v>3181.6039851566979</v>
      </c>
      <c r="I36" s="72">
        <v>7205.6336174016569</v>
      </c>
      <c r="J36" s="72">
        <v>7619.3758651857188</v>
      </c>
      <c r="K36" s="72">
        <v>7887.7115882285734</v>
      </c>
      <c r="L36" s="72">
        <v>7866.7863870318006</v>
      </c>
      <c r="M36" s="72">
        <v>7876.0527871106633</v>
      </c>
      <c r="N36" s="72">
        <v>7861.3670586080743</v>
      </c>
      <c r="O36" s="73" t="s">
        <v>137</v>
      </c>
    </row>
    <row r="37" spans="1:15" x14ac:dyDescent="0.25">
      <c r="A37" s="74" t="s">
        <v>138</v>
      </c>
      <c r="B37" s="72">
        <v>0</v>
      </c>
      <c r="C37" s="72">
        <v>0</v>
      </c>
      <c r="D37" s="72">
        <v>0</v>
      </c>
      <c r="E37" s="72">
        <v>0</v>
      </c>
      <c r="F37" s="72">
        <v>0</v>
      </c>
      <c r="G37" s="72">
        <v>0</v>
      </c>
      <c r="H37" s="72">
        <v>0</v>
      </c>
      <c r="I37" s="72">
        <v>0</v>
      </c>
      <c r="J37" s="72">
        <v>0</v>
      </c>
      <c r="K37" s="72">
        <v>0</v>
      </c>
      <c r="L37" s="72">
        <v>0</v>
      </c>
      <c r="M37" s="72">
        <v>0</v>
      </c>
      <c r="N37" s="72">
        <v>0</v>
      </c>
      <c r="O37" s="73" t="s">
        <v>139</v>
      </c>
    </row>
    <row r="38" spans="1:15" x14ac:dyDescent="0.25">
      <c r="A38" s="74" t="s">
        <v>140</v>
      </c>
      <c r="B38" s="72">
        <v>979.33849857476628</v>
      </c>
      <c r="C38" s="72">
        <v>1043.4553398845501</v>
      </c>
      <c r="D38" s="72">
        <v>1268.7849975844299</v>
      </c>
      <c r="E38" s="72">
        <v>1460.72655591743</v>
      </c>
      <c r="F38" s="72">
        <v>1560.7972463496101</v>
      </c>
      <c r="G38" s="72">
        <v>1261.36762057186</v>
      </c>
      <c r="H38" s="72">
        <v>12.563685801</v>
      </c>
      <c r="I38" s="72">
        <v>1216.4558453888601</v>
      </c>
      <c r="J38" s="72">
        <v>1216.4891136328602</v>
      </c>
      <c r="K38" s="72">
        <v>1316.5968645528601</v>
      </c>
      <c r="L38" s="72">
        <v>1317.5978212378602</v>
      </c>
      <c r="M38" s="72">
        <v>1312.0453341388602</v>
      </c>
      <c r="N38" s="72">
        <v>1312.0841740294502</v>
      </c>
      <c r="O38" s="73" t="s">
        <v>141</v>
      </c>
    </row>
    <row r="39" spans="1:15" x14ac:dyDescent="0.25">
      <c r="A39" s="74" t="s">
        <v>142</v>
      </c>
      <c r="B39" s="72">
        <v>0</v>
      </c>
      <c r="C39" s="72">
        <v>0</v>
      </c>
      <c r="D39" s="72">
        <v>0</v>
      </c>
      <c r="E39" s="72">
        <v>0</v>
      </c>
      <c r="F39" s="72">
        <v>0</v>
      </c>
      <c r="G39" s="72">
        <v>0</v>
      </c>
      <c r="H39" s="72">
        <v>0</v>
      </c>
      <c r="I39" s="72">
        <v>0</v>
      </c>
      <c r="J39" s="72">
        <v>0</v>
      </c>
      <c r="K39" s="72">
        <v>0</v>
      </c>
      <c r="L39" s="72">
        <v>0</v>
      </c>
      <c r="M39" s="72">
        <v>0</v>
      </c>
      <c r="N39" s="72">
        <v>0</v>
      </c>
      <c r="O39" s="73" t="s">
        <v>143</v>
      </c>
    </row>
    <row r="40" spans="1:15" x14ac:dyDescent="0.25">
      <c r="A40" s="74" t="s">
        <v>144</v>
      </c>
      <c r="B40" s="72">
        <v>0</v>
      </c>
      <c r="C40" s="72">
        <v>0</v>
      </c>
      <c r="D40" s="72">
        <v>0</v>
      </c>
      <c r="E40" s="72">
        <v>0</v>
      </c>
      <c r="F40" s="72">
        <v>0</v>
      </c>
      <c r="G40" s="72">
        <v>0</v>
      </c>
      <c r="H40" s="72">
        <v>0</v>
      </c>
      <c r="I40" s="72">
        <v>0</v>
      </c>
      <c r="J40" s="72">
        <v>0</v>
      </c>
      <c r="K40" s="72">
        <v>0</v>
      </c>
      <c r="L40" s="72">
        <v>0</v>
      </c>
      <c r="M40" s="72">
        <v>0</v>
      </c>
      <c r="N40" s="72">
        <v>0</v>
      </c>
      <c r="O40" s="73" t="s">
        <v>145</v>
      </c>
    </row>
    <row r="41" spans="1:15" x14ac:dyDescent="0.25">
      <c r="A41" s="74" t="s">
        <v>186</v>
      </c>
      <c r="B41" s="72">
        <v>94.717340676666666</v>
      </c>
      <c r="C41" s="72">
        <v>94.042106486666668</v>
      </c>
      <c r="D41" s="72">
        <v>94.355707646666673</v>
      </c>
      <c r="E41" s="72">
        <v>107.37914920343665</v>
      </c>
      <c r="F41" s="72">
        <v>106.97055202842667</v>
      </c>
      <c r="G41" s="72">
        <v>104.46268297866668</v>
      </c>
      <c r="H41" s="72">
        <v>111.64775374306669</v>
      </c>
      <c r="I41" s="72">
        <v>106.03038426864667</v>
      </c>
      <c r="J41" s="72">
        <v>111.49121091127667</v>
      </c>
      <c r="K41" s="72">
        <v>141.83436301925664</v>
      </c>
      <c r="L41" s="72">
        <v>143.91942183442669</v>
      </c>
      <c r="M41" s="72">
        <v>148.08361489189667</v>
      </c>
      <c r="N41" s="72">
        <v>157.51389332392665</v>
      </c>
      <c r="O41" s="73" t="s">
        <v>147</v>
      </c>
    </row>
    <row r="42" spans="1:15" x14ac:dyDescent="0.25">
      <c r="A42" s="74" t="s">
        <v>148</v>
      </c>
      <c r="B42" s="72">
        <v>223.22451280237999</v>
      </c>
      <c r="C42" s="72">
        <v>223.27193438188002</v>
      </c>
      <c r="D42" s="72">
        <v>0</v>
      </c>
      <c r="E42" s="72">
        <v>0</v>
      </c>
      <c r="F42" s="72">
        <v>0</v>
      </c>
      <c r="G42" s="72">
        <v>0</v>
      </c>
      <c r="H42" s="72">
        <v>0</v>
      </c>
      <c r="I42" s="72">
        <v>0</v>
      </c>
      <c r="J42" s="72">
        <v>0</v>
      </c>
      <c r="K42" s="72">
        <v>0</v>
      </c>
      <c r="L42" s="72">
        <v>0</v>
      </c>
      <c r="M42" s="72">
        <v>0</v>
      </c>
      <c r="N42" s="72">
        <v>0</v>
      </c>
      <c r="O42" s="73" t="s">
        <v>148</v>
      </c>
    </row>
    <row r="43" spans="1:15" x14ac:dyDescent="0.25">
      <c r="A43" s="74" t="s">
        <v>149</v>
      </c>
      <c r="B43" s="72">
        <v>0</v>
      </c>
      <c r="C43" s="72">
        <v>0</v>
      </c>
      <c r="D43" s="72">
        <v>0</v>
      </c>
      <c r="E43" s="72">
        <v>0</v>
      </c>
      <c r="F43" s="72">
        <v>0</v>
      </c>
      <c r="G43" s="72">
        <v>0</v>
      </c>
      <c r="H43" s="72">
        <v>0</v>
      </c>
      <c r="I43" s="72">
        <v>0</v>
      </c>
      <c r="J43" s="72">
        <v>0</v>
      </c>
      <c r="K43" s="72">
        <v>0</v>
      </c>
      <c r="L43" s="72">
        <v>0</v>
      </c>
      <c r="M43" s="72">
        <v>0</v>
      </c>
      <c r="N43" s="72">
        <v>0</v>
      </c>
      <c r="O43" s="73" t="s">
        <v>149</v>
      </c>
    </row>
    <row r="44" spans="1:15" x14ac:dyDescent="0.25">
      <c r="A44" s="74" t="s">
        <v>150</v>
      </c>
      <c r="B44" s="72">
        <v>0</v>
      </c>
      <c r="C44" s="72">
        <v>0</v>
      </c>
      <c r="D44" s="72">
        <v>0</v>
      </c>
      <c r="E44" s="72">
        <v>0</v>
      </c>
      <c r="F44" s="72">
        <v>0</v>
      </c>
      <c r="G44" s="72">
        <v>0</v>
      </c>
      <c r="H44" s="72">
        <v>0</v>
      </c>
      <c r="I44" s="72">
        <v>0</v>
      </c>
      <c r="J44" s="72">
        <v>0</v>
      </c>
      <c r="K44" s="72">
        <v>0</v>
      </c>
      <c r="L44" s="72">
        <v>0</v>
      </c>
      <c r="M44" s="72">
        <v>0</v>
      </c>
      <c r="N44" s="72">
        <v>0</v>
      </c>
      <c r="O44" s="73" t="s">
        <v>151</v>
      </c>
    </row>
    <row r="45" spans="1:15" x14ac:dyDescent="0.25">
      <c r="A45" s="74" t="s">
        <v>152</v>
      </c>
      <c r="B45" s="72">
        <v>0</v>
      </c>
      <c r="C45" s="72">
        <v>0</v>
      </c>
      <c r="D45" s="72">
        <v>0</v>
      </c>
      <c r="E45" s="72">
        <v>0</v>
      </c>
      <c r="F45" s="72">
        <v>0</v>
      </c>
      <c r="G45" s="72">
        <v>0</v>
      </c>
      <c r="H45" s="72">
        <v>0</v>
      </c>
      <c r="I45" s="72">
        <v>0</v>
      </c>
      <c r="J45" s="72">
        <v>0</v>
      </c>
      <c r="K45" s="72">
        <v>0</v>
      </c>
      <c r="L45" s="72">
        <v>0</v>
      </c>
      <c r="M45" s="72">
        <v>0</v>
      </c>
      <c r="N45" s="72">
        <v>0</v>
      </c>
      <c r="O45" s="73" t="s">
        <v>153</v>
      </c>
    </row>
    <row r="46" spans="1:15" x14ac:dyDescent="0.25">
      <c r="A46" s="74" t="s">
        <v>154</v>
      </c>
      <c r="B46" s="72">
        <v>705.12049999999999</v>
      </c>
      <c r="C46" s="72">
        <v>705.12049999999999</v>
      </c>
      <c r="D46" s="72">
        <v>705.12049999999999</v>
      </c>
      <c r="E46" s="72">
        <v>716.43622982399995</v>
      </c>
      <c r="F46" s="72">
        <v>716.43622982399995</v>
      </c>
      <c r="G46" s="72">
        <v>716.43622982399995</v>
      </c>
      <c r="H46" s="72">
        <v>716.43622982399995</v>
      </c>
      <c r="I46" s="72">
        <v>716.43622982399995</v>
      </c>
      <c r="J46" s="72">
        <v>716.43622982399995</v>
      </c>
      <c r="K46" s="72">
        <v>716.43622982399995</v>
      </c>
      <c r="L46" s="72">
        <v>716.43622982399995</v>
      </c>
      <c r="M46" s="72">
        <v>716.43622982399995</v>
      </c>
      <c r="N46" s="72">
        <v>796.43622982399995</v>
      </c>
      <c r="O46" s="73" t="s">
        <v>155</v>
      </c>
    </row>
    <row r="47" spans="1:15" x14ac:dyDescent="0.25">
      <c r="A47" s="74" t="s">
        <v>156</v>
      </c>
      <c r="B47" s="72">
        <v>0</v>
      </c>
      <c r="C47" s="72">
        <v>0</v>
      </c>
      <c r="D47" s="72">
        <v>0</v>
      </c>
      <c r="E47" s="72">
        <v>0</v>
      </c>
      <c r="F47" s="72">
        <v>0</v>
      </c>
      <c r="G47" s="72">
        <v>0</v>
      </c>
      <c r="H47" s="72">
        <v>0</v>
      </c>
      <c r="I47" s="72">
        <v>0</v>
      </c>
      <c r="J47" s="72">
        <v>0</v>
      </c>
      <c r="K47" s="72">
        <v>0</v>
      </c>
      <c r="L47" s="72">
        <v>0</v>
      </c>
      <c r="M47" s="72">
        <v>0</v>
      </c>
      <c r="N47" s="72">
        <v>0</v>
      </c>
      <c r="O47" s="73" t="s">
        <v>157</v>
      </c>
    </row>
    <row r="48" spans="1:15" x14ac:dyDescent="0.25">
      <c r="A48" s="74" t="s">
        <v>158</v>
      </c>
      <c r="B48" s="72">
        <v>0</v>
      </c>
      <c r="C48" s="72">
        <v>0</v>
      </c>
      <c r="D48" s="72">
        <v>0</v>
      </c>
      <c r="E48" s="72">
        <v>0</v>
      </c>
      <c r="F48" s="72">
        <v>0</v>
      </c>
      <c r="G48" s="72">
        <v>0</v>
      </c>
      <c r="H48" s="72">
        <v>0</v>
      </c>
      <c r="I48" s="72">
        <v>0</v>
      </c>
      <c r="J48" s="72">
        <v>0</v>
      </c>
      <c r="K48" s="72">
        <v>0</v>
      </c>
      <c r="L48" s="72">
        <v>0</v>
      </c>
      <c r="M48" s="72">
        <v>0</v>
      </c>
      <c r="N48" s="72">
        <v>0</v>
      </c>
      <c r="O48" s="73" t="s">
        <v>159</v>
      </c>
    </row>
    <row r="49" spans="1:15" x14ac:dyDescent="0.25">
      <c r="A49" s="74" t="s">
        <v>160</v>
      </c>
      <c r="B49" s="72">
        <v>38.149500000000003</v>
      </c>
      <c r="C49" s="72">
        <v>58.149500000000003</v>
      </c>
      <c r="D49" s="72">
        <v>58.277454020410005</v>
      </c>
      <c r="E49" s="72">
        <v>58.149500000000003</v>
      </c>
      <c r="F49" s="72">
        <v>67.751531027430005</v>
      </c>
      <c r="G49" s="72">
        <v>67.884038837220004</v>
      </c>
      <c r="H49" s="72">
        <v>67.900242544340003</v>
      </c>
      <c r="I49" s="72">
        <v>67.916407109000005</v>
      </c>
      <c r="J49" s="72">
        <v>67.933129275750005</v>
      </c>
      <c r="K49" s="72">
        <v>67.949816038850003</v>
      </c>
      <c r="L49" s="72">
        <v>69.465866369159997</v>
      </c>
      <c r="M49" s="72">
        <v>69.995434473209997</v>
      </c>
      <c r="N49" s="72">
        <v>70.01169460797999</v>
      </c>
      <c r="O49" s="73" t="s">
        <v>187</v>
      </c>
    </row>
    <row r="50" spans="1:15" x14ac:dyDescent="0.25">
      <c r="A50" s="71" t="s">
        <v>188</v>
      </c>
      <c r="B50" s="72">
        <v>0</v>
      </c>
      <c r="C50" s="72">
        <v>0</v>
      </c>
      <c r="D50" s="72">
        <v>0</v>
      </c>
      <c r="E50" s="72">
        <v>0</v>
      </c>
      <c r="F50" s="72">
        <v>0</v>
      </c>
      <c r="G50" s="72">
        <v>0</v>
      </c>
      <c r="H50" s="72">
        <v>0</v>
      </c>
      <c r="I50" s="72">
        <v>0</v>
      </c>
      <c r="J50" s="72">
        <v>0</v>
      </c>
      <c r="K50" s="72">
        <v>0</v>
      </c>
      <c r="L50" s="72">
        <v>0</v>
      </c>
      <c r="M50" s="72">
        <v>0</v>
      </c>
      <c r="N50" s="72">
        <v>0</v>
      </c>
      <c r="O50" s="73" t="s">
        <v>163</v>
      </c>
    </row>
    <row r="51" spans="1:15" x14ac:dyDescent="0.25">
      <c r="A51" s="71" t="s">
        <v>189</v>
      </c>
      <c r="B51" s="72">
        <v>0</v>
      </c>
      <c r="C51" s="72">
        <v>0.85592694300000005</v>
      </c>
      <c r="D51" s="72">
        <v>0.85592694300000005</v>
      </c>
      <c r="E51" s="72">
        <v>0</v>
      </c>
      <c r="F51" s="72">
        <v>0</v>
      </c>
      <c r="G51" s="72">
        <v>0</v>
      </c>
      <c r="H51" s="72">
        <v>0</v>
      </c>
      <c r="I51" s="72">
        <v>0</v>
      </c>
      <c r="J51" s="72">
        <v>0</v>
      </c>
      <c r="K51" s="72">
        <v>0</v>
      </c>
      <c r="L51" s="72">
        <v>0</v>
      </c>
      <c r="M51" s="72">
        <v>0</v>
      </c>
      <c r="N51" s="72">
        <v>0</v>
      </c>
      <c r="O51" s="73" t="s">
        <v>165</v>
      </c>
    </row>
    <row r="52" spans="1:15" x14ac:dyDescent="0.25">
      <c r="A52" s="71" t="s">
        <v>190</v>
      </c>
      <c r="B52" s="72">
        <v>6.9461964038599993</v>
      </c>
      <c r="C52" s="72">
        <v>6.8970833579499997</v>
      </c>
      <c r="D52" s="72">
        <v>6.7170974554799994</v>
      </c>
      <c r="E52" s="72">
        <v>7.0634267054799995</v>
      </c>
      <c r="F52" s="72">
        <v>6.7970014634799991</v>
      </c>
      <c r="G52" s="72">
        <v>6.4751670709499995</v>
      </c>
      <c r="H52" s="72">
        <v>6.5461644959499994</v>
      </c>
      <c r="I52" s="72">
        <v>7.6917616141000007</v>
      </c>
      <c r="J52" s="72">
        <v>8.0514342181000007</v>
      </c>
      <c r="K52" s="72">
        <v>8.3490433698400004</v>
      </c>
      <c r="L52" s="72">
        <v>8.1129696688399999</v>
      </c>
      <c r="M52" s="72">
        <v>7.9431996708400003</v>
      </c>
      <c r="N52" s="72">
        <v>7.9431996708400003</v>
      </c>
      <c r="O52" s="73" t="s">
        <v>167</v>
      </c>
    </row>
    <row r="53" spans="1:15" x14ac:dyDescent="0.25">
      <c r="A53" s="71" t="s">
        <v>168</v>
      </c>
      <c r="B53" s="72">
        <v>0</v>
      </c>
      <c r="C53" s="72">
        <v>0</v>
      </c>
      <c r="D53" s="72">
        <v>0</v>
      </c>
      <c r="E53" s="72">
        <v>0</v>
      </c>
      <c r="F53" s="72">
        <v>0</v>
      </c>
      <c r="G53" s="72">
        <v>0</v>
      </c>
      <c r="H53" s="72">
        <v>0</v>
      </c>
      <c r="I53" s="72">
        <v>0</v>
      </c>
      <c r="J53" s="72">
        <v>0</v>
      </c>
      <c r="K53" s="72">
        <v>0</v>
      </c>
      <c r="L53" s="72">
        <v>0</v>
      </c>
      <c r="M53" s="72">
        <v>0</v>
      </c>
      <c r="N53" s="72">
        <v>0</v>
      </c>
      <c r="O53" s="73" t="s">
        <v>169</v>
      </c>
    </row>
    <row r="54" spans="1:15" x14ac:dyDescent="0.25">
      <c r="A54" s="71" t="s">
        <v>170</v>
      </c>
      <c r="B54" s="72">
        <v>4830.7559368712309</v>
      </c>
      <c r="C54" s="72">
        <v>4875.8713172310418</v>
      </c>
      <c r="D54" s="72">
        <v>4850.9941808695485</v>
      </c>
      <c r="E54" s="72">
        <v>4768.7044240122541</v>
      </c>
      <c r="F54" s="72">
        <v>4726.782886204267</v>
      </c>
      <c r="G54" s="72">
        <v>4749.0813466794843</v>
      </c>
      <c r="H54" s="72">
        <v>4931.1448764123934</v>
      </c>
      <c r="I54" s="72">
        <v>4957.9554429592845</v>
      </c>
      <c r="J54" s="72">
        <v>5000.5263321686034</v>
      </c>
      <c r="K54" s="72">
        <v>4969.6895970155374</v>
      </c>
      <c r="L54" s="72">
        <v>4760.0429741475427</v>
      </c>
      <c r="M54" s="72">
        <v>4744.5421236031034</v>
      </c>
      <c r="N54" s="72">
        <v>4747.3498238502734</v>
      </c>
      <c r="O54" s="73" t="s">
        <v>171</v>
      </c>
    </row>
    <row r="55" spans="1:15" x14ac:dyDescent="0.25">
      <c r="A55" s="71" t="s">
        <v>172</v>
      </c>
      <c r="B55" s="72">
        <v>0</v>
      </c>
      <c r="C55" s="72">
        <v>0</v>
      </c>
      <c r="D55" s="72">
        <v>0</v>
      </c>
      <c r="E55" s="72">
        <v>0</v>
      </c>
      <c r="F55" s="72">
        <v>0</v>
      </c>
      <c r="G55" s="72">
        <v>0</v>
      </c>
      <c r="H55" s="72">
        <v>0</v>
      </c>
      <c r="I55" s="72">
        <v>0</v>
      </c>
      <c r="J55" s="72">
        <v>0</v>
      </c>
      <c r="K55" s="72">
        <v>0</v>
      </c>
      <c r="L55" s="72">
        <v>0</v>
      </c>
      <c r="M55" s="72">
        <v>0</v>
      </c>
      <c r="N55" s="72">
        <v>0</v>
      </c>
      <c r="O55" s="73" t="s">
        <v>173</v>
      </c>
    </row>
    <row r="56" spans="1:15" x14ac:dyDescent="0.25">
      <c r="A56" s="71" t="s">
        <v>174</v>
      </c>
      <c r="B56" s="72">
        <v>1943.0973313374598</v>
      </c>
      <c r="C56" s="72">
        <v>1941.1386034264597</v>
      </c>
      <c r="D56" s="72">
        <v>1942.4113659604598</v>
      </c>
      <c r="E56" s="72">
        <v>1943.1043684553299</v>
      </c>
      <c r="F56" s="72">
        <v>1951.3950273629398</v>
      </c>
      <c r="G56" s="72">
        <v>1956.0338628269396</v>
      </c>
      <c r="H56" s="72">
        <v>1956.0338628269396</v>
      </c>
      <c r="I56" s="72">
        <v>1956.0338628269396</v>
      </c>
      <c r="J56" s="72">
        <v>1956.0338628269396</v>
      </c>
      <c r="K56" s="72">
        <v>1952.6427584231897</v>
      </c>
      <c r="L56" s="72">
        <v>1951.7485706672499</v>
      </c>
      <c r="M56" s="72">
        <v>1951.2877663842798</v>
      </c>
      <c r="N56" s="72">
        <v>1857.3637466319396</v>
      </c>
      <c r="O56" s="73" t="s">
        <v>175</v>
      </c>
    </row>
    <row r="57" spans="1:15" x14ac:dyDescent="0.25">
      <c r="A57" s="71" t="s">
        <v>176</v>
      </c>
      <c r="B57" s="72">
        <v>683.65358370516435</v>
      </c>
      <c r="C57" s="72">
        <v>681.97009883286046</v>
      </c>
      <c r="D57" s="72">
        <v>680.11756278253245</v>
      </c>
      <c r="E57" s="72">
        <v>674.6284795456728</v>
      </c>
      <c r="F57" s="72">
        <v>696.26931047564665</v>
      </c>
      <c r="G57" s="72">
        <v>703.39225426523433</v>
      </c>
      <c r="H57" s="72">
        <v>703.04701828411419</v>
      </c>
      <c r="I57" s="72">
        <v>712.26913386049284</v>
      </c>
      <c r="J57" s="72">
        <v>715.69679142039524</v>
      </c>
      <c r="K57" s="72">
        <v>716.40912573790206</v>
      </c>
      <c r="L57" s="72">
        <v>734.16222027145386</v>
      </c>
      <c r="M57" s="72">
        <v>734.69051714203374</v>
      </c>
      <c r="N57" s="72">
        <v>816.21987208430494</v>
      </c>
      <c r="O57" s="73" t="s">
        <v>177</v>
      </c>
    </row>
    <row r="58" spans="1:15" x14ac:dyDescent="0.25">
      <c r="A58" s="71" t="s">
        <v>178</v>
      </c>
      <c r="B58" s="72">
        <v>79.003406023106677</v>
      </c>
      <c r="C58" s="72">
        <v>78.860462077277489</v>
      </c>
      <c r="D58" s="72">
        <v>78.089027552312928</v>
      </c>
      <c r="E58" s="72">
        <v>77.064411051678491</v>
      </c>
      <c r="F58" s="72">
        <v>76.438611597558491</v>
      </c>
      <c r="G58" s="72">
        <v>70.73986406165514</v>
      </c>
      <c r="H58" s="72">
        <v>70.19912584365099</v>
      </c>
      <c r="I58" s="72">
        <v>75.680023565286817</v>
      </c>
      <c r="J58" s="72">
        <v>77.343096290737748</v>
      </c>
      <c r="K58" s="72">
        <v>78.706212792153593</v>
      </c>
      <c r="L58" s="72">
        <v>80.84332858656937</v>
      </c>
      <c r="M58" s="72">
        <v>81.116307277145168</v>
      </c>
      <c r="N58" s="72">
        <v>105.89004248845112</v>
      </c>
      <c r="O58" s="73" t="s">
        <v>179</v>
      </c>
    </row>
    <row r="59" spans="1:15" x14ac:dyDescent="0.25">
      <c r="A59" s="71" t="s">
        <v>180</v>
      </c>
      <c r="B59" s="72">
        <v>1550.4702555527322</v>
      </c>
      <c r="C59" s="72">
        <v>1555.209374890803</v>
      </c>
      <c r="D59" s="72">
        <v>1501.6339585835701</v>
      </c>
      <c r="E59" s="72">
        <v>1468.4807498122912</v>
      </c>
      <c r="F59" s="72">
        <v>1434.721866711973</v>
      </c>
      <c r="G59" s="72">
        <v>1437.2049985326719</v>
      </c>
      <c r="H59" s="72">
        <v>1162.844396293621</v>
      </c>
      <c r="I59" s="72">
        <v>1181.1685363329702</v>
      </c>
      <c r="J59" s="72">
        <v>1275.0725861764624</v>
      </c>
      <c r="K59" s="72">
        <v>1041.7801715748785</v>
      </c>
      <c r="L59" s="72">
        <v>1279.5564200217018</v>
      </c>
      <c r="M59" s="72">
        <v>1250.7189479792787</v>
      </c>
      <c r="N59" s="72">
        <v>1221.9437560041415</v>
      </c>
      <c r="O59" s="73" t="s">
        <v>181</v>
      </c>
    </row>
    <row r="60" spans="1:15" s="78" customFormat="1" x14ac:dyDescent="0.25">
      <c r="A60" s="75" t="s">
        <v>191</v>
      </c>
      <c r="B60" s="76">
        <v>18189.645301445842</v>
      </c>
      <c r="C60" s="76">
        <v>18331.755464873637</v>
      </c>
      <c r="D60" s="76">
        <v>18415.217532812963</v>
      </c>
      <c r="E60" s="76">
        <v>18466.581872133575</v>
      </c>
      <c r="F60" s="76">
        <v>18613.901388192509</v>
      </c>
      <c r="G60" s="76">
        <v>18832.206012211627</v>
      </c>
      <c r="H60" s="76">
        <v>19395.892358823818</v>
      </c>
      <c r="I60" s="76">
        <v>19254.504262748294</v>
      </c>
      <c r="J60" s="76">
        <v>19815.682669527821</v>
      </c>
      <c r="K60" s="76">
        <v>19953.338788174009</v>
      </c>
      <c r="L60" s="76">
        <v>20012.40522725759</v>
      </c>
      <c r="M60" s="76">
        <v>19976.6452800923</v>
      </c>
      <c r="N60" s="76">
        <v>20057.810688720368</v>
      </c>
      <c r="O60" s="77" t="s">
        <v>192</v>
      </c>
    </row>
    <row r="61" spans="1:15" x14ac:dyDescent="0.25">
      <c r="A61" s="83" t="s">
        <v>193</v>
      </c>
      <c r="B61" s="76">
        <v>46409.211777540055</v>
      </c>
      <c r="C61" s="76">
        <v>46650.682487156235</v>
      </c>
      <c r="D61" s="76">
        <v>46726.590770051633</v>
      </c>
      <c r="E61" s="76">
        <v>47367.561651781136</v>
      </c>
      <c r="F61" s="76">
        <v>47614.452213169781</v>
      </c>
      <c r="G61" s="76">
        <v>47066.588502711638</v>
      </c>
      <c r="H61" s="76">
        <v>47285.906213925984</v>
      </c>
      <c r="I61" s="76">
        <v>47569.586337317807</v>
      </c>
      <c r="J61" s="76">
        <v>47904.964223380455</v>
      </c>
      <c r="K61" s="76">
        <v>47583.805986709747</v>
      </c>
      <c r="L61" s="76">
        <v>46543.559469866137</v>
      </c>
      <c r="M61" s="76">
        <v>46683.833519117266</v>
      </c>
      <c r="N61" s="76">
        <v>46386.897845519212</v>
      </c>
      <c r="O61" s="84" t="s">
        <v>194</v>
      </c>
    </row>
    <row r="62" spans="1:15" s="86" customFormat="1" x14ac:dyDescent="0.25">
      <c r="A62" s="79" t="s">
        <v>195</v>
      </c>
      <c r="B62" s="85"/>
      <c r="C62" s="85"/>
      <c r="D62" s="85"/>
      <c r="E62" s="85"/>
      <c r="F62" s="85"/>
      <c r="G62" s="85"/>
      <c r="H62" s="85"/>
      <c r="I62" s="85"/>
      <c r="J62" s="85"/>
      <c r="K62" s="85"/>
      <c r="L62" s="85"/>
      <c r="M62" s="85"/>
      <c r="N62" s="85"/>
      <c r="O62" s="81" t="s">
        <v>196</v>
      </c>
    </row>
    <row r="63" spans="1:15" s="86" customFormat="1" x14ac:dyDescent="0.25">
      <c r="A63" s="79" t="s">
        <v>197</v>
      </c>
      <c r="B63" s="87"/>
      <c r="C63" s="87"/>
      <c r="D63" s="87"/>
      <c r="E63" s="87"/>
      <c r="F63" s="87"/>
      <c r="G63" s="87"/>
      <c r="H63" s="87"/>
      <c r="I63" s="87"/>
      <c r="J63" s="87"/>
      <c r="K63" s="87"/>
      <c r="L63" s="87"/>
      <c r="M63" s="87"/>
      <c r="N63" s="87"/>
      <c r="O63" s="81" t="s">
        <v>198</v>
      </c>
    </row>
    <row r="64" spans="1:15" x14ac:dyDescent="0.25">
      <c r="A64" s="71" t="s">
        <v>199</v>
      </c>
      <c r="B64" s="72">
        <v>96.913259034269984</v>
      </c>
      <c r="C64" s="72">
        <v>114.21376897352</v>
      </c>
      <c r="D64" s="72">
        <v>128.61303823606997</v>
      </c>
      <c r="E64" s="72">
        <v>152.64698660494994</v>
      </c>
      <c r="F64" s="72">
        <v>152.81110719120994</v>
      </c>
      <c r="G64" s="72">
        <v>130.92990590148997</v>
      </c>
      <c r="H64" s="72">
        <v>189.56238969133997</v>
      </c>
      <c r="I64" s="72">
        <v>163.01336642412144</v>
      </c>
      <c r="J64" s="72">
        <v>134.26430701969147</v>
      </c>
      <c r="K64" s="72">
        <v>168.39733718806147</v>
      </c>
      <c r="L64" s="72">
        <v>130.99054412950147</v>
      </c>
      <c r="M64" s="72">
        <v>131.94204953167144</v>
      </c>
      <c r="N64" s="72">
        <v>333.69477072303141</v>
      </c>
      <c r="O64" s="73" t="s">
        <v>200</v>
      </c>
    </row>
    <row r="65" spans="1:15" x14ac:dyDescent="0.25">
      <c r="A65" s="71" t="s">
        <v>201</v>
      </c>
      <c r="B65" s="72">
        <v>8110.3926411292032</v>
      </c>
      <c r="C65" s="72">
        <v>8149.5769116192596</v>
      </c>
      <c r="D65" s="72">
        <v>8332.979346521106</v>
      </c>
      <c r="E65" s="72">
        <v>8583.241162945671</v>
      </c>
      <c r="F65" s="72">
        <v>8515.3505299239878</v>
      </c>
      <c r="G65" s="72">
        <v>8151.6488806119478</v>
      </c>
      <c r="H65" s="72">
        <v>8244.5880216607784</v>
      </c>
      <c r="I65" s="72">
        <v>7967.1994140273619</v>
      </c>
      <c r="J65" s="72">
        <v>7941.7177429748372</v>
      </c>
      <c r="K65" s="72">
        <v>7778.1749486597528</v>
      </c>
      <c r="L65" s="72">
        <v>7416.2411603231649</v>
      </c>
      <c r="M65" s="72">
        <v>7383.5522024380371</v>
      </c>
      <c r="N65" s="72">
        <v>7018.7700377231076</v>
      </c>
      <c r="O65" s="73" t="s">
        <v>202</v>
      </c>
    </row>
    <row r="66" spans="1:15" x14ac:dyDescent="0.25">
      <c r="A66" s="71" t="s">
        <v>203</v>
      </c>
      <c r="B66" s="72">
        <v>501.53774550929455</v>
      </c>
      <c r="C66" s="72">
        <v>402.34697377698467</v>
      </c>
      <c r="D66" s="72">
        <v>438.73114497952417</v>
      </c>
      <c r="E66" s="72">
        <v>708.21817403591228</v>
      </c>
      <c r="F66" s="72">
        <v>443.10815722364975</v>
      </c>
      <c r="G66" s="72">
        <v>460.72687189984703</v>
      </c>
      <c r="H66" s="72">
        <v>363.6487874416402</v>
      </c>
      <c r="I66" s="72">
        <v>381.3374954428316</v>
      </c>
      <c r="J66" s="72">
        <v>412.5015548298781</v>
      </c>
      <c r="K66" s="72">
        <v>221.17335999945624</v>
      </c>
      <c r="L66" s="72">
        <v>441.85665586779851</v>
      </c>
      <c r="M66" s="72">
        <v>449.33636016789495</v>
      </c>
      <c r="N66" s="72">
        <v>395.39865613125721</v>
      </c>
      <c r="O66" s="73" t="s">
        <v>204</v>
      </c>
    </row>
    <row r="67" spans="1:15" x14ac:dyDescent="0.25">
      <c r="A67" s="71" t="s">
        <v>205</v>
      </c>
      <c r="B67" s="72">
        <v>8489.8110559510733</v>
      </c>
      <c r="C67" s="72">
        <v>8421.3912338517021</v>
      </c>
      <c r="D67" s="72">
        <v>8347.1075128922948</v>
      </c>
      <c r="E67" s="72">
        <v>8649.0521268986467</v>
      </c>
      <c r="F67" s="72">
        <v>8637.970120289272</v>
      </c>
      <c r="G67" s="72">
        <v>8639.86017755188</v>
      </c>
      <c r="H67" s="72">
        <v>8509.9707666146969</v>
      </c>
      <c r="I67" s="72">
        <v>8468.3699510215229</v>
      </c>
      <c r="J67" s="72">
        <v>8450.5639956779451</v>
      </c>
      <c r="K67" s="72">
        <v>8660.8801878324593</v>
      </c>
      <c r="L67" s="72">
        <v>8738.7152146168246</v>
      </c>
      <c r="M67" s="72">
        <v>8805.2054812210336</v>
      </c>
      <c r="N67" s="72">
        <v>8996.6123403874008</v>
      </c>
      <c r="O67" s="73" t="s">
        <v>206</v>
      </c>
    </row>
    <row r="68" spans="1:15" x14ac:dyDescent="0.25">
      <c r="A68" s="71" t="s">
        <v>207</v>
      </c>
      <c r="B68" s="72">
        <v>214.48989966777484</v>
      </c>
      <c r="C68" s="72">
        <v>279.70326444803419</v>
      </c>
      <c r="D68" s="72">
        <v>333.71804446008622</v>
      </c>
      <c r="E68" s="72">
        <v>260.68568421545507</v>
      </c>
      <c r="F68" s="72">
        <v>204.09808395797521</v>
      </c>
      <c r="G68" s="72">
        <v>176.58143298973255</v>
      </c>
      <c r="H68" s="72">
        <v>128.99240386120474</v>
      </c>
      <c r="I68" s="72">
        <v>140.2571880618955</v>
      </c>
      <c r="J68" s="72">
        <v>124.5020972459114</v>
      </c>
      <c r="K68" s="72">
        <v>138.4996919223187</v>
      </c>
      <c r="L68" s="72">
        <v>207.51224589512319</v>
      </c>
      <c r="M68" s="72">
        <v>260.41580774126652</v>
      </c>
      <c r="N68" s="72">
        <v>104.17733037397237</v>
      </c>
      <c r="O68" s="73" t="s">
        <v>208</v>
      </c>
    </row>
    <row r="69" spans="1:15" x14ac:dyDescent="0.25">
      <c r="A69" s="71" t="s">
        <v>209</v>
      </c>
      <c r="B69" s="72">
        <v>17.34004346477629</v>
      </c>
      <c r="C69" s="72">
        <v>17.507353042406287</v>
      </c>
      <c r="D69" s="72">
        <v>19.030062778563511</v>
      </c>
      <c r="E69" s="72">
        <v>18.254714134856293</v>
      </c>
      <c r="F69" s="72">
        <v>18.395828730716289</v>
      </c>
      <c r="G69" s="72">
        <v>18.490213061886291</v>
      </c>
      <c r="H69" s="72">
        <v>17.951492733286294</v>
      </c>
      <c r="I69" s="72">
        <v>18.348006591326286</v>
      </c>
      <c r="J69" s="72">
        <v>18.952717746036278</v>
      </c>
      <c r="K69" s="72">
        <v>19.650180558996276</v>
      </c>
      <c r="L69" s="72">
        <v>19.255686699386292</v>
      </c>
      <c r="M69" s="72">
        <v>19.414005759376291</v>
      </c>
      <c r="N69" s="72">
        <v>19.199694721746294</v>
      </c>
      <c r="O69" s="73" t="s">
        <v>210</v>
      </c>
    </row>
    <row r="70" spans="1:15" x14ac:dyDescent="0.25">
      <c r="A70" s="71" t="s">
        <v>211</v>
      </c>
      <c r="B70" s="72">
        <v>0</v>
      </c>
      <c r="C70" s="72">
        <v>1.8436124979999999</v>
      </c>
      <c r="D70" s="72">
        <v>0</v>
      </c>
      <c r="E70" s="72">
        <v>0</v>
      </c>
      <c r="F70" s="72">
        <v>0</v>
      </c>
      <c r="G70" s="72">
        <v>0</v>
      </c>
      <c r="H70" s="72">
        <v>0</v>
      </c>
      <c r="I70" s="72">
        <v>0</v>
      </c>
      <c r="J70" s="72">
        <v>0</v>
      </c>
      <c r="K70" s="72">
        <v>0</v>
      </c>
      <c r="L70" s="72">
        <v>0</v>
      </c>
      <c r="M70" s="72">
        <v>0</v>
      </c>
      <c r="N70" s="72">
        <v>0</v>
      </c>
      <c r="O70" s="73" t="s">
        <v>212</v>
      </c>
    </row>
    <row r="71" spans="1:15" x14ac:dyDescent="0.25">
      <c r="A71" s="71" t="s">
        <v>213</v>
      </c>
      <c r="B71" s="72">
        <v>43.710540783168703</v>
      </c>
      <c r="C71" s="72">
        <v>38.033806843472107</v>
      </c>
      <c r="D71" s="72">
        <v>42.333931240507802</v>
      </c>
      <c r="E71" s="72">
        <v>32.056126003077701</v>
      </c>
      <c r="F71" s="72">
        <v>35.463534538157703</v>
      </c>
      <c r="G71" s="72">
        <v>44.615038146077808</v>
      </c>
      <c r="H71" s="72">
        <v>43.435607638537697</v>
      </c>
      <c r="I71" s="72">
        <v>58.274855787005798</v>
      </c>
      <c r="J71" s="72">
        <v>74.110936545045803</v>
      </c>
      <c r="K71" s="72">
        <v>82.817060224059119</v>
      </c>
      <c r="L71" s="72">
        <v>72.342323568667823</v>
      </c>
      <c r="M71" s="72">
        <v>75.817078965329102</v>
      </c>
      <c r="N71" s="72">
        <v>53.727577395089995</v>
      </c>
      <c r="O71" s="73" t="s">
        <v>214</v>
      </c>
    </row>
    <row r="72" spans="1:15" x14ac:dyDescent="0.25">
      <c r="A72" s="71" t="s">
        <v>215</v>
      </c>
      <c r="B72" s="72">
        <v>838.45012747370004</v>
      </c>
      <c r="C72" s="72">
        <v>1009.7761989288601</v>
      </c>
      <c r="D72" s="72">
        <v>705.05869910689023</v>
      </c>
      <c r="E72" s="72">
        <v>912.94961827358009</v>
      </c>
      <c r="F72" s="72">
        <v>1056.8533413935502</v>
      </c>
      <c r="G72" s="72">
        <v>1147.05742360776</v>
      </c>
      <c r="H72" s="72">
        <v>1244.7764186686002</v>
      </c>
      <c r="I72" s="72">
        <v>1331.4361361428</v>
      </c>
      <c r="J72" s="72">
        <v>1457.36286790536</v>
      </c>
      <c r="K72" s="72">
        <v>1179.8133402927797</v>
      </c>
      <c r="L72" s="72">
        <v>1230.93784792772</v>
      </c>
      <c r="M72" s="72">
        <v>1204.8994347065898</v>
      </c>
      <c r="N72" s="72">
        <v>1125.7441812039099</v>
      </c>
      <c r="O72" s="73" t="s">
        <v>216</v>
      </c>
    </row>
    <row r="73" spans="1:15" x14ac:dyDescent="0.25">
      <c r="A73" s="71" t="s">
        <v>217</v>
      </c>
      <c r="B73" s="72">
        <v>579.41807182026594</v>
      </c>
      <c r="C73" s="72">
        <v>578.32350148131286</v>
      </c>
      <c r="D73" s="72">
        <v>589.84563758830097</v>
      </c>
      <c r="E73" s="72">
        <v>564.93560083669627</v>
      </c>
      <c r="F73" s="72">
        <v>575.15145094415425</v>
      </c>
      <c r="G73" s="72">
        <v>448.55001360885342</v>
      </c>
      <c r="H73" s="72">
        <v>464.06769808155445</v>
      </c>
      <c r="I73" s="72">
        <v>473.96065443271965</v>
      </c>
      <c r="J73" s="72">
        <v>502.2442643124806</v>
      </c>
      <c r="K73" s="72">
        <v>506.32725677291631</v>
      </c>
      <c r="L73" s="72">
        <v>522.49604443546571</v>
      </c>
      <c r="M73" s="72">
        <v>511.93398472814437</v>
      </c>
      <c r="N73" s="72">
        <v>695.36679998034595</v>
      </c>
      <c r="O73" s="73" t="s">
        <v>218</v>
      </c>
    </row>
    <row r="74" spans="1:15" x14ac:dyDescent="0.25">
      <c r="A74" s="71" t="s">
        <v>219</v>
      </c>
      <c r="B74" s="72">
        <v>4.29176E-2</v>
      </c>
      <c r="C74" s="72">
        <v>4.29176E-2</v>
      </c>
      <c r="D74" s="72">
        <v>4.29176E-2</v>
      </c>
      <c r="E74" s="72">
        <v>4.29176E-2</v>
      </c>
      <c r="F74" s="72">
        <v>7.7306239999999998E-2</v>
      </c>
      <c r="G74" s="72">
        <v>7.7306239999999998E-2</v>
      </c>
      <c r="H74" s="72">
        <v>7.7306239999999998E-2</v>
      </c>
      <c r="I74" s="72">
        <v>7.7306239999999998E-2</v>
      </c>
      <c r="J74" s="72">
        <v>7.7306239999999998E-2</v>
      </c>
      <c r="K74" s="72">
        <v>7.7306239999999998E-2</v>
      </c>
      <c r="L74" s="72">
        <v>7.7306239999999998E-2</v>
      </c>
      <c r="M74" s="72">
        <v>1.3920951619999999</v>
      </c>
      <c r="N74" s="72">
        <v>1.3920951619999999</v>
      </c>
      <c r="O74" s="73" t="s">
        <v>220</v>
      </c>
    </row>
    <row r="75" spans="1:15" x14ac:dyDescent="0.25">
      <c r="A75" s="71" t="s">
        <v>221</v>
      </c>
      <c r="B75" s="72">
        <v>0</v>
      </c>
      <c r="C75" s="72">
        <v>0</v>
      </c>
      <c r="D75" s="72">
        <v>0</v>
      </c>
      <c r="E75" s="72">
        <v>0</v>
      </c>
      <c r="F75" s="72">
        <v>0</v>
      </c>
      <c r="G75" s="72">
        <v>0</v>
      </c>
      <c r="H75" s="72">
        <v>0</v>
      </c>
      <c r="I75" s="72">
        <v>0</v>
      </c>
      <c r="J75" s="72">
        <v>0</v>
      </c>
      <c r="K75" s="72">
        <v>0</v>
      </c>
      <c r="L75" s="72">
        <v>0</v>
      </c>
      <c r="M75" s="72">
        <v>0</v>
      </c>
      <c r="N75" s="72">
        <v>0</v>
      </c>
      <c r="O75" s="73" t="s">
        <v>222</v>
      </c>
    </row>
    <row r="76" spans="1:15" x14ac:dyDescent="0.25">
      <c r="A76" s="71" t="s">
        <v>223</v>
      </c>
      <c r="B76" s="72">
        <v>3.8724407296200001</v>
      </c>
      <c r="C76" s="72">
        <v>3.81871156962</v>
      </c>
      <c r="D76" s="72">
        <v>3.8210553196199997</v>
      </c>
      <c r="E76" s="72">
        <v>3.8233990696199998</v>
      </c>
      <c r="F76" s="72">
        <v>3.92623616262</v>
      </c>
      <c r="G76" s="72">
        <v>4.5750708756199998</v>
      </c>
      <c r="H76" s="72">
        <v>4.2099013376199999</v>
      </c>
      <c r="I76" s="72">
        <v>4.2122450876199995</v>
      </c>
      <c r="J76" s="72">
        <v>4.2820808235299994</v>
      </c>
      <c r="K76" s="72">
        <v>4.4194358235299998</v>
      </c>
      <c r="L76" s="72">
        <v>4.4867808235299993</v>
      </c>
      <c r="M76" s="72">
        <v>4.5541258235299997</v>
      </c>
      <c r="N76" s="72">
        <v>4.5744095426299998</v>
      </c>
      <c r="O76" s="73" t="s">
        <v>224</v>
      </c>
    </row>
    <row r="77" spans="1:15" x14ac:dyDescent="0.25">
      <c r="A77" s="71" t="s">
        <v>225</v>
      </c>
      <c r="B77" s="72">
        <v>1181.3167903094736</v>
      </c>
      <c r="C77" s="72">
        <v>950.39657712855171</v>
      </c>
      <c r="D77" s="72">
        <v>934.34311401175012</v>
      </c>
      <c r="E77" s="72">
        <v>960.00658278175979</v>
      </c>
      <c r="F77" s="72">
        <v>1153.3647977503749</v>
      </c>
      <c r="G77" s="72">
        <v>870.80513810578543</v>
      </c>
      <c r="H77" s="72">
        <v>1120.2263005010768</v>
      </c>
      <c r="I77" s="72">
        <v>1163.0750786125066</v>
      </c>
      <c r="J77" s="72">
        <v>1139.4855011147697</v>
      </c>
      <c r="K77" s="72">
        <v>1035.1770094003398</v>
      </c>
      <c r="L77" s="72">
        <v>1078.6032601453528</v>
      </c>
      <c r="M77" s="72">
        <v>1055.4989112785338</v>
      </c>
      <c r="N77" s="72">
        <v>1003.1115843284738</v>
      </c>
      <c r="O77" s="73" t="s">
        <v>226</v>
      </c>
    </row>
    <row r="78" spans="1:15" s="78" customFormat="1" x14ac:dyDescent="0.25">
      <c r="A78" s="75" t="s">
        <v>227</v>
      </c>
      <c r="B78" s="76">
        <v>20077.295533472661</v>
      </c>
      <c r="C78" s="76">
        <v>19966.97483176173</v>
      </c>
      <c r="D78" s="76">
        <v>19875.624504734773</v>
      </c>
      <c r="E78" s="76">
        <v>20845.913093400206</v>
      </c>
      <c r="F78" s="76">
        <v>20796.570494345695</v>
      </c>
      <c r="G78" s="76">
        <v>20093.917472600879</v>
      </c>
      <c r="H78" s="76">
        <v>20331.507094470344</v>
      </c>
      <c r="I78" s="76">
        <v>20169.561697871744</v>
      </c>
      <c r="J78" s="76">
        <v>20260.065372435478</v>
      </c>
      <c r="K78" s="76">
        <v>19795.407114914677</v>
      </c>
      <c r="L78" s="76">
        <v>19863.515070672511</v>
      </c>
      <c r="M78" s="76">
        <v>19903.96153752345</v>
      </c>
      <c r="N78" s="76">
        <v>19751.769477672973</v>
      </c>
      <c r="O78" s="77" t="s">
        <v>228</v>
      </c>
    </row>
    <row r="79" spans="1:15" s="82" customFormat="1" x14ac:dyDescent="0.25">
      <c r="A79" s="79" t="s">
        <v>229</v>
      </c>
      <c r="B79" s="85"/>
      <c r="C79" s="85"/>
      <c r="D79" s="85"/>
      <c r="E79" s="85"/>
      <c r="F79" s="85"/>
      <c r="G79" s="85"/>
      <c r="H79" s="85"/>
      <c r="I79" s="85"/>
      <c r="J79" s="85"/>
      <c r="K79" s="85"/>
      <c r="L79" s="85"/>
      <c r="M79" s="85"/>
      <c r="N79" s="85"/>
      <c r="O79" s="81" t="s">
        <v>230</v>
      </c>
    </row>
    <row r="80" spans="1:15" x14ac:dyDescent="0.25">
      <c r="A80" s="71" t="s">
        <v>199</v>
      </c>
      <c r="B80" s="88">
        <v>0</v>
      </c>
      <c r="C80" s="88">
        <v>0</v>
      </c>
      <c r="D80" s="88">
        <v>0</v>
      </c>
      <c r="E80" s="88">
        <v>0</v>
      </c>
      <c r="F80" s="88">
        <v>0</v>
      </c>
      <c r="G80" s="88">
        <v>0</v>
      </c>
      <c r="H80" s="88">
        <v>0</v>
      </c>
      <c r="I80" s="88">
        <v>0</v>
      </c>
      <c r="J80" s="88">
        <v>0</v>
      </c>
      <c r="K80" s="88">
        <v>0</v>
      </c>
      <c r="L80" s="88">
        <v>0</v>
      </c>
      <c r="M80" s="88">
        <v>0</v>
      </c>
      <c r="N80" s="88">
        <v>0</v>
      </c>
      <c r="O80" s="73" t="s">
        <v>200</v>
      </c>
    </row>
    <row r="81" spans="1:15" x14ac:dyDescent="0.25">
      <c r="A81" s="71" t="s">
        <v>203</v>
      </c>
      <c r="B81" s="88">
        <v>35.962426105979993</v>
      </c>
      <c r="C81" s="88">
        <v>11.391343476999999</v>
      </c>
      <c r="D81" s="88">
        <v>11.012356445</v>
      </c>
      <c r="E81" s="88">
        <v>11.598862011</v>
      </c>
      <c r="F81" s="88">
        <v>11.704191759</v>
      </c>
      <c r="G81" s="88">
        <v>14.171919423909999</v>
      </c>
      <c r="H81" s="88">
        <v>15.237659051910001</v>
      </c>
      <c r="I81" s="88">
        <v>15.59690529391</v>
      </c>
      <c r="J81" s="88">
        <v>17.737290932619999</v>
      </c>
      <c r="K81" s="88">
        <v>15.404759266479999</v>
      </c>
      <c r="L81" s="88">
        <v>15.44147344736</v>
      </c>
      <c r="M81" s="88">
        <v>15.792926151</v>
      </c>
      <c r="N81" s="88">
        <v>15.980139958399999</v>
      </c>
      <c r="O81" s="73" t="s">
        <v>204</v>
      </c>
    </row>
    <row r="82" spans="1:15" x14ac:dyDescent="0.25">
      <c r="A82" s="71" t="s">
        <v>205</v>
      </c>
      <c r="B82" s="88">
        <v>8265.2751903479075</v>
      </c>
      <c r="C82" s="88">
        <v>8227.962838869531</v>
      </c>
      <c r="D82" s="88">
        <v>8282.5909487985973</v>
      </c>
      <c r="E82" s="88">
        <v>8076.6213174033601</v>
      </c>
      <c r="F82" s="88">
        <v>8248.9212924097083</v>
      </c>
      <c r="G82" s="88">
        <v>8320.4082181051544</v>
      </c>
      <c r="H82" s="88">
        <v>8241.0266941471855</v>
      </c>
      <c r="I82" s="88">
        <v>8327.0846399770526</v>
      </c>
      <c r="J82" s="88">
        <v>8417.2995376536237</v>
      </c>
      <c r="K82" s="88">
        <v>8349.4982076997021</v>
      </c>
      <c r="L82" s="88">
        <v>8149.5086656083186</v>
      </c>
      <c r="M82" s="88">
        <v>8084.3659369347743</v>
      </c>
      <c r="N82" s="88">
        <v>7930.0163011105724</v>
      </c>
      <c r="O82" s="73" t="s">
        <v>206</v>
      </c>
    </row>
    <row r="83" spans="1:15" x14ac:dyDescent="0.25">
      <c r="A83" s="71" t="s">
        <v>207</v>
      </c>
      <c r="B83" s="88">
        <v>0</v>
      </c>
      <c r="C83" s="88">
        <v>0</v>
      </c>
      <c r="D83" s="88">
        <v>5.9075726599999996</v>
      </c>
      <c r="E83" s="88">
        <v>0</v>
      </c>
      <c r="F83" s="88">
        <v>0</v>
      </c>
      <c r="G83" s="88">
        <v>0</v>
      </c>
      <c r="H83" s="88">
        <v>0</v>
      </c>
      <c r="I83" s="88">
        <v>0</v>
      </c>
      <c r="J83" s="88">
        <v>0</v>
      </c>
      <c r="K83" s="88">
        <v>0</v>
      </c>
      <c r="L83" s="88">
        <v>0</v>
      </c>
      <c r="M83" s="88">
        <v>0</v>
      </c>
      <c r="N83" s="88">
        <v>0</v>
      </c>
      <c r="O83" s="73" t="s">
        <v>208</v>
      </c>
    </row>
    <row r="84" spans="1:15" x14ac:dyDescent="0.25">
      <c r="A84" s="71" t="s">
        <v>209</v>
      </c>
      <c r="B84" s="88">
        <v>3.4357599999999999E-3</v>
      </c>
      <c r="C84" s="88">
        <v>7.7999999999999999E-5</v>
      </c>
      <c r="D84" s="88">
        <v>0</v>
      </c>
      <c r="E84" s="88">
        <v>1.0062500000000001E-4</v>
      </c>
      <c r="F84" s="88">
        <v>1.3914649999999999E-4</v>
      </c>
      <c r="G84" s="88">
        <v>0</v>
      </c>
      <c r="H84" s="88">
        <v>1.4245874999999999E-3</v>
      </c>
      <c r="I84" s="88">
        <v>3.3011824999999999E-3</v>
      </c>
      <c r="J84" s="88">
        <v>7.54E-4</v>
      </c>
      <c r="K84" s="88">
        <v>1.1877524400000001E-2</v>
      </c>
      <c r="L84" s="88">
        <v>1.2784000000000001E-3</v>
      </c>
      <c r="M84" s="88">
        <v>2.3721643000000001E-2</v>
      </c>
      <c r="N84" s="88">
        <v>2.3721643000000001E-2</v>
      </c>
      <c r="O84" s="73" t="s">
        <v>210</v>
      </c>
    </row>
    <row r="85" spans="1:15" x14ac:dyDescent="0.25">
      <c r="A85" s="71" t="s">
        <v>211</v>
      </c>
      <c r="B85" s="88">
        <v>0</v>
      </c>
      <c r="C85" s="88">
        <v>0</v>
      </c>
      <c r="D85" s="88">
        <v>0</v>
      </c>
      <c r="E85" s="88">
        <v>0</v>
      </c>
      <c r="F85" s="88">
        <v>0</v>
      </c>
      <c r="G85" s="88">
        <v>0</v>
      </c>
      <c r="H85" s="88">
        <v>0</v>
      </c>
      <c r="I85" s="88">
        <v>0</v>
      </c>
      <c r="J85" s="88">
        <v>0</v>
      </c>
      <c r="K85" s="88">
        <v>0</v>
      </c>
      <c r="L85" s="88">
        <v>0</v>
      </c>
      <c r="M85" s="88">
        <v>0</v>
      </c>
      <c r="N85" s="88">
        <v>0</v>
      </c>
      <c r="O85" s="73" t="s">
        <v>212</v>
      </c>
    </row>
    <row r="86" spans="1:15" x14ac:dyDescent="0.25">
      <c r="A86" s="71" t="s">
        <v>213</v>
      </c>
      <c r="B86" s="88">
        <v>0</v>
      </c>
      <c r="C86" s="88">
        <v>0</v>
      </c>
      <c r="D86" s="88">
        <v>0</v>
      </c>
      <c r="E86" s="88">
        <v>0</v>
      </c>
      <c r="F86" s="88">
        <v>0</v>
      </c>
      <c r="G86" s="88">
        <v>0</v>
      </c>
      <c r="H86" s="88">
        <v>0</v>
      </c>
      <c r="I86" s="88">
        <v>0</v>
      </c>
      <c r="J86" s="88">
        <v>0</v>
      </c>
      <c r="K86" s="88">
        <v>0</v>
      </c>
      <c r="L86" s="88">
        <v>0</v>
      </c>
      <c r="M86" s="88">
        <v>0</v>
      </c>
      <c r="N86" s="88">
        <v>0</v>
      </c>
      <c r="O86" s="73" t="s">
        <v>214</v>
      </c>
    </row>
    <row r="87" spans="1:15" x14ac:dyDescent="0.25">
      <c r="A87" s="71" t="s">
        <v>215</v>
      </c>
      <c r="B87" s="88">
        <v>1.2016338317599999</v>
      </c>
      <c r="C87" s="88">
        <v>1.5448851750499999</v>
      </c>
      <c r="D87" s="88">
        <v>1.5448851750499999</v>
      </c>
      <c r="E87" s="88">
        <v>1.5448851750499999</v>
      </c>
      <c r="F87" s="88">
        <v>1.5448851750499999</v>
      </c>
      <c r="G87" s="88">
        <v>1.5448851750499999</v>
      </c>
      <c r="H87" s="88">
        <v>1.69123585046</v>
      </c>
      <c r="I87" s="88">
        <v>1.69123585046</v>
      </c>
      <c r="J87" s="88">
        <v>1.69123585046</v>
      </c>
      <c r="K87" s="88">
        <v>1.69123585046</v>
      </c>
      <c r="L87" s="88">
        <v>1.69123585046</v>
      </c>
      <c r="M87" s="88">
        <v>1.69123585046</v>
      </c>
      <c r="N87" s="88">
        <v>1.69123585046</v>
      </c>
      <c r="O87" s="73" t="s">
        <v>216</v>
      </c>
    </row>
    <row r="88" spans="1:15" x14ac:dyDescent="0.25">
      <c r="A88" s="71" t="s">
        <v>217</v>
      </c>
      <c r="B88" s="72">
        <v>70.023650789940007</v>
      </c>
      <c r="C88" s="72">
        <v>67.676088948690008</v>
      </c>
      <c r="D88" s="72">
        <v>70.347724825859999</v>
      </c>
      <c r="E88" s="72">
        <v>69.494997323359996</v>
      </c>
      <c r="F88" s="72">
        <v>80.397194574759993</v>
      </c>
      <c r="G88" s="72">
        <v>81.461416527339992</v>
      </c>
      <c r="H88" s="72">
        <v>74.040217065179988</v>
      </c>
      <c r="I88" s="72">
        <v>74.430601472999996</v>
      </c>
      <c r="J88" s="72">
        <v>78.653689182609995</v>
      </c>
      <c r="K88" s="72">
        <v>82.392833598039999</v>
      </c>
      <c r="L88" s="72">
        <v>64.836002027299998</v>
      </c>
      <c r="M88" s="72">
        <v>65.073981368009996</v>
      </c>
      <c r="N88" s="72">
        <v>65.556074030570002</v>
      </c>
      <c r="O88" s="73" t="s">
        <v>218</v>
      </c>
    </row>
    <row r="89" spans="1:15" x14ac:dyDescent="0.25">
      <c r="A89" s="71" t="s">
        <v>219</v>
      </c>
      <c r="B89" s="72">
        <v>0</v>
      </c>
      <c r="C89" s="72">
        <v>0</v>
      </c>
      <c r="D89" s="72">
        <v>0</v>
      </c>
      <c r="E89" s="72">
        <v>0</v>
      </c>
      <c r="F89" s="72">
        <v>1.314788922</v>
      </c>
      <c r="G89" s="72">
        <v>1.314788922</v>
      </c>
      <c r="H89" s="72">
        <v>1.314788922</v>
      </c>
      <c r="I89" s="72">
        <v>1.314788922</v>
      </c>
      <c r="J89" s="72">
        <v>1.314788922</v>
      </c>
      <c r="K89" s="72">
        <v>1.314788922</v>
      </c>
      <c r="L89" s="72">
        <v>1.314788922</v>
      </c>
      <c r="M89" s="72">
        <v>0</v>
      </c>
      <c r="N89" s="72">
        <v>0</v>
      </c>
      <c r="O89" s="73" t="s">
        <v>220</v>
      </c>
    </row>
    <row r="90" spans="1:15" x14ac:dyDescent="0.25">
      <c r="A90" s="71" t="s">
        <v>221</v>
      </c>
      <c r="B90" s="72">
        <v>0</v>
      </c>
      <c r="C90" s="72">
        <v>0</v>
      </c>
      <c r="D90" s="72">
        <v>0</v>
      </c>
      <c r="E90" s="72">
        <v>0</v>
      </c>
      <c r="F90" s="72">
        <v>0</v>
      </c>
      <c r="G90" s="72">
        <v>0</v>
      </c>
      <c r="H90" s="72">
        <v>0</v>
      </c>
      <c r="I90" s="72">
        <v>0</v>
      </c>
      <c r="J90" s="72">
        <v>0</v>
      </c>
      <c r="K90" s="72">
        <v>0</v>
      </c>
      <c r="L90" s="72">
        <v>0</v>
      </c>
      <c r="M90" s="72">
        <v>0</v>
      </c>
      <c r="N90" s="72">
        <v>0</v>
      </c>
      <c r="O90" s="73" t="s">
        <v>222</v>
      </c>
    </row>
    <row r="91" spans="1:15" x14ac:dyDescent="0.25">
      <c r="A91" s="71" t="s">
        <v>223</v>
      </c>
      <c r="B91" s="72">
        <v>116.26264919514665</v>
      </c>
      <c r="C91" s="72">
        <v>119.17834034589613</v>
      </c>
      <c r="D91" s="72">
        <v>120.76741375222561</v>
      </c>
      <c r="E91" s="72">
        <v>121.17323943577451</v>
      </c>
      <c r="F91" s="72">
        <v>122.48116366931399</v>
      </c>
      <c r="G91" s="72">
        <v>109.98358982464346</v>
      </c>
      <c r="H91" s="72">
        <v>110.88202383597293</v>
      </c>
      <c r="I91" s="72">
        <v>111.15574266730241</v>
      </c>
      <c r="J91" s="72">
        <v>112.96853181763188</v>
      </c>
      <c r="K91" s="72">
        <v>111.99249006196133</v>
      </c>
      <c r="L91" s="72">
        <v>113.20912457130085</v>
      </c>
      <c r="M91" s="72">
        <v>115.1387040859603</v>
      </c>
      <c r="N91" s="72">
        <v>111.08159063842979</v>
      </c>
      <c r="O91" s="73" t="s">
        <v>224</v>
      </c>
    </row>
    <row r="92" spans="1:15" x14ac:dyDescent="0.25">
      <c r="A92" s="71" t="s">
        <v>225</v>
      </c>
      <c r="B92" s="72">
        <v>139.27292012082646</v>
      </c>
      <c r="C92" s="72">
        <v>139.83549112203607</v>
      </c>
      <c r="D92" s="72">
        <v>140.05291877119291</v>
      </c>
      <c r="E92" s="72">
        <v>123.0745670865039</v>
      </c>
      <c r="F92" s="72">
        <v>123.68583619710003</v>
      </c>
      <c r="G92" s="72">
        <v>122.66054147114572</v>
      </c>
      <c r="H92" s="72">
        <v>135.99609033591025</v>
      </c>
      <c r="I92" s="72">
        <v>141.28059406455557</v>
      </c>
      <c r="J92" s="72">
        <v>142.3565705297205</v>
      </c>
      <c r="K92" s="72">
        <v>142.78974194939531</v>
      </c>
      <c r="L92" s="72">
        <v>143.05976773263029</v>
      </c>
      <c r="M92" s="72">
        <v>143.10924009157887</v>
      </c>
      <c r="N92" s="72">
        <v>141.62487110124243</v>
      </c>
      <c r="O92" s="73" t="s">
        <v>231</v>
      </c>
    </row>
    <row r="93" spans="1:15" s="78" customFormat="1" x14ac:dyDescent="0.25">
      <c r="A93" s="75" t="s">
        <v>232</v>
      </c>
      <c r="B93" s="76">
        <v>8628.0019061515613</v>
      </c>
      <c r="C93" s="76">
        <v>8567.5890659382021</v>
      </c>
      <c r="D93" s="76">
        <v>8632.2238204279256</v>
      </c>
      <c r="E93" s="76">
        <v>8403.5079690600505</v>
      </c>
      <c r="F93" s="76">
        <v>8590.0494918534332</v>
      </c>
      <c r="G93" s="76">
        <v>8651.5453594492428</v>
      </c>
      <c r="H93" s="76">
        <v>8580.190133796119</v>
      </c>
      <c r="I93" s="76">
        <v>8672.5578094307803</v>
      </c>
      <c r="J93" s="76">
        <v>8772.0223988886646</v>
      </c>
      <c r="K93" s="76">
        <v>8705.0959348724409</v>
      </c>
      <c r="L93" s="76">
        <v>8489.0623365593692</v>
      </c>
      <c r="M93" s="76">
        <v>8425.1957461247839</v>
      </c>
      <c r="N93" s="76">
        <v>8265.9739343326746</v>
      </c>
      <c r="O93" s="77" t="s">
        <v>233</v>
      </c>
    </row>
    <row r="94" spans="1:15" s="78" customFormat="1" x14ac:dyDescent="0.25">
      <c r="A94" s="83" t="s">
        <v>234</v>
      </c>
      <c r="B94" s="76">
        <v>28705.297439624213</v>
      </c>
      <c r="C94" s="76">
        <v>28534.563897699929</v>
      </c>
      <c r="D94" s="76">
        <v>28507.848325162686</v>
      </c>
      <c r="E94" s="76">
        <v>29249.421062460249</v>
      </c>
      <c r="F94" s="76">
        <v>29386.619986199134</v>
      </c>
      <c r="G94" s="76">
        <v>28745.462832050118</v>
      </c>
      <c r="H94" s="76">
        <v>28911.697228266465</v>
      </c>
      <c r="I94" s="76">
        <v>28842.119507302526</v>
      </c>
      <c r="J94" s="76">
        <v>29032.087771324135</v>
      </c>
      <c r="K94" s="76">
        <v>28500.503049787105</v>
      </c>
      <c r="L94" s="76">
        <v>28352.577407231882</v>
      </c>
      <c r="M94" s="76">
        <v>28329.15728364823</v>
      </c>
      <c r="N94" s="76">
        <v>28017.743412005646</v>
      </c>
      <c r="O94" s="84" t="s">
        <v>235</v>
      </c>
    </row>
    <row r="95" spans="1:15" s="82" customFormat="1" x14ac:dyDescent="0.25">
      <c r="A95" s="79" t="s">
        <v>236</v>
      </c>
      <c r="B95" s="85"/>
      <c r="C95" s="85"/>
      <c r="D95" s="85"/>
      <c r="E95" s="85"/>
      <c r="F95" s="85"/>
      <c r="G95" s="85"/>
      <c r="H95" s="85"/>
      <c r="I95" s="85"/>
      <c r="J95" s="85"/>
      <c r="K95" s="85"/>
      <c r="L95" s="85"/>
      <c r="M95" s="85"/>
      <c r="N95" s="85"/>
      <c r="O95" s="81" t="s">
        <v>237</v>
      </c>
    </row>
    <row r="96" spans="1:15" x14ac:dyDescent="0.25">
      <c r="A96" s="71" t="s">
        <v>238</v>
      </c>
      <c r="B96" s="72">
        <v>14147.30664108101</v>
      </c>
      <c r="C96" s="72">
        <v>14367.30664108101</v>
      </c>
      <c r="D96" s="72">
        <v>14367.693524580549</v>
      </c>
      <c r="E96" s="72">
        <v>14366.693524581009</v>
      </c>
      <c r="F96" s="72">
        <v>14366.693524581009</v>
      </c>
      <c r="G96" s="72">
        <v>14382.693524580549</v>
      </c>
      <c r="H96" s="72">
        <v>14407.693524580549</v>
      </c>
      <c r="I96" s="72">
        <v>14557.543524580538</v>
      </c>
      <c r="J96" s="72">
        <v>14562.543524580549</v>
      </c>
      <c r="K96" s="72">
        <v>14583.389724580538</v>
      </c>
      <c r="L96" s="72">
        <v>14588.289724581</v>
      </c>
      <c r="M96" s="72">
        <v>14588.28972458054</v>
      </c>
      <c r="N96" s="72">
        <v>14588.78972458054</v>
      </c>
      <c r="O96" s="89" t="s">
        <v>239</v>
      </c>
    </row>
    <row r="97" spans="1:15" x14ac:dyDescent="0.25">
      <c r="A97" s="90" t="s">
        <v>240</v>
      </c>
      <c r="B97" s="72">
        <v>14134.75183708101</v>
      </c>
      <c r="C97" s="72">
        <v>14153.75183708101</v>
      </c>
      <c r="D97" s="72">
        <v>14154.138720580549</v>
      </c>
      <c r="E97" s="72">
        <v>14354.13872058101</v>
      </c>
      <c r="F97" s="72">
        <v>14354.13872058101</v>
      </c>
      <c r="G97" s="72">
        <v>14370.138720580549</v>
      </c>
      <c r="H97" s="72">
        <v>14370.138720580549</v>
      </c>
      <c r="I97" s="72">
        <v>14519.988720580539</v>
      </c>
      <c r="J97" s="72">
        <v>14524.988720580548</v>
      </c>
      <c r="K97" s="72">
        <v>14438.754920580539</v>
      </c>
      <c r="L97" s="72">
        <v>13645.114420581</v>
      </c>
      <c r="M97" s="72">
        <v>14243.654920580539</v>
      </c>
      <c r="N97" s="72">
        <v>14223.554920580538</v>
      </c>
      <c r="O97" s="91" t="s">
        <v>241</v>
      </c>
    </row>
    <row r="98" spans="1:15" x14ac:dyDescent="0.25">
      <c r="A98" s="90" t="s">
        <v>242</v>
      </c>
      <c r="B98" s="72">
        <v>12.554804000000001</v>
      </c>
      <c r="C98" s="72">
        <v>213.55480399999999</v>
      </c>
      <c r="D98" s="72">
        <v>213.55480399999999</v>
      </c>
      <c r="E98" s="72">
        <v>12.554804000000001</v>
      </c>
      <c r="F98" s="72">
        <v>12.554804000000001</v>
      </c>
      <c r="G98" s="72">
        <v>12.554804000000001</v>
      </c>
      <c r="H98" s="72">
        <v>37.554803999999997</v>
      </c>
      <c r="I98" s="72">
        <v>37.554803999999997</v>
      </c>
      <c r="J98" s="72">
        <v>37.554803999999997</v>
      </c>
      <c r="K98" s="72">
        <v>144.634804</v>
      </c>
      <c r="L98" s="72">
        <v>943.17530399999998</v>
      </c>
      <c r="M98" s="72">
        <v>344.63480399999997</v>
      </c>
      <c r="N98" s="72">
        <v>365.234804</v>
      </c>
      <c r="O98" s="91" t="s">
        <v>243</v>
      </c>
    </row>
    <row r="99" spans="1:15" x14ac:dyDescent="0.25">
      <c r="A99" s="71" t="s">
        <v>244</v>
      </c>
      <c r="B99" s="72">
        <v>1805.1595453222535</v>
      </c>
      <c r="C99" s="72">
        <v>1938.5803909841616</v>
      </c>
      <c r="D99" s="72">
        <v>1807.8443409032534</v>
      </c>
      <c r="E99" s="72">
        <v>1810.0476218930933</v>
      </c>
      <c r="F99" s="72">
        <v>1820.6477731702889</v>
      </c>
      <c r="G99" s="72">
        <v>1821.6582090699158</v>
      </c>
      <c r="H99" s="72">
        <v>1825.2250393165159</v>
      </c>
      <c r="I99" s="72">
        <v>2040.9639139905134</v>
      </c>
      <c r="J99" s="72">
        <v>2041.1174287534332</v>
      </c>
      <c r="K99" s="72">
        <v>2041.1279787530532</v>
      </c>
      <c r="L99" s="72">
        <v>2366.1487679516026</v>
      </c>
      <c r="M99" s="72">
        <v>2366.1582679508929</v>
      </c>
      <c r="N99" s="72">
        <v>2365.8303161911927</v>
      </c>
      <c r="O99" s="73" t="s">
        <v>245</v>
      </c>
    </row>
    <row r="100" spans="1:15" x14ac:dyDescent="0.25">
      <c r="A100" s="90" t="s">
        <v>246</v>
      </c>
      <c r="B100" s="72">
        <v>1404.8962181826628</v>
      </c>
      <c r="C100" s="72">
        <v>1471.687603490617</v>
      </c>
      <c r="D100" s="72">
        <v>1405.9744473436629</v>
      </c>
      <c r="E100" s="72">
        <v>1413.475617857863</v>
      </c>
      <c r="F100" s="72">
        <v>1423.9142223326505</v>
      </c>
      <c r="G100" s="72">
        <v>1424.9371582324006</v>
      </c>
      <c r="H100" s="72">
        <v>1428.4914884790007</v>
      </c>
      <c r="I100" s="72">
        <v>1644.1869787769981</v>
      </c>
      <c r="J100" s="72">
        <v>1644.3523512843778</v>
      </c>
      <c r="K100" s="72">
        <v>1644.3523512839981</v>
      </c>
      <c r="L100" s="72">
        <v>1969.1548981551432</v>
      </c>
      <c r="M100" s="72">
        <v>1969.1548981548381</v>
      </c>
      <c r="N100" s="72">
        <v>1969.2151881093382</v>
      </c>
      <c r="O100" s="92" t="s">
        <v>247</v>
      </c>
    </row>
    <row r="101" spans="1:15" x14ac:dyDescent="0.25">
      <c r="A101" s="90" t="s">
        <v>248</v>
      </c>
      <c r="B101" s="72">
        <v>314.09583424900995</v>
      </c>
      <c r="C101" s="72">
        <v>358.43123562248206</v>
      </c>
      <c r="D101" s="72">
        <v>314.15982768100997</v>
      </c>
      <c r="E101" s="72">
        <v>316.18721303900998</v>
      </c>
      <c r="F101" s="72">
        <v>316.20930167093496</v>
      </c>
      <c r="G101" s="72">
        <v>316.18180167093493</v>
      </c>
      <c r="H101" s="72">
        <v>316.17930167093493</v>
      </c>
      <c r="I101" s="72">
        <v>316.20768604693495</v>
      </c>
      <c r="J101" s="72">
        <v>316.18452100247492</v>
      </c>
      <c r="K101" s="72">
        <v>316.1800710024749</v>
      </c>
      <c r="L101" s="72">
        <v>316.21485537847491</v>
      </c>
      <c r="M101" s="72">
        <v>316.2103553784749</v>
      </c>
      <c r="N101" s="72">
        <v>315.7859396916549</v>
      </c>
      <c r="O101" s="92" t="s">
        <v>249</v>
      </c>
    </row>
    <row r="102" spans="1:15" x14ac:dyDescent="0.25">
      <c r="A102" s="90" t="s">
        <v>250</v>
      </c>
      <c r="B102" s="72">
        <v>86.167492890580007</v>
      </c>
      <c r="C102" s="72">
        <v>108.46155187106207</v>
      </c>
      <c r="D102" s="72">
        <v>87.710065878579996</v>
      </c>
      <c r="E102" s="72">
        <v>80.384790996220005</v>
      </c>
      <c r="F102" s="72">
        <v>80.524249166703001</v>
      </c>
      <c r="G102" s="72">
        <v>80.539249166580007</v>
      </c>
      <c r="H102" s="72">
        <v>80.554249166580007</v>
      </c>
      <c r="I102" s="72">
        <v>80.569249166580008</v>
      </c>
      <c r="J102" s="72">
        <v>80.580556466580006</v>
      </c>
      <c r="K102" s="72">
        <v>80.595556466580007</v>
      </c>
      <c r="L102" s="72">
        <v>80.779014417984996</v>
      </c>
      <c r="M102" s="72">
        <v>80.793014417579997</v>
      </c>
      <c r="N102" s="72">
        <v>80.829188390200002</v>
      </c>
      <c r="O102" s="92" t="s">
        <v>251</v>
      </c>
    </row>
    <row r="103" spans="1:15" x14ac:dyDescent="0.25">
      <c r="A103" s="71" t="s">
        <v>252</v>
      </c>
      <c r="B103" s="72">
        <v>0.15188755394999312</v>
      </c>
      <c r="C103" s="72">
        <v>0.15188755394999312</v>
      </c>
      <c r="D103" s="72">
        <v>0.15188755465998632</v>
      </c>
      <c r="E103" s="72">
        <v>0.15188755500000001</v>
      </c>
      <c r="F103" s="72">
        <v>0.15188755500000001</v>
      </c>
      <c r="G103" s="72">
        <v>0.15188755569097001</v>
      </c>
      <c r="H103" s="72">
        <v>0.15188755569097834</v>
      </c>
      <c r="I103" s="72">
        <v>0.15188755570096002</v>
      </c>
      <c r="J103" s="72">
        <v>0.15188755570096002</v>
      </c>
      <c r="K103" s="72">
        <v>0.15188755570096002</v>
      </c>
      <c r="L103" s="72">
        <v>0.15188755500000001</v>
      </c>
      <c r="M103" s="72">
        <v>0.15188755572102816</v>
      </c>
      <c r="N103" s="72">
        <v>0.15188755571095999</v>
      </c>
      <c r="O103" s="73" t="s">
        <v>253</v>
      </c>
    </row>
    <row r="104" spans="1:15" x14ac:dyDescent="0.25">
      <c r="A104" s="71" t="s">
        <v>254</v>
      </c>
      <c r="B104" s="72">
        <v>294.59720761013409</v>
      </c>
      <c r="C104" s="72">
        <v>2025.94499310726</v>
      </c>
      <c r="D104" s="72">
        <v>2048.5545846293999</v>
      </c>
      <c r="E104" s="72">
        <v>2009.2136906788203</v>
      </c>
      <c r="F104" s="72">
        <v>2000.8564742011483</v>
      </c>
      <c r="G104" s="72">
        <v>1960.4450850263349</v>
      </c>
      <c r="H104" s="72">
        <v>1950.2898557563335</v>
      </c>
      <c r="I104" s="72">
        <v>1729.0690910240396</v>
      </c>
      <c r="J104" s="72">
        <v>1727.6736577484094</v>
      </c>
      <c r="K104" s="72">
        <v>1727.6736577484094</v>
      </c>
      <c r="L104" s="72">
        <v>325.13357404458935</v>
      </c>
      <c r="M104" s="72">
        <v>325.13357404391934</v>
      </c>
      <c r="N104" s="72">
        <v>323.73545235805233</v>
      </c>
      <c r="O104" s="73" t="s">
        <v>255</v>
      </c>
    </row>
    <row r="105" spans="1:15" x14ac:dyDescent="0.25">
      <c r="A105" s="71" t="s">
        <v>256</v>
      </c>
      <c r="B105" s="72">
        <v>1731.737217416003</v>
      </c>
      <c r="C105" s="72">
        <v>182.54327981465187</v>
      </c>
      <c r="D105" s="72">
        <v>260.57558504376567</v>
      </c>
      <c r="E105" s="72">
        <v>227.53743012158159</v>
      </c>
      <c r="F105" s="72">
        <v>491.19988666822735</v>
      </c>
      <c r="G105" s="72">
        <v>544.61068501892203</v>
      </c>
      <c r="H105" s="72">
        <v>601.73730487967248</v>
      </c>
      <c r="I105" s="72">
        <v>769.44431888220481</v>
      </c>
      <c r="J105" s="72">
        <v>820.74735366552807</v>
      </c>
      <c r="K105" s="72">
        <v>943.62865099453086</v>
      </c>
      <c r="L105" s="72">
        <v>1237.7443667923289</v>
      </c>
      <c r="M105" s="72">
        <v>1439.2450664424512</v>
      </c>
      <c r="N105" s="72">
        <v>1515.0646034244228</v>
      </c>
      <c r="O105" s="73" t="s">
        <v>257</v>
      </c>
    </row>
    <row r="106" spans="1:15" x14ac:dyDescent="0.25">
      <c r="A106" s="71" t="s">
        <v>258</v>
      </c>
      <c r="B106" s="72">
        <v>-275.03816106821057</v>
      </c>
      <c r="C106" s="72">
        <v>-264.8364050233231</v>
      </c>
      <c r="D106" s="72">
        <v>-266.07747782315624</v>
      </c>
      <c r="E106" s="72">
        <v>-295.50356550955405</v>
      </c>
      <c r="F106" s="72">
        <v>-451.7173192048935</v>
      </c>
      <c r="G106" s="72">
        <v>-388.43372059152063</v>
      </c>
      <c r="H106" s="72">
        <v>-410.88862642858589</v>
      </c>
      <c r="I106" s="72">
        <v>-369.70590601713019</v>
      </c>
      <c r="J106" s="72">
        <v>-279.35740024637727</v>
      </c>
      <c r="K106" s="72">
        <v>-212.66896271049129</v>
      </c>
      <c r="L106" s="72">
        <v>-326.48625828915561</v>
      </c>
      <c r="M106" s="72">
        <v>-364.30228510414821</v>
      </c>
      <c r="N106" s="72">
        <v>-424.41755059694441</v>
      </c>
      <c r="O106" s="73" t="s">
        <v>259</v>
      </c>
    </row>
    <row r="107" spans="1:15" s="78" customFormat="1" x14ac:dyDescent="0.25">
      <c r="A107" s="83" t="s">
        <v>260</v>
      </c>
      <c r="B107" s="76">
        <v>17703.914337915179</v>
      </c>
      <c r="C107" s="76">
        <v>18116.118589455797</v>
      </c>
      <c r="D107" s="76">
        <v>18218.742444888441</v>
      </c>
      <c r="E107" s="76">
        <v>18118.140589319915</v>
      </c>
      <c r="F107" s="76">
        <v>18227.832226969913</v>
      </c>
      <c r="G107" s="76">
        <v>18321.125670659923</v>
      </c>
      <c r="H107" s="76">
        <v>18374.208985660167</v>
      </c>
      <c r="I107" s="76">
        <v>18727.466830015837</v>
      </c>
      <c r="J107" s="76">
        <v>18872.876452057248</v>
      </c>
      <c r="K107" s="76">
        <v>19083.302936921784</v>
      </c>
      <c r="L107" s="76">
        <v>18190.982062635379</v>
      </c>
      <c r="M107" s="76">
        <v>18354.676235469371</v>
      </c>
      <c r="N107" s="76">
        <v>18369.154433512955</v>
      </c>
      <c r="O107" s="84" t="s">
        <v>261</v>
      </c>
    </row>
    <row r="108" spans="1:15" s="78" customFormat="1" x14ac:dyDescent="0.25">
      <c r="A108" s="93" t="s">
        <v>262</v>
      </c>
      <c r="B108" s="94">
        <v>46409.211777539393</v>
      </c>
      <c r="C108" s="94">
        <v>46650.682487155718</v>
      </c>
      <c r="D108" s="94">
        <v>46726.590770051109</v>
      </c>
      <c r="E108" s="94">
        <v>47367.561651780161</v>
      </c>
      <c r="F108" s="94">
        <v>47614.452213169032</v>
      </c>
      <c r="G108" s="94">
        <v>47066.58850271003</v>
      </c>
      <c r="H108" s="94">
        <v>47285.906213926639</v>
      </c>
      <c r="I108" s="94">
        <v>47569.58633731836</v>
      </c>
      <c r="J108" s="94">
        <v>47904.964223381394</v>
      </c>
      <c r="K108" s="94">
        <v>47583.805986708889</v>
      </c>
      <c r="L108" s="94">
        <v>46543.559469867265</v>
      </c>
      <c r="M108" s="94">
        <v>46683.833519117594</v>
      </c>
      <c r="N108" s="94">
        <v>46386.897845518601</v>
      </c>
      <c r="O108" s="95" t="s">
        <v>263</v>
      </c>
    </row>
    <row r="109" spans="1:15" x14ac:dyDescent="0.25">
      <c r="A109" s="196"/>
      <c r="B109" s="197"/>
      <c r="C109" s="197"/>
      <c r="D109" s="197"/>
      <c r="E109" s="197"/>
      <c r="F109" s="197"/>
      <c r="G109" s="197"/>
      <c r="H109" s="197"/>
      <c r="I109" s="197"/>
      <c r="J109" s="197"/>
      <c r="K109" s="197"/>
      <c r="L109" s="197"/>
      <c r="M109" s="197"/>
      <c r="N109" s="197"/>
      <c r="O109" s="198"/>
    </row>
    <row r="111" spans="1:15" x14ac:dyDescent="0.25">
      <c r="A111" s="96"/>
    </row>
    <row r="112" spans="1:15" ht="14.5" x14ac:dyDescent="0.35">
      <c r="A112" s="9"/>
    </row>
    <row r="113" spans="1:1" ht="14.5" x14ac:dyDescent="0.35">
      <c r="A113" s="9"/>
    </row>
  </sheetData>
  <mergeCells count="3">
    <mergeCell ref="A1:O1"/>
    <mergeCell ref="A2:O2"/>
    <mergeCell ref="A109:O109"/>
  </mergeCells>
  <pageMargins left="0.39370078740157483" right="0.39370078740157483" top="0.39370078740157483" bottom="0.39370078740157483" header="0.31496062992125984" footer="0.31496062992125984"/>
  <pageSetup paperSize="9" scale="8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8AB3D-0759-4AEC-B51F-911A082D9267}">
  <sheetPr>
    <tabColor theme="5" tint="0.39997558519241921"/>
  </sheetPr>
  <dimension ref="A1:O50"/>
  <sheetViews>
    <sheetView showGridLines="0" view="pageBreakPreview" zoomScale="80" zoomScaleNormal="100" zoomScaleSheetLayoutView="80" workbookViewId="0">
      <pane xSplit="1" ySplit="3" topLeftCell="B4" activePane="bottomRight" state="frozen"/>
      <selection sqref="A1:O1"/>
      <selection pane="topRight" sqref="A1:O1"/>
      <selection pane="bottomLeft" sqref="A1:O1"/>
      <selection pane="bottomRight" activeCell="A2" sqref="A1:XFD1048576"/>
    </sheetView>
  </sheetViews>
  <sheetFormatPr defaultColWidth="9.1796875" defaultRowHeight="10.5" x14ac:dyDescent="0.25"/>
  <cols>
    <col min="1" max="1" width="46.54296875" style="98" customWidth="1"/>
    <col min="2" max="4" width="6.26953125" style="98" customWidth="1"/>
    <col min="5" max="5" width="7.26953125" style="98" bestFit="1" customWidth="1"/>
    <col min="6" max="14" width="6.26953125" style="98" customWidth="1"/>
    <col min="15" max="15" width="43.1796875" style="98" bestFit="1" customWidth="1"/>
    <col min="16" max="16384" width="9.1796875" style="98"/>
  </cols>
  <sheetData>
    <row r="1" spans="1:15" ht="12.75" customHeight="1" x14ac:dyDescent="0.25">
      <c r="A1" s="181" t="s">
        <v>264</v>
      </c>
      <c r="B1" s="182"/>
      <c r="C1" s="182"/>
      <c r="D1" s="182"/>
      <c r="E1" s="182"/>
      <c r="F1" s="182"/>
      <c r="G1" s="182"/>
      <c r="H1" s="182"/>
      <c r="I1" s="182"/>
      <c r="J1" s="182"/>
      <c r="K1" s="182"/>
      <c r="L1" s="182"/>
      <c r="M1" s="182"/>
      <c r="N1" s="182"/>
      <c r="O1" s="183"/>
    </row>
    <row r="2" spans="1:15" ht="12.75" customHeight="1" x14ac:dyDescent="0.25">
      <c r="A2" s="184" t="s">
        <v>265</v>
      </c>
      <c r="B2" s="185"/>
      <c r="C2" s="185"/>
      <c r="D2" s="185"/>
      <c r="E2" s="185"/>
      <c r="F2" s="185"/>
      <c r="G2" s="185"/>
      <c r="H2" s="185"/>
      <c r="I2" s="185"/>
      <c r="J2" s="185"/>
      <c r="K2" s="185"/>
      <c r="L2" s="185"/>
      <c r="M2" s="185"/>
      <c r="N2" s="185"/>
      <c r="O2" s="186"/>
    </row>
    <row r="3" spans="1:15" x14ac:dyDescent="0.25">
      <c r="A3" s="99" t="s">
        <v>77</v>
      </c>
      <c r="B3" s="64">
        <v>45261</v>
      </c>
      <c r="C3" s="64">
        <v>45292</v>
      </c>
      <c r="D3" s="64">
        <v>45323</v>
      </c>
      <c r="E3" s="64">
        <v>45352</v>
      </c>
      <c r="F3" s="64">
        <v>45383</v>
      </c>
      <c r="G3" s="64">
        <v>45413</v>
      </c>
      <c r="H3" s="64">
        <v>45444</v>
      </c>
      <c r="I3" s="64">
        <v>45474</v>
      </c>
      <c r="J3" s="64">
        <v>45505</v>
      </c>
      <c r="K3" s="64">
        <v>45536</v>
      </c>
      <c r="L3" s="64">
        <v>45566</v>
      </c>
      <c r="M3" s="64">
        <v>45597</v>
      </c>
      <c r="N3" s="64">
        <v>45627</v>
      </c>
      <c r="O3" s="100" t="s">
        <v>82</v>
      </c>
    </row>
    <row r="4" spans="1:15" s="104" customFormat="1" x14ac:dyDescent="0.25">
      <c r="A4" s="101" t="s">
        <v>266</v>
      </c>
      <c r="B4" s="102"/>
      <c r="C4" s="102"/>
      <c r="D4" s="102"/>
      <c r="E4" s="102"/>
      <c r="F4" s="102"/>
      <c r="G4" s="102"/>
      <c r="H4" s="102"/>
      <c r="I4" s="102"/>
      <c r="J4" s="102"/>
      <c r="K4" s="102"/>
      <c r="L4" s="102"/>
      <c r="M4" s="102"/>
      <c r="N4" s="102"/>
      <c r="O4" s="103" t="s">
        <v>267</v>
      </c>
    </row>
    <row r="5" spans="1:15" x14ac:dyDescent="0.25">
      <c r="A5" s="101" t="s">
        <v>268</v>
      </c>
      <c r="B5" s="102"/>
      <c r="C5" s="102"/>
      <c r="D5" s="102"/>
      <c r="E5" s="102"/>
      <c r="F5" s="102"/>
      <c r="G5" s="102"/>
      <c r="H5" s="102"/>
      <c r="I5" s="102"/>
      <c r="J5" s="102"/>
      <c r="K5" s="102"/>
      <c r="L5" s="102"/>
      <c r="M5" s="102"/>
      <c r="N5" s="102"/>
      <c r="O5" s="105" t="s">
        <v>269</v>
      </c>
    </row>
    <row r="6" spans="1:15" x14ac:dyDescent="0.25">
      <c r="A6" s="106" t="s">
        <v>270</v>
      </c>
      <c r="B6" s="72">
        <v>12189.9044978369</v>
      </c>
      <c r="C6" s="72">
        <v>1056.4573580474882</v>
      </c>
      <c r="D6" s="72">
        <v>1759.8276555751502</v>
      </c>
      <c r="E6" s="72">
        <v>2831.9182447303942</v>
      </c>
      <c r="F6" s="72">
        <v>3754.7824884360871</v>
      </c>
      <c r="G6" s="72">
        <v>4724.060591475376</v>
      </c>
      <c r="H6" s="72">
        <v>5872.9366977079881</v>
      </c>
      <c r="I6" s="72">
        <v>6783.4812404930872</v>
      </c>
      <c r="J6" s="72">
        <v>7712.729034304175</v>
      </c>
      <c r="K6" s="72">
        <v>8659.0734445246017</v>
      </c>
      <c r="L6" s="72">
        <v>9822.0763842302385</v>
      </c>
      <c r="M6" s="72">
        <v>10736.403720367849</v>
      </c>
      <c r="N6" s="72">
        <v>11720.047004413458</v>
      </c>
      <c r="O6" s="107" t="s">
        <v>271</v>
      </c>
    </row>
    <row r="7" spans="1:15" x14ac:dyDescent="0.25">
      <c r="A7" s="108" t="s">
        <v>272</v>
      </c>
      <c r="B7" s="72">
        <v>-4411.1587526904159</v>
      </c>
      <c r="C7" s="72">
        <v>-297.69801442296915</v>
      </c>
      <c r="D7" s="72">
        <v>-389.46641149702572</v>
      </c>
      <c r="E7" s="72">
        <v>-700.93332664112199</v>
      </c>
      <c r="F7" s="72">
        <v>-915.19608836101963</v>
      </c>
      <c r="G7" s="72">
        <v>-1120.7745011185964</v>
      </c>
      <c r="H7" s="72">
        <v>-1557.923908935637</v>
      </c>
      <c r="I7" s="72">
        <v>-1746.2639061728944</v>
      </c>
      <c r="J7" s="72">
        <v>-1962.7614674227275</v>
      </c>
      <c r="K7" s="72">
        <v>-2183.6458403942584</v>
      </c>
      <c r="L7" s="72">
        <v>-2599.0019342827618</v>
      </c>
      <c r="M7" s="72">
        <v>-2820.9822484180545</v>
      </c>
      <c r="N7" s="72">
        <v>-3157.9820791658772</v>
      </c>
      <c r="O7" s="107" t="s">
        <v>273</v>
      </c>
    </row>
    <row r="8" spans="1:15" x14ac:dyDescent="0.25">
      <c r="A8" s="106" t="s">
        <v>274</v>
      </c>
      <c r="B8" s="72">
        <v>375.2031027297279</v>
      </c>
      <c r="C8" s="72">
        <v>27.521450991701695</v>
      </c>
      <c r="D8" s="72">
        <v>45.815780517233271</v>
      </c>
      <c r="E8" s="72">
        <v>80.207698804754102</v>
      </c>
      <c r="F8" s="72">
        <v>108.68593224873563</v>
      </c>
      <c r="G8" s="72">
        <v>137.08244778599772</v>
      </c>
      <c r="H8" s="72">
        <v>181.5164417361413</v>
      </c>
      <c r="I8" s="72">
        <v>207.36825433505433</v>
      </c>
      <c r="J8" s="72">
        <v>236.089025871601</v>
      </c>
      <c r="K8" s="72">
        <v>263.45115050296619</v>
      </c>
      <c r="L8" s="72">
        <v>304.07364810735538</v>
      </c>
      <c r="M8" s="72">
        <v>334.87978257190036</v>
      </c>
      <c r="N8" s="72">
        <v>373.24116303700197</v>
      </c>
      <c r="O8" s="107" t="s">
        <v>275</v>
      </c>
    </row>
    <row r="9" spans="1:15" x14ac:dyDescent="0.25">
      <c r="A9" s="106" t="s">
        <v>276</v>
      </c>
      <c r="B9" s="72">
        <v>-230.05393344028221</v>
      </c>
      <c r="C9" s="72">
        <v>-29.855439251731834</v>
      </c>
      <c r="D9" s="72">
        <v>-37.209456254126813</v>
      </c>
      <c r="E9" s="72">
        <v>-67.635909997833068</v>
      </c>
      <c r="F9" s="72">
        <v>-88.058613629375472</v>
      </c>
      <c r="G9" s="72">
        <v>-112.86636291365721</v>
      </c>
      <c r="H9" s="72">
        <v>-129.76966698718729</v>
      </c>
      <c r="I9" s="72">
        <v>-150.1285053210984</v>
      </c>
      <c r="J9" s="72">
        <v>-168.9312241857553</v>
      </c>
      <c r="K9" s="72">
        <v>-188.39606832027818</v>
      </c>
      <c r="L9" s="72">
        <v>-214.04760046892252</v>
      </c>
      <c r="M9" s="72">
        <v>-227.87627061401511</v>
      </c>
      <c r="N9" s="72">
        <v>-254.4353739091373</v>
      </c>
      <c r="O9" s="107" t="s">
        <v>277</v>
      </c>
    </row>
    <row r="10" spans="1:15" x14ac:dyDescent="0.25">
      <c r="A10" s="109" t="s">
        <v>278</v>
      </c>
      <c r="B10" s="76">
        <v>7923.8949144359267</v>
      </c>
      <c r="C10" s="76">
        <v>756.42535536448872</v>
      </c>
      <c r="D10" s="76">
        <v>1378.9675683412308</v>
      </c>
      <c r="E10" s="76">
        <v>2143.5567068961927</v>
      </c>
      <c r="F10" s="76">
        <v>2860.2137186944274</v>
      </c>
      <c r="G10" s="76">
        <v>3627.5021752291195</v>
      </c>
      <c r="H10" s="76">
        <v>4366.7595635213038</v>
      </c>
      <c r="I10" s="76">
        <v>5094.4570833341495</v>
      </c>
      <c r="J10" s="76">
        <v>5817.1253685672928</v>
      </c>
      <c r="K10" s="76">
        <v>6550.4826863130338</v>
      </c>
      <c r="L10" s="76">
        <v>7313.1004975859105</v>
      </c>
      <c r="M10" s="76">
        <v>8022.4249839076838</v>
      </c>
      <c r="N10" s="76">
        <v>8680.8707143754455</v>
      </c>
      <c r="O10" s="110" t="s">
        <v>279</v>
      </c>
    </row>
    <row r="11" spans="1:15" x14ac:dyDescent="0.25">
      <c r="A11" s="109" t="s">
        <v>280</v>
      </c>
      <c r="B11" s="111"/>
      <c r="C11" s="111"/>
      <c r="D11" s="111"/>
      <c r="E11" s="111"/>
      <c r="F11" s="111"/>
      <c r="G11" s="111"/>
      <c r="H11" s="111"/>
      <c r="I11" s="111"/>
      <c r="J11" s="111"/>
      <c r="K11" s="111"/>
      <c r="L11" s="111"/>
      <c r="M11" s="111"/>
      <c r="N11" s="111"/>
      <c r="O11" s="110" t="s">
        <v>281</v>
      </c>
    </row>
    <row r="12" spans="1:15" x14ac:dyDescent="0.25">
      <c r="A12" s="106" t="s">
        <v>282</v>
      </c>
      <c r="B12" s="72">
        <v>1433.0196989812118</v>
      </c>
      <c r="C12" s="72">
        <v>153.86552833025854</v>
      </c>
      <c r="D12" s="72">
        <v>282.57907166410666</v>
      </c>
      <c r="E12" s="72">
        <v>422.23527041627619</v>
      </c>
      <c r="F12" s="72">
        <v>540.49892235655614</v>
      </c>
      <c r="G12" s="72">
        <v>716.35222503746638</v>
      </c>
      <c r="H12" s="72">
        <v>849.0490544190161</v>
      </c>
      <c r="I12" s="72">
        <v>1028.6821975402233</v>
      </c>
      <c r="J12" s="72">
        <v>1192.2552364037356</v>
      </c>
      <c r="K12" s="72">
        <v>1356.1406418644799</v>
      </c>
      <c r="L12" s="72">
        <v>1485.7882171955255</v>
      </c>
      <c r="M12" s="72">
        <v>1614.4390101948679</v>
      </c>
      <c r="N12" s="72">
        <v>1750.6655819343355</v>
      </c>
      <c r="O12" s="107" t="s">
        <v>283</v>
      </c>
    </row>
    <row r="13" spans="1:15" x14ac:dyDescent="0.25">
      <c r="A13" s="106" t="s">
        <v>284</v>
      </c>
      <c r="B13" s="72">
        <v>38.716765140990006</v>
      </c>
      <c r="C13" s="72">
        <v>1.4469711547299999</v>
      </c>
      <c r="D13" s="72">
        <v>2.4139373393099999</v>
      </c>
      <c r="E13" s="72">
        <v>5.3276997432600002</v>
      </c>
      <c r="F13" s="72">
        <v>7.7805677455400009</v>
      </c>
      <c r="G13" s="72">
        <v>14.12825808232</v>
      </c>
      <c r="H13" s="72">
        <v>18.904217353090001</v>
      </c>
      <c r="I13" s="72">
        <v>21.248767098550005</v>
      </c>
      <c r="J13" s="72">
        <v>23.298147285510002</v>
      </c>
      <c r="K13" s="72">
        <v>25.64256386888</v>
      </c>
      <c r="L13" s="72">
        <v>27.395937300299998</v>
      </c>
      <c r="M13" s="72">
        <v>29.11346502296</v>
      </c>
      <c r="N13" s="72">
        <v>26.967204456760001</v>
      </c>
      <c r="O13" s="107" t="s">
        <v>285</v>
      </c>
    </row>
    <row r="14" spans="1:15" x14ac:dyDescent="0.25">
      <c r="A14" s="106" t="s">
        <v>286</v>
      </c>
      <c r="B14" s="72">
        <v>1.5736442269400002</v>
      </c>
      <c r="C14" s="72">
        <v>0.643324648</v>
      </c>
      <c r="D14" s="72">
        <v>0.96938814200000001</v>
      </c>
      <c r="E14" s="72">
        <v>1.0321819759999999</v>
      </c>
      <c r="F14" s="72">
        <v>1.098437154</v>
      </c>
      <c r="G14" s="72">
        <v>1.3409263754</v>
      </c>
      <c r="H14" s="72">
        <v>1.4227846770000001</v>
      </c>
      <c r="I14" s="72">
        <v>1.3042862319999999</v>
      </c>
      <c r="J14" s="72">
        <v>1.741659898</v>
      </c>
      <c r="K14" s="72">
        <v>1.807586149</v>
      </c>
      <c r="L14" s="72">
        <v>1.8100420500999999</v>
      </c>
      <c r="M14" s="72">
        <v>1.88553909264</v>
      </c>
      <c r="N14" s="72">
        <v>1.9452822276399999</v>
      </c>
      <c r="O14" s="107" t="s">
        <v>287</v>
      </c>
    </row>
    <row r="15" spans="1:15" x14ac:dyDescent="0.25">
      <c r="A15" s="106" t="s">
        <v>288</v>
      </c>
      <c r="B15" s="72">
        <v>5.5617197015000004</v>
      </c>
      <c r="C15" s="72">
        <v>1.6524470425</v>
      </c>
      <c r="D15" s="72">
        <v>0.96678119100000004</v>
      </c>
      <c r="E15" s="72">
        <v>1.9808551029999999</v>
      </c>
      <c r="F15" s="72">
        <v>3.003540476</v>
      </c>
      <c r="G15" s="72">
        <v>3.1705554029999998</v>
      </c>
      <c r="H15" s="72">
        <v>3.2636982840000002</v>
      </c>
      <c r="I15" s="72">
        <v>3.7253641549999998</v>
      </c>
      <c r="J15" s="72">
        <v>3.9391111118000004</v>
      </c>
      <c r="K15" s="72">
        <v>4.1491738258000002</v>
      </c>
      <c r="L15" s="72">
        <v>4.5016738260000002</v>
      </c>
      <c r="M15" s="72">
        <v>4.7322988258000001</v>
      </c>
      <c r="N15" s="72">
        <v>5.2117836608000001</v>
      </c>
      <c r="O15" s="107" t="s">
        <v>289</v>
      </c>
    </row>
    <row r="16" spans="1:15" x14ac:dyDescent="0.25">
      <c r="A16" s="106" t="s">
        <v>290</v>
      </c>
      <c r="B16" s="72">
        <v>0</v>
      </c>
      <c r="C16" s="72">
        <v>0</v>
      </c>
      <c r="D16" s="72">
        <v>0</v>
      </c>
      <c r="E16" s="72">
        <v>0</v>
      </c>
      <c r="F16" s="72">
        <v>0</v>
      </c>
      <c r="G16" s="72">
        <v>0</v>
      </c>
      <c r="H16" s="72">
        <v>0</v>
      </c>
      <c r="I16" s="72">
        <v>0</v>
      </c>
      <c r="J16" s="72">
        <v>0</v>
      </c>
      <c r="K16" s="72">
        <v>0</v>
      </c>
      <c r="L16" s="72">
        <v>0</v>
      </c>
      <c r="M16" s="72">
        <v>0</v>
      </c>
      <c r="N16" s="72">
        <v>0</v>
      </c>
      <c r="O16" s="107" t="s">
        <v>291</v>
      </c>
    </row>
    <row r="17" spans="1:15" x14ac:dyDescent="0.25">
      <c r="A17" s="106" t="s">
        <v>292</v>
      </c>
      <c r="B17" s="72">
        <v>1200.64691003549</v>
      </c>
      <c r="C17" s="72">
        <v>104.28139919916998</v>
      </c>
      <c r="D17" s="72">
        <v>383.11557844280003</v>
      </c>
      <c r="E17" s="72">
        <v>478.54759709282007</v>
      </c>
      <c r="F17" s="72">
        <v>553.41682813397006</v>
      </c>
      <c r="G17" s="72">
        <v>661.06502371021998</v>
      </c>
      <c r="H17" s="72">
        <v>798.43275715656989</v>
      </c>
      <c r="I17" s="72">
        <v>922.06487409079</v>
      </c>
      <c r="J17" s="72">
        <v>1062.6562615396319</v>
      </c>
      <c r="K17" s="72">
        <v>1224.5025471898225</v>
      </c>
      <c r="L17" s="72">
        <v>1431.5633215886921</v>
      </c>
      <c r="M17" s="72">
        <v>1829.7044447117821</v>
      </c>
      <c r="N17" s="72">
        <v>2186.4423045064923</v>
      </c>
      <c r="O17" s="107" t="s">
        <v>293</v>
      </c>
    </row>
    <row r="18" spans="1:15" x14ac:dyDescent="0.25">
      <c r="A18" s="106" t="s">
        <v>294</v>
      </c>
      <c r="B18" s="72">
        <v>32.932248379471204</v>
      </c>
      <c r="C18" s="72">
        <v>14.75493426936071</v>
      </c>
      <c r="D18" s="72">
        <v>9.4440007325702684</v>
      </c>
      <c r="E18" s="72">
        <v>12.781050263254992</v>
      </c>
      <c r="F18" s="72">
        <v>20.987487457884992</v>
      </c>
      <c r="G18" s="72">
        <v>23.945549886380448</v>
      </c>
      <c r="H18" s="72">
        <v>11.025230549830452</v>
      </c>
      <c r="I18" s="72">
        <v>12.571666833668171</v>
      </c>
      <c r="J18" s="72">
        <v>16.169135720169301</v>
      </c>
      <c r="K18" s="72">
        <v>18.35076770809378</v>
      </c>
      <c r="L18" s="72">
        <v>20.176729320730374</v>
      </c>
      <c r="M18" s="72">
        <v>22.12602008816037</v>
      </c>
      <c r="N18" s="72">
        <v>23.754637465986839</v>
      </c>
      <c r="O18" s="107" t="s">
        <v>295</v>
      </c>
    </row>
    <row r="19" spans="1:15" x14ac:dyDescent="0.25">
      <c r="A19" s="109" t="s">
        <v>296</v>
      </c>
      <c r="B19" s="76">
        <v>2712.4509864656043</v>
      </c>
      <c r="C19" s="76">
        <v>276.64460464401924</v>
      </c>
      <c r="D19" s="76">
        <v>679.48875751178673</v>
      </c>
      <c r="E19" s="76">
        <v>921.9046545946112</v>
      </c>
      <c r="F19" s="76">
        <v>1126.7857833239511</v>
      </c>
      <c r="G19" s="76">
        <v>1420.0025384947871</v>
      </c>
      <c r="H19" s="76">
        <v>1682.0977424395064</v>
      </c>
      <c r="I19" s="76">
        <v>1989.5971559502316</v>
      </c>
      <c r="J19" s="76">
        <v>2300.0595519588478</v>
      </c>
      <c r="K19" s="76">
        <v>2630.5932806060769</v>
      </c>
      <c r="L19" s="76">
        <v>2971.2359212813471</v>
      </c>
      <c r="M19" s="76">
        <v>3502.0007779362104</v>
      </c>
      <c r="N19" s="76">
        <v>3994.9867942520132</v>
      </c>
      <c r="O19" s="110" t="s">
        <v>297</v>
      </c>
    </row>
    <row r="20" spans="1:15" s="104" customFormat="1" x14ac:dyDescent="0.25">
      <c r="A20" s="109" t="s">
        <v>298</v>
      </c>
      <c r="B20" s="76">
        <v>24.041202760112053</v>
      </c>
      <c r="C20" s="76">
        <v>3.0661637992200004</v>
      </c>
      <c r="D20" s="76">
        <v>4.41392968145</v>
      </c>
      <c r="E20" s="76">
        <v>6.2091274369318095</v>
      </c>
      <c r="F20" s="76">
        <v>8.3470408706807806</v>
      </c>
      <c r="G20" s="76">
        <v>9.4908358115880702</v>
      </c>
      <c r="H20" s="76">
        <v>11.618497673518068</v>
      </c>
      <c r="I20" s="76">
        <v>15.559671310848071</v>
      </c>
      <c r="J20" s="76">
        <v>18.351511569058076</v>
      </c>
      <c r="K20" s="76">
        <v>19.602066005462245</v>
      </c>
      <c r="L20" s="76">
        <v>21.243165044886638</v>
      </c>
      <c r="M20" s="76">
        <v>28.201662907552354</v>
      </c>
      <c r="N20" s="76">
        <v>35.558118588670929</v>
      </c>
      <c r="O20" s="110" t="s">
        <v>299</v>
      </c>
    </row>
    <row r="21" spans="1:15" s="104" customFormat="1" x14ac:dyDescent="0.25">
      <c r="A21" s="109" t="s">
        <v>300</v>
      </c>
      <c r="B21" s="76">
        <v>10660.387103661642</v>
      </c>
      <c r="C21" s="76">
        <v>1036.1361238077286</v>
      </c>
      <c r="D21" s="76">
        <v>2062.8702555344685</v>
      </c>
      <c r="E21" s="76">
        <v>3071.6704889277348</v>
      </c>
      <c r="F21" s="76">
        <v>3995.3465428890595</v>
      </c>
      <c r="G21" s="76">
        <v>5056.9955495354961</v>
      </c>
      <c r="H21" s="76">
        <v>6060.4758036343283</v>
      </c>
      <c r="I21" s="76">
        <v>7099.6139105952279</v>
      </c>
      <c r="J21" s="76">
        <v>8135.5364320951985</v>
      </c>
      <c r="K21" s="76">
        <v>9200.6780329245739</v>
      </c>
      <c r="L21" s="76">
        <v>10305.579583912146</v>
      </c>
      <c r="M21" s="76">
        <v>11552.627424751441</v>
      </c>
      <c r="N21" s="76">
        <v>12711.415627216113</v>
      </c>
      <c r="O21" s="103" t="s">
        <v>301</v>
      </c>
    </row>
    <row r="22" spans="1:15" x14ac:dyDescent="0.25">
      <c r="A22" s="101" t="s">
        <v>302</v>
      </c>
      <c r="B22" s="111"/>
      <c r="C22" s="111"/>
      <c r="D22" s="111"/>
      <c r="E22" s="111"/>
      <c r="F22" s="111"/>
      <c r="G22" s="111"/>
      <c r="H22" s="111"/>
      <c r="I22" s="111"/>
      <c r="J22" s="111"/>
      <c r="K22" s="111"/>
      <c r="L22" s="111"/>
      <c r="M22" s="111"/>
      <c r="N22" s="111"/>
      <c r="O22" s="103" t="s">
        <v>303</v>
      </c>
    </row>
    <row r="23" spans="1:15" x14ac:dyDescent="0.25">
      <c r="A23" s="109" t="s">
        <v>304</v>
      </c>
      <c r="B23" s="111"/>
      <c r="C23" s="111"/>
      <c r="D23" s="111"/>
      <c r="E23" s="111"/>
      <c r="F23" s="111"/>
      <c r="G23" s="111"/>
      <c r="H23" s="111"/>
      <c r="I23" s="111"/>
      <c r="J23" s="111"/>
      <c r="K23" s="111"/>
      <c r="L23" s="111"/>
      <c r="M23" s="111"/>
      <c r="N23" s="111"/>
      <c r="O23" s="110" t="s">
        <v>305</v>
      </c>
    </row>
    <row r="24" spans="1:15" x14ac:dyDescent="0.25">
      <c r="A24" s="106" t="s">
        <v>306</v>
      </c>
      <c r="B24" s="112">
        <v>6383.1398659299157</v>
      </c>
      <c r="C24" s="112">
        <v>571.40834252895081</v>
      </c>
      <c r="D24" s="112">
        <v>1083.0571898310473</v>
      </c>
      <c r="E24" s="112">
        <v>1738.7216468916811</v>
      </c>
      <c r="F24" s="112">
        <v>2213.8789010777218</v>
      </c>
      <c r="G24" s="112">
        <v>2824.3789797012646</v>
      </c>
      <c r="H24" s="112">
        <v>3596.5258412412013</v>
      </c>
      <c r="I24" s="112">
        <v>4504.8028623204054</v>
      </c>
      <c r="J24" s="112">
        <v>5497.956901831808</v>
      </c>
      <c r="K24" s="112">
        <v>6425.8841073468848</v>
      </c>
      <c r="L24" s="112">
        <v>7311.823530506108</v>
      </c>
      <c r="M24" s="112">
        <v>8189.1020155868073</v>
      </c>
      <c r="N24" s="112">
        <v>9195.1872124558977</v>
      </c>
      <c r="O24" s="107" t="s">
        <v>307</v>
      </c>
    </row>
    <row r="25" spans="1:15" x14ac:dyDescent="0.25">
      <c r="A25" s="106" t="s">
        <v>308</v>
      </c>
      <c r="B25" s="72">
        <v>165.26478838069968</v>
      </c>
      <c r="C25" s="72">
        <v>35.243744120131929</v>
      </c>
      <c r="D25" s="72">
        <v>263.72152055560082</v>
      </c>
      <c r="E25" s="72">
        <v>469.12907969679037</v>
      </c>
      <c r="F25" s="72">
        <v>407.6926565189998</v>
      </c>
      <c r="G25" s="72">
        <v>751.1806944002783</v>
      </c>
      <c r="H25" s="72">
        <v>770.39187320538315</v>
      </c>
      <c r="I25" s="72">
        <v>528.3789251438119</v>
      </c>
      <c r="J25" s="72">
        <v>375.25549238126058</v>
      </c>
      <c r="K25" s="72">
        <v>176.68498641873921</v>
      </c>
      <c r="L25" s="72">
        <v>-177.50659775903378</v>
      </c>
      <c r="M25" s="72">
        <v>-224.68267992244512</v>
      </c>
      <c r="N25" s="72">
        <v>-538.46654933105185</v>
      </c>
      <c r="O25" s="107" t="s">
        <v>309</v>
      </c>
    </row>
    <row r="26" spans="1:15" x14ac:dyDescent="0.25">
      <c r="A26" s="109" t="s">
        <v>310</v>
      </c>
      <c r="B26" s="76">
        <v>6548.4046543106151</v>
      </c>
      <c r="C26" s="76">
        <v>606.65208664908278</v>
      </c>
      <c r="D26" s="76">
        <v>1346.7787103866476</v>
      </c>
      <c r="E26" s="76">
        <v>2207.8507265884718</v>
      </c>
      <c r="F26" s="76">
        <v>2621.5715575967215</v>
      </c>
      <c r="G26" s="76">
        <v>3575.5596741015438</v>
      </c>
      <c r="H26" s="76">
        <v>4366.9177144465839</v>
      </c>
      <c r="I26" s="76">
        <v>5033.1817874642147</v>
      </c>
      <c r="J26" s="76">
        <v>5873.2123942130665</v>
      </c>
      <c r="K26" s="76">
        <v>6602.5690937656236</v>
      </c>
      <c r="L26" s="76">
        <v>7134.316932747075</v>
      </c>
      <c r="M26" s="76">
        <v>7964.4193356643655</v>
      </c>
      <c r="N26" s="76">
        <v>8656.7206631248482</v>
      </c>
      <c r="O26" s="110" t="s">
        <v>311</v>
      </c>
    </row>
    <row r="27" spans="1:15" x14ac:dyDescent="0.25">
      <c r="A27" s="109" t="s">
        <v>312</v>
      </c>
      <c r="B27" s="111"/>
      <c r="C27" s="111"/>
      <c r="D27" s="111"/>
      <c r="E27" s="111"/>
      <c r="F27" s="111"/>
      <c r="G27" s="111"/>
      <c r="H27" s="111"/>
      <c r="I27" s="111"/>
      <c r="J27" s="111"/>
      <c r="K27" s="111"/>
      <c r="L27" s="111"/>
      <c r="M27" s="111"/>
      <c r="N27" s="111"/>
      <c r="O27" s="110" t="s">
        <v>313</v>
      </c>
    </row>
    <row r="28" spans="1:15" x14ac:dyDescent="0.25">
      <c r="A28" s="106" t="s">
        <v>314</v>
      </c>
      <c r="B28" s="72">
        <v>877.99798896620632</v>
      </c>
      <c r="C28" s="72">
        <v>82.56204750484865</v>
      </c>
      <c r="D28" s="72">
        <v>150.93379883525338</v>
      </c>
      <c r="E28" s="72">
        <v>234.95439739020225</v>
      </c>
      <c r="F28" s="72">
        <v>308.87972794878664</v>
      </c>
      <c r="G28" s="72">
        <v>375.98569178523985</v>
      </c>
      <c r="H28" s="72">
        <v>454.58912033048256</v>
      </c>
      <c r="I28" s="72">
        <v>522.87310278595533</v>
      </c>
      <c r="J28" s="72">
        <v>588.0002867873975</v>
      </c>
      <c r="K28" s="72">
        <v>652.82500992772952</v>
      </c>
      <c r="L28" s="72">
        <v>717.30981633092676</v>
      </c>
      <c r="M28" s="72">
        <v>786.82410913452964</v>
      </c>
      <c r="N28" s="72">
        <v>947.37253047311162</v>
      </c>
      <c r="O28" s="107" t="s">
        <v>315</v>
      </c>
    </row>
    <row r="29" spans="1:15" x14ac:dyDescent="0.25">
      <c r="A29" s="106" t="s">
        <v>316</v>
      </c>
      <c r="B29" s="72">
        <v>40.928207427330008</v>
      </c>
      <c r="C29" s="72">
        <v>1.1449665438099998</v>
      </c>
      <c r="D29" s="72">
        <v>2.56677863581</v>
      </c>
      <c r="E29" s="72">
        <v>4.9711928072699996</v>
      </c>
      <c r="F29" s="72">
        <v>6.4727575432200002</v>
      </c>
      <c r="G29" s="72">
        <v>11.006062235250001</v>
      </c>
      <c r="H29" s="72">
        <v>23.475634020200001</v>
      </c>
      <c r="I29" s="72">
        <v>26.214278238720002</v>
      </c>
      <c r="J29" s="72">
        <v>28.680290512720003</v>
      </c>
      <c r="K29" s="72">
        <v>33.22704555864</v>
      </c>
      <c r="L29" s="72">
        <v>38.702508852069997</v>
      </c>
      <c r="M29" s="72">
        <v>43.285050408069999</v>
      </c>
      <c r="N29" s="72">
        <v>45.540980177069997</v>
      </c>
      <c r="O29" s="107" t="s">
        <v>317</v>
      </c>
    </row>
    <row r="30" spans="1:15" x14ac:dyDescent="0.25">
      <c r="A30" s="106" t="s">
        <v>318</v>
      </c>
      <c r="B30" s="72">
        <v>291.32068428311686</v>
      </c>
      <c r="C30" s="72">
        <v>22.756342846383376</v>
      </c>
      <c r="D30" s="72">
        <v>37.743881499455242</v>
      </c>
      <c r="E30" s="72">
        <v>55.834249039667611</v>
      </c>
      <c r="F30" s="72">
        <v>85.685597176163128</v>
      </c>
      <c r="G30" s="72">
        <v>108.43257280846485</v>
      </c>
      <c r="H30" s="72">
        <v>130.31376315048703</v>
      </c>
      <c r="I30" s="72">
        <v>161.44495943429411</v>
      </c>
      <c r="J30" s="72">
        <v>185.11035878645947</v>
      </c>
      <c r="K30" s="72">
        <v>208.39570283696759</v>
      </c>
      <c r="L30" s="72">
        <v>238.92489519406487</v>
      </c>
      <c r="M30" s="72">
        <v>263.65937031182813</v>
      </c>
      <c r="N30" s="72">
        <v>352.29592767072307</v>
      </c>
      <c r="O30" s="107" t="s">
        <v>319</v>
      </c>
    </row>
    <row r="31" spans="1:15" x14ac:dyDescent="0.25">
      <c r="A31" s="106" t="s">
        <v>320</v>
      </c>
      <c r="B31" s="72">
        <v>61.769051885575095</v>
      </c>
      <c r="C31" s="72">
        <v>3.8794814763938357</v>
      </c>
      <c r="D31" s="72">
        <v>6.0003940259717208</v>
      </c>
      <c r="E31" s="72">
        <v>16.823271721960019</v>
      </c>
      <c r="F31" s="72">
        <v>20.06242275261166</v>
      </c>
      <c r="G31" s="72">
        <v>23.255673784818878</v>
      </c>
      <c r="H31" s="72">
        <v>33.326962001430232</v>
      </c>
      <c r="I31" s="72">
        <v>36.724483206344949</v>
      </c>
      <c r="J31" s="72">
        <v>41.61979166321958</v>
      </c>
      <c r="K31" s="72">
        <v>47.655003410363484</v>
      </c>
      <c r="L31" s="72">
        <v>52.395548623868201</v>
      </c>
      <c r="M31" s="72">
        <v>60.020804086256902</v>
      </c>
      <c r="N31" s="72">
        <v>66.92776511427995</v>
      </c>
      <c r="O31" s="107" t="s">
        <v>321</v>
      </c>
    </row>
    <row r="32" spans="1:15" x14ac:dyDescent="0.25">
      <c r="A32" s="106" t="s">
        <v>322</v>
      </c>
      <c r="B32" s="72">
        <v>10.44140840275365</v>
      </c>
      <c r="C32" s="72">
        <v>13.1242186716</v>
      </c>
      <c r="D32" s="72">
        <v>10.3543935816</v>
      </c>
      <c r="E32" s="72">
        <v>12.5430191846</v>
      </c>
      <c r="F32" s="72">
        <v>13.96038636293</v>
      </c>
      <c r="G32" s="72">
        <v>15.09132913828952</v>
      </c>
      <c r="H32" s="72">
        <v>17.859041045289519</v>
      </c>
      <c r="I32" s="72">
        <v>18.594789797357603</v>
      </c>
      <c r="J32" s="72">
        <v>9.7932391773687009</v>
      </c>
      <c r="K32" s="72">
        <v>17.842280912368697</v>
      </c>
      <c r="L32" s="72">
        <v>24.745633684138699</v>
      </c>
      <c r="M32" s="72">
        <v>25.71606975110867</v>
      </c>
      <c r="N32" s="72">
        <v>29.685415798128972</v>
      </c>
      <c r="O32" s="107" t="s">
        <v>323</v>
      </c>
    </row>
    <row r="33" spans="1:15" x14ac:dyDescent="0.25">
      <c r="A33" s="106" t="s">
        <v>324</v>
      </c>
      <c r="B33" s="72">
        <v>0</v>
      </c>
      <c r="C33" s="72">
        <v>0</v>
      </c>
      <c r="D33" s="72">
        <v>0</v>
      </c>
      <c r="E33" s="72">
        <v>0</v>
      </c>
      <c r="F33" s="72">
        <v>0</v>
      </c>
      <c r="G33" s="72">
        <v>0</v>
      </c>
      <c r="H33" s="72">
        <v>0</v>
      </c>
      <c r="I33" s="72">
        <v>0</v>
      </c>
      <c r="J33" s="72">
        <v>0</v>
      </c>
      <c r="K33" s="72">
        <v>0</v>
      </c>
      <c r="L33" s="72">
        <v>0</v>
      </c>
      <c r="M33" s="72">
        <v>0</v>
      </c>
      <c r="N33" s="72">
        <v>0</v>
      </c>
      <c r="O33" s="107" t="s">
        <v>325</v>
      </c>
    </row>
    <row r="34" spans="1:15" x14ac:dyDescent="0.25">
      <c r="A34" s="106" t="s">
        <v>326</v>
      </c>
      <c r="B34" s="72">
        <v>0</v>
      </c>
      <c r="C34" s="72">
        <v>0</v>
      </c>
      <c r="D34" s="72">
        <v>0</v>
      </c>
      <c r="E34" s="72">
        <v>9.2252999999999999E-5</v>
      </c>
      <c r="F34" s="72">
        <v>9.2252999999999999E-5</v>
      </c>
      <c r="G34" s="72">
        <v>9.2252999999999999E-5</v>
      </c>
      <c r="H34" s="72">
        <v>9.2252999999999999E-5</v>
      </c>
      <c r="I34" s="72">
        <v>9.2252999999999999E-5</v>
      </c>
      <c r="J34" s="72">
        <v>9.2252999999999999E-5</v>
      </c>
      <c r="K34" s="72">
        <v>9.2252999999999999E-5</v>
      </c>
      <c r="L34" s="72">
        <v>9.2252999999999999E-5</v>
      </c>
      <c r="M34" s="72">
        <v>9.2252999999999999E-5</v>
      </c>
      <c r="N34" s="72">
        <v>1.7670378E-2</v>
      </c>
      <c r="O34" s="107" t="s">
        <v>327</v>
      </c>
    </row>
    <row r="35" spans="1:15" x14ac:dyDescent="0.25">
      <c r="A35" s="106" t="s">
        <v>328</v>
      </c>
      <c r="B35" s="72">
        <v>0</v>
      </c>
      <c r="C35" s="72">
        <v>0</v>
      </c>
      <c r="D35" s="72">
        <v>0</v>
      </c>
      <c r="E35" s="72">
        <v>0</v>
      </c>
      <c r="F35" s="72">
        <v>0</v>
      </c>
      <c r="G35" s="72">
        <v>0</v>
      </c>
      <c r="H35" s="72">
        <v>8.7874999999999995E-2</v>
      </c>
      <c r="I35" s="72">
        <v>8.7874999999999995E-2</v>
      </c>
      <c r="J35" s="72">
        <v>9.75E-3</v>
      </c>
      <c r="K35" s="72">
        <v>0.26393871701999999</v>
      </c>
      <c r="L35" s="72">
        <v>9.75E-3</v>
      </c>
      <c r="M35" s="72">
        <v>9.75E-3</v>
      </c>
      <c r="N35" s="72">
        <v>9.75E-3</v>
      </c>
      <c r="O35" s="107" t="s">
        <v>329</v>
      </c>
    </row>
    <row r="36" spans="1:15" x14ac:dyDescent="0.25">
      <c r="A36" s="106" t="s">
        <v>330</v>
      </c>
      <c r="B36" s="72">
        <v>0</v>
      </c>
      <c r="C36" s="72">
        <v>0</v>
      </c>
      <c r="D36" s="72">
        <v>0</v>
      </c>
      <c r="E36" s="72">
        <v>0</v>
      </c>
      <c r="F36" s="72">
        <v>0</v>
      </c>
      <c r="G36" s="72">
        <v>0</v>
      </c>
      <c r="H36" s="72">
        <v>0</v>
      </c>
      <c r="I36" s="72">
        <v>0</v>
      </c>
      <c r="J36" s="72">
        <v>0</v>
      </c>
      <c r="K36" s="72">
        <v>0</v>
      </c>
      <c r="L36" s="72">
        <v>0</v>
      </c>
      <c r="M36" s="72">
        <v>0</v>
      </c>
      <c r="N36" s="72">
        <v>0</v>
      </c>
      <c r="O36" s="107" t="s">
        <v>331</v>
      </c>
    </row>
    <row r="37" spans="1:15" ht="9.65" customHeight="1" x14ac:dyDescent="0.25">
      <c r="A37" s="106" t="s">
        <v>332</v>
      </c>
      <c r="B37" s="72">
        <v>635.37498474202994</v>
      </c>
      <c r="C37" s="72">
        <v>43.530894506920006</v>
      </c>
      <c r="D37" s="72">
        <v>83.620028297809043</v>
      </c>
      <c r="E37" s="72">
        <v>186.93093102271001</v>
      </c>
      <c r="F37" s="72">
        <v>247.57185148868302</v>
      </c>
      <c r="G37" s="72">
        <v>188.09478301764301</v>
      </c>
      <c r="H37" s="72">
        <v>234.88065033542554</v>
      </c>
      <c r="I37" s="72">
        <v>284.74604549224546</v>
      </c>
      <c r="J37" s="72">
        <v>331.23203300419544</v>
      </c>
      <c r="K37" s="72">
        <v>399.47290057471537</v>
      </c>
      <c r="L37" s="72">
        <v>472.67730172087454</v>
      </c>
      <c r="M37" s="72">
        <v>500.79516597442438</v>
      </c>
      <c r="N37" s="72">
        <v>668.69954867007448</v>
      </c>
      <c r="O37" s="107" t="s">
        <v>333</v>
      </c>
    </row>
    <row r="38" spans="1:15" x14ac:dyDescent="0.25">
      <c r="A38" s="109" t="s">
        <v>334</v>
      </c>
      <c r="B38" s="76">
        <v>1917.8323257070115</v>
      </c>
      <c r="C38" s="76">
        <v>166.99795154995587</v>
      </c>
      <c r="D38" s="76">
        <v>291.21927487589937</v>
      </c>
      <c r="E38" s="76">
        <v>512.05715341940981</v>
      </c>
      <c r="F38" s="76">
        <v>682.63283552539451</v>
      </c>
      <c r="G38" s="76">
        <v>721.86620502270603</v>
      </c>
      <c r="H38" s="76">
        <v>894.53313813631485</v>
      </c>
      <c r="I38" s="76">
        <v>1050.6856262079173</v>
      </c>
      <c r="J38" s="76">
        <v>1184.4458421843608</v>
      </c>
      <c r="K38" s="76">
        <v>1359.6819741908043</v>
      </c>
      <c r="L38" s="76">
        <v>1544.7655466589438</v>
      </c>
      <c r="M38" s="76">
        <v>1680.310411919218</v>
      </c>
      <c r="N38" s="76">
        <v>2110.549588281388</v>
      </c>
      <c r="O38" s="110" t="s">
        <v>335</v>
      </c>
    </row>
    <row r="39" spans="1:15" x14ac:dyDescent="0.25">
      <c r="A39" s="109" t="s">
        <v>336</v>
      </c>
      <c r="B39" s="76">
        <v>18.702665453150939</v>
      </c>
      <c r="C39" s="76">
        <v>2.6987710126248596</v>
      </c>
      <c r="D39" s="76">
        <v>4.1020479858331607</v>
      </c>
      <c r="E39" s="76">
        <v>6.3196157528355998</v>
      </c>
      <c r="F39" s="76">
        <v>1.7152913352493298</v>
      </c>
      <c r="G39" s="76">
        <v>12.330080132926991</v>
      </c>
      <c r="H39" s="76">
        <v>13.86707084569529</v>
      </c>
      <c r="I39" s="76">
        <v>15.768945022942791</v>
      </c>
      <c r="J39" s="76">
        <v>18.217326482014791</v>
      </c>
      <c r="K39" s="76">
        <v>19.938382164288392</v>
      </c>
      <c r="L39" s="76">
        <v>22.977761670474159</v>
      </c>
      <c r="M39" s="76">
        <v>24.761667724902761</v>
      </c>
      <c r="N39" s="76">
        <v>25.814135456686891</v>
      </c>
      <c r="O39" s="113" t="s">
        <v>337</v>
      </c>
    </row>
    <row r="40" spans="1:15" x14ac:dyDescent="0.25">
      <c r="A40" s="109" t="s">
        <v>338</v>
      </c>
      <c r="B40" s="76">
        <v>8484.9396454707785</v>
      </c>
      <c r="C40" s="76">
        <v>776.34880921166359</v>
      </c>
      <c r="D40" s="76">
        <v>1642.1000332483804</v>
      </c>
      <c r="E40" s="76">
        <v>2726.2274957607178</v>
      </c>
      <c r="F40" s="76">
        <v>3250.5343029623314</v>
      </c>
      <c r="G40" s="76">
        <v>4309.7559592571761</v>
      </c>
      <c r="H40" s="76">
        <v>5275.3179234285917</v>
      </c>
      <c r="I40" s="76">
        <v>6099.6363586950765</v>
      </c>
      <c r="J40" s="76">
        <v>7075.8755628794434</v>
      </c>
      <c r="K40" s="76">
        <v>7982.1894501207153</v>
      </c>
      <c r="L40" s="76">
        <v>8702.0602410764914</v>
      </c>
      <c r="M40" s="76">
        <v>9669.4914153084828</v>
      </c>
      <c r="N40" s="76">
        <v>10793.084386862927</v>
      </c>
      <c r="O40" s="103" t="s">
        <v>339</v>
      </c>
    </row>
    <row r="41" spans="1:15" x14ac:dyDescent="0.25">
      <c r="A41" s="109" t="s">
        <v>340</v>
      </c>
      <c r="B41" s="76">
        <v>2175.4474581908626</v>
      </c>
      <c r="C41" s="76">
        <v>259.78731459606485</v>
      </c>
      <c r="D41" s="76">
        <v>420.77022228608735</v>
      </c>
      <c r="E41" s="76">
        <v>345.44299316701824</v>
      </c>
      <c r="F41" s="76">
        <v>681.89960929020754</v>
      </c>
      <c r="G41" s="76">
        <v>747.23959027831904</v>
      </c>
      <c r="H41" s="76">
        <v>785.15788020573461</v>
      </c>
      <c r="I41" s="76">
        <v>999.97755190015152</v>
      </c>
      <c r="J41" s="76">
        <v>1059.6608692157547</v>
      </c>
      <c r="K41" s="76">
        <v>1218.4885828038564</v>
      </c>
      <c r="L41" s="76">
        <v>1603.5193428356506</v>
      </c>
      <c r="M41" s="76">
        <v>1883.1360094429624</v>
      </c>
      <c r="N41" s="76">
        <v>1918.3312403532079</v>
      </c>
      <c r="O41" s="103" t="s">
        <v>341</v>
      </c>
    </row>
    <row r="42" spans="1:15" x14ac:dyDescent="0.25">
      <c r="A42" s="114" t="s">
        <v>342</v>
      </c>
      <c r="B42" s="72">
        <v>443.71024077501534</v>
      </c>
      <c r="C42" s="72">
        <v>89.62395865239813</v>
      </c>
      <c r="D42" s="72">
        <v>160.19463724274829</v>
      </c>
      <c r="E42" s="72">
        <v>117.90556304546374</v>
      </c>
      <c r="F42" s="72">
        <v>190.69972262200071</v>
      </c>
      <c r="G42" s="72">
        <v>202.62890525951295</v>
      </c>
      <c r="H42" s="72">
        <v>183.42057532604701</v>
      </c>
      <c r="I42" s="72">
        <v>230.53323301849599</v>
      </c>
      <c r="J42" s="72">
        <v>238.9135155507619</v>
      </c>
      <c r="K42" s="72">
        <v>274.85993180901022</v>
      </c>
      <c r="L42" s="72">
        <v>365.77497604241461</v>
      </c>
      <c r="M42" s="72">
        <v>443.8909430009013</v>
      </c>
      <c r="N42" s="72">
        <v>403.26663692930379</v>
      </c>
      <c r="O42" s="115" t="s">
        <v>343</v>
      </c>
    </row>
    <row r="43" spans="1:15" x14ac:dyDescent="0.25">
      <c r="A43" s="109" t="s">
        <v>344</v>
      </c>
      <c r="B43" s="76">
        <v>1731.7372174158477</v>
      </c>
      <c r="C43" s="76">
        <v>170.16335594366674</v>
      </c>
      <c r="D43" s="76">
        <v>260.57558504333906</v>
      </c>
      <c r="E43" s="76">
        <v>227.53743012155456</v>
      </c>
      <c r="F43" s="76">
        <v>491.19988666820683</v>
      </c>
      <c r="G43" s="76">
        <v>544.61068501880607</v>
      </c>
      <c r="H43" s="76">
        <v>601.73730487968737</v>
      </c>
      <c r="I43" s="76">
        <v>769.44431888165559</v>
      </c>
      <c r="J43" s="76">
        <v>820.74735366499272</v>
      </c>
      <c r="K43" s="76">
        <v>943.62865099484691</v>
      </c>
      <c r="L43" s="76">
        <v>1237.7443667932339</v>
      </c>
      <c r="M43" s="76">
        <v>1439.2450664420608</v>
      </c>
      <c r="N43" s="76">
        <v>1515.0646034239041</v>
      </c>
      <c r="O43" s="103" t="s">
        <v>345</v>
      </c>
    </row>
    <row r="44" spans="1:15" x14ac:dyDescent="0.25">
      <c r="A44" s="114" t="s">
        <v>258</v>
      </c>
      <c r="B44" s="72">
        <v>100.03998478647529</v>
      </c>
      <c r="C44" s="72">
        <v>10.672469473404799</v>
      </c>
      <c r="D44" s="72">
        <v>10.384768185316521</v>
      </c>
      <c r="E44" s="72">
        <v>-14.279346097866638</v>
      </c>
      <c r="F44" s="72">
        <v>-168.44845268589606</v>
      </c>
      <c r="G44" s="72">
        <v>-98.865786404415175</v>
      </c>
      <c r="H44" s="72">
        <v>-120.98969224126814</v>
      </c>
      <c r="I44" s="72">
        <v>-81.54671082871522</v>
      </c>
      <c r="J44" s="72">
        <v>8.2068649429418503</v>
      </c>
      <c r="K44" s="72">
        <v>74.092993053456141</v>
      </c>
      <c r="L44" s="72">
        <v>-38.762062021808184</v>
      </c>
      <c r="M44" s="72">
        <v>-76.217610091299392</v>
      </c>
      <c r="N44" s="72">
        <v>-135.39643024460653</v>
      </c>
      <c r="O44" s="115" t="s">
        <v>259</v>
      </c>
    </row>
    <row r="45" spans="1:15" x14ac:dyDescent="0.25">
      <c r="A45" s="116" t="s">
        <v>346</v>
      </c>
      <c r="B45" s="94">
        <v>1831.7772022023221</v>
      </c>
      <c r="C45" s="94">
        <v>180.8358254170715</v>
      </c>
      <c r="D45" s="94">
        <v>270.96035322865555</v>
      </c>
      <c r="E45" s="94">
        <v>213.25808402368793</v>
      </c>
      <c r="F45" s="94">
        <v>322.75143398231074</v>
      </c>
      <c r="G45" s="94">
        <v>445.74489861438991</v>
      </c>
      <c r="H45" s="94">
        <v>480.74761263841924</v>
      </c>
      <c r="I45" s="94">
        <v>687.89760805294009</v>
      </c>
      <c r="J45" s="94">
        <v>828.95421860793499</v>
      </c>
      <c r="K45" s="94">
        <v>1017.7216440483031</v>
      </c>
      <c r="L45" s="94">
        <v>1198.9823047714253</v>
      </c>
      <c r="M45" s="94">
        <v>1363.0274563507612</v>
      </c>
      <c r="N45" s="94">
        <v>1379.6681731792967</v>
      </c>
      <c r="O45" s="117" t="s">
        <v>347</v>
      </c>
    </row>
    <row r="46" spans="1:15" x14ac:dyDescent="0.25">
      <c r="A46" s="196"/>
      <c r="B46" s="197"/>
      <c r="C46" s="197"/>
      <c r="D46" s="197"/>
      <c r="E46" s="197"/>
      <c r="F46" s="197"/>
      <c r="G46" s="197"/>
      <c r="H46" s="197"/>
      <c r="I46" s="197"/>
      <c r="J46" s="197"/>
      <c r="K46" s="197"/>
      <c r="L46" s="197"/>
      <c r="M46" s="197"/>
      <c r="N46" s="197"/>
      <c r="O46" s="198"/>
    </row>
    <row r="47" spans="1:15" x14ac:dyDescent="0.25">
      <c r="A47" s="118"/>
    </row>
    <row r="49" spans="1:1" x14ac:dyDescent="0.25">
      <c r="A49" s="119"/>
    </row>
    <row r="50" spans="1:1" x14ac:dyDescent="0.25">
      <c r="A50" s="120"/>
    </row>
  </sheetData>
  <mergeCells count="3">
    <mergeCell ref="A1:O1"/>
    <mergeCell ref="A2:O2"/>
    <mergeCell ref="A46:O46"/>
  </mergeCells>
  <pageMargins left="0.39370078740157483" right="0.39370078740157483" top="0.39370078740157483" bottom="0.39370078740157483" header="0.31496062992125984" footer="0.31496062992125984"/>
  <pageSetup paperSize="9" scale="8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B97AD4B21F03A44AEDE29D6A0DA3C51" ma:contentTypeVersion="1" ma:contentTypeDescription="Create a new document." ma:contentTypeScope="" ma:versionID="55a39e780d6220115e77c9136d5cd8b7">
  <xsd:schema xmlns:xsd="http://www.w3.org/2001/XMLSchema" xmlns:xs="http://www.w3.org/2001/XMLSchema" xmlns:p="http://schemas.microsoft.com/office/2006/metadata/properties" xmlns:ns1="http://schemas.microsoft.com/sharepoint/v3" targetNamespace="http://schemas.microsoft.com/office/2006/metadata/properties" ma:root="true" ma:fieldsID="ff01fac345008aa34b3a53f2166bf3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77B8C6BE-01A1-482F-9F5C-3BCF8DCAA04A}"/>
</file>

<file path=customXml/itemProps2.xml><?xml version="1.0" encoding="utf-8"?>
<ds:datastoreItem xmlns:ds="http://schemas.openxmlformats.org/officeDocument/2006/customXml" ds:itemID="{8FA8CD1E-33CF-4800-BC0A-CDC387C2C6C3}">
  <ds:schemaRefs>
    <ds:schemaRef ds:uri="http://schemas.microsoft.com/sharepoint/v3/contenttype/forms"/>
  </ds:schemaRefs>
</ds:datastoreItem>
</file>

<file path=customXml/itemProps3.xml><?xml version="1.0" encoding="utf-8"?>
<ds:datastoreItem xmlns:ds="http://schemas.openxmlformats.org/officeDocument/2006/customXml" ds:itemID="{4317CF3B-7998-4DA5-85DB-10A4EABE64DB}">
  <ds:schemaRefs>
    <ds:schemaRef ds:uri="http://schemas.microsoft.com/office/2006/documentManagement/types"/>
    <ds:schemaRef ds:uri="http://schemas.microsoft.com/office/2006/metadata/properties"/>
    <ds:schemaRef ds:uri="http://schemas.microsoft.com/office/infopath/2007/PartnerControls"/>
    <ds:schemaRef ds:uri="http://purl.org/dc/terms/"/>
    <ds:schemaRef ds:uri="http://schemas.openxmlformats.org/package/2006/metadata/core-properties"/>
    <ds:schemaRef ds:uri="4e51071f-7582-449f-b965-658655fae48c"/>
    <ds:schemaRef ds:uri="6ea1897f-20a5-4679-8b5a-923f0138144b"/>
    <ds:schemaRef ds:uri="http://www.w3.org/XML/1998/namespace"/>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40</vt:i4>
      </vt:variant>
    </vt:vector>
  </HeadingPairs>
  <TitlesOfParts>
    <vt:vector size="56" baseType="lpstr">
      <vt:lpstr>Cover</vt:lpstr>
      <vt:lpstr>Disclaimer</vt:lpstr>
      <vt:lpstr>Pengantar</vt:lpstr>
      <vt:lpstr>Isi</vt:lpstr>
      <vt:lpstr>Istilah</vt:lpstr>
      <vt:lpstr>1.1</vt:lpstr>
      <vt:lpstr>1.2</vt:lpstr>
      <vt:lpstr>1.3</vt:lpstr>
      <vt:lpstr>1.4</vt:lpstr>
      <vt:lpstr>1.5</vt:lpstr>
      <vt:lpstr>1.6</vt:lpstr>
      <vt:lpstr>1.7</vt:lpstr>
      <vt:lpstr>1.8</vt:lpstr>
      <vt:lpstr>1.9</vt:lpstr>
      <vt:lpstr>1.10</vt:lpstr>
      <vt:lpstr>1.11</vt:lpstr>
      <vt:lpstr>Pengantar!_Toc449593927</vt:lpstr>
      <vt:lpstr>Pengantar!_Toc449593928</vt:lpstr>
      <vt:lpstr>Isi!_Toc449593929</vt:lpstr>
      <vt:lpstr>Isi!_Toc449593930</vt:lpstr>
      <vt:lpstr>Istilah!_Toc449593931</vt:lpstr>
      <vt:lpstr>Istilah!_Toc449593932</vt:lpstr>
      <vt:lpstr>'1.3'!_Toc449593989</vt:lpstr>
      <vt:lpstr>'1.6'!_Toc449593989</vt:lpstr>
      <vt:lpstr>'1.9'!_Toc449593989</vt:lpstr>
      <vt:lpstr>'1.3'!_Toc449593990</vt:lpstr>
      <vt:lpstr>'1.6'!_Toc449593990</vt:lpstr>
      <vt:lpstr>'1.9'!_Toc449593990</vt:lpstr>
      <vt:lpstr>'1.10'!_Toc449593991</vt:lpstr>
      <vt:lpstr>'1.4'!_Toc449593991</vt:lpstr>
      <vt:lpstr>'1.7'!_Toc449593991</vt:lpstr>
      <vt:lpstr>'1.10'!_Toc449593992</vt:lpstr>
      <vt:lpstr>'1.4'!_Toc449593992</vt:lpstr>
      <vt:lpstr>'1.7'!_Toc449593992</vt:lpstr>
      <vt:lpstr>'1.11'!_Toc449593995</vt:lpstr>
      <vt:lpstr>'1.5'!_Toc449593995</vt:lpstr>
      <vt:lpstr>'1.8'!_Toc449593995</vt:lpstr>
      <vt:lpstr>'1.11'!_Toc449593996</vt:lpstr>
      <vt:lpstr>'1.5'!_Toc449593996</vt:lpstr>
      <vt:lpstr>'1.8'!_Toc449593996</vt:lpstr>
      <vt:lpstr>'1.10'!Print_Area</vt:lpstr>
      <vt:lpstr>'1.2'!Print_Area</vt:lpstr>
      <vt:lpstr>'1.3'!Print_Area</vt:lpstr>
      <vt:lpstr>'1.4'!Print_Area</vt:lpstr>
      <vt:lpstr>'1.6'!Print_Area</vt:lpstr>
      <vt:lpstr>'1.7'!Print_Area</vt:lpstr>
      <vt:lpstr>'1.9'!Print_Area</vt:lpstr>
      <vt:lpstr>Disclaimer!Print_Area</vt:lpstr>
      <vt:lpstr>Isi!Print_Area</vt:lpstr>
      <vt:lpstr>Istilah!Print_Area</vt:lpstr>
      <vt:lpstr>'1.10'!Print_Titles</vt:lpstr>
      <vt:lpstr>'1.3'!Print_Titles</vt:lpstr>
      <vt:lpstr>'1.4'!Print_Titles</vt:lpstr>
      <vt:lpstr>'1.6'!Print_Titles</vt:lpstr>
      <vt:lpstr>'1.7'!Print_Titles</vt:lpstr>
      <vt:lpstr>'1.9'!Print_Titles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Statistik Perusahaan Penjaminan Bulan Desember 2024</dc:title>
  <dc:creator>rizda.aulia@ojk.go.id</dc:creator>
  <cp:keywords/>
  <dc:description/>
  <cp:lastModifiedBy>Rizda Aulia Azka</cp:lastModifiedBy>
  <dcterms:created xsi:type="dcterms:W3CDTF">2025-01-16T07:50:21Z</dcterms:created>
  <dcterms:modified xsi:type="dcterms:W3CDTF">2025-02-07T02:19:31Z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0x010100BB97AD4B21F03A44AEDE29D6A0DA3C51</vt:lpwstr>
  </property>
  <property fmtid="{D5CDD505-2E9C-101B-9397-08002B2CF9AE}" pid="3" name="vti_imgdate">
    <vt:lpwstr>2025-02-07T00:00:00Z</vt:lpwstr>
  </property>
</Properties>
</file>