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style22.xml" ContentType="application/vnd.ms-office.chartsty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8.xml" ContentType="application/vnd.openxmlformats-officedocument.drawingml.chart+xml"/>
  <Override PartName="/xl/charts/colors22.xml" ContentType="application/vnd.ms-office.chartcolorstyle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KERTAS KERJA\BUKU STATISTIK\2023\Narasi 2024\"/>
    </mc:Choice>
  </mc:AlternateContent>
  <xr:revisionPtr revIDLastSave="0" documentId="13_ncr:1_{BD506D5A-2402-4BEC-AFCB-522D42B9A694}" xr6:coauthVersionLast="47" xr6:coauthVersionMax="47" xr10:uidLastSave="{00000000-0000-0000-0000-000000000000}"/>
  <bookViews>
    <workbookView xWindow="-98" yWindow="-98" windowWidth="20715" windowHeight="13276" activeTab="1" xr2:uid="{A0CE482C-2F57-4DBF-8A99-801F05C40E0E}"/>
  </bookViews>
  <sheets>
    <sheet name="Tabel 1" sheetId="2" r:id="rId1"/>
    <sheet name="Keterangan Peta Indonesia" sheetId="24" r:id="rId2"/>
    <sheet name="Grafik 1" sheetId="3" r:id="rId3"/>
    <sheet name="Grafik 2" sheetId="1" r:id="rId4"/>
    <sheet name="Grafik 3" sheetId="4" r:id="rId5"/>
    <sheet name="Grafik 4" sheetId="5" r:id="rId6"/>
    <sheet name="Grafik 5" sheetId="6" r:id="rId7"/>
    <sheet name="Grafik 6 &amp; 7" sheetId="7" r:id="rId8"/>
    <sheet name="Grafik 8" sheetId="8" r:id="rId9"/>
    <sheet name="Grafik 9" sheetId="9" r:id="rId10"/>
    <sheet name="Grafik 10" sheetId="10" r:id="rId11"/>
    <sheet name="Grafik 11" sheetId="11" r:id="rId12"/>
    <sheet name="Grafik 12" sheetId="12" r:id="rId13"/>
    <sheet name="Grafik 13" sheetId="13" r:id="rId14"/>
    <sheet name="Grafik 14 " sheetId="16" r:id="rId15"/>
    <sheet name="Grafik 15 " sheetId="14" r:id="rId16"/>
    <sheet name="Grafik 16" sheetId="15" r:id="rId17"/>
    <sheet name="Grafik 17" sheetId="19" r:id="rId18"/>
    <sheet name="Grafik 18" sheetId="22" r:id="rId19"/>
    <sheet name="Grafik 19" sheetId="23" r:id="rId20"/>
    <sheet name="Grafik 20" sheetId="20" r:id="rId21"/>
    <sheet name="Grafik 21" sheetId="21" r:id="rId22"/>
  </sheets>
  <externalReferences>
    <externalReference r:id="rId23"/>
    <externalReference r:id="rId24"/>
    <externalReference r:id="rId25"/>
  </externalReferences>
  <definedNames>
    <definedName name="_xlnm._FilterDatabase" localSheetId="14" hidden="1">'Grafik 14 '!$A$5:$C$10</definedName>
    <definedName name="ATAP">[1]MASTER!$V:$V</definedName>
    <definedName name="ATLAIN">[1]MASTER!$X:$X</definedName>
    <definedName name="ATW">[1]MASTER!$W:$W</definedName>
    <definedName name="PER">[1]MASTER!$A:$A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H35" i="21" l="1"/>
  <c r="H34" i="21"/>
  <c r="H31" i="21"/>
  <c r="G31" i="21"/>
  <c r="F31" i="21"/>
  <c r="H30" i="21"/>
  <c r="H29" i="21"/>
  <c r="J5" i="21"/>
  <c r="J6" i="21"/>
  <c r="I5" i="21"/>
  <c r="I7" i="21" s="1"/>
  <c r="J7" i="21" s="1"/>
  <c r="J58" i="21"/>
  <c r="D7" i="21"/>
  <c r="E7" i="21"/>
  <c r="F7" i="21"/>
  <c r="G7" i="21"/>
  <c r="H7" i="21"/>
  <c r="C7" i="21"/>
  <c r="B7" i="21"/>
  <c r="I7" i="20"/>
  <c r="H7" i="20"/>
  <c r="I9" i="20"/>
  <c r="I5" i="20"/>
  <c r="H5" i="20"/>
  <c r="H10" i="20"/>
  <c r="H9" i="20"/>
  <c r="H8" i="20"/>
  <c r="H6" i="20"/>
  <c r="N7" i="11"/>
  <c r="O5" i="11" l="1"/>
  <c r="N12" i="11"/>
  <c r="D12" i="23" l="1"/>
  <c r="G8" i="23" s="1"/>
  <c r="D11" i="23"/>
  <c r="D10" i="23"/>
  <c r="G10" i="23" s="1"/>
  <c r="D9" i="23"/>
  <c r="G9" i="23" s="1"/>
  <c r="D8" i="23"/>
  <c r="D7" i="23"/>
  <c r="D6" i="23"/>
  <c r="G6" i="22" l="1"/>
  <c r="G5" i="22"/>
  <c r="F7" i="22"/>
  <c r="E7" i="22"/>
  <c r="D7" i="22"/>
  <c r="C7" i="22"/>
  <c r="B7" i="22"/>
  <c r="J7" i="19"/>
  <c r="J6" i="19"/>
  <c r="J5" i="19"/>
  <c r="J24" i="19"/>
  <c r="F7" i="19"/>
  <c r="G7" i="19"/>
  <c r="H7" i="19"/>
  <c r="I7" i="19"/>
  <c r="E7" i="19"/>
  <c r="O86" i="21"/>
  <c r="O84" i="21"/>
  <c r="O85" i="21" s="1"/>
  <c r="P85" i="21" s="1"/>
  <c r="O67" i="21"/>
  <c r="O65" i="21"/>
  <c r="O66" i="21" s="1"/>
  <c r="P66" i="21" s="1"/>
  <c r="O60" i="21"/>
  <c r="K60" i="21"/>
  <c r="J60" i="21"/>
  <c r="K59" i="21"/>
  <c r="J59" i="21"/>
  <c r="O58" i="21"/>
  <c r="P58" i="21" s="1"/>
  <c r="K58" i="21"/>
  <c r="J26" i="20"/>
  <c r="J27" i="20"/>
  <c r="I28" i="20"/>
  <c r="O26" i="20" s="1"/>
  <c r="J29" i="20"/>
  <c r="O28" i="20"/>
  <c r="I29" i="19"/>
  <c r="P33" i="19" s="1"/>
  <c r="I28" i="19"/>
  <c r="P26" i="19" s="1"/>
  <c r="G6" i="15"/>
  <c r="G7" i="15"/>
  <c r="G5" i="15"/>
  <c r="O6" i="13"/>
  <c r="D8" i="16"/>
  <c r="D7" i="16"/>
  <c r="D6" i="16"/>
  <c r="B11" i="16"/>
  <c r="O59" i="21" l="1"/>
  <c r="P59" i="21" s="1"/>
  <c r="K26" i="20"/>
  <c r="O27" i="20"/>
  <c r="G7" i="22"/>
  <c r="K24" i="19"/>
  <c r="J28" i="20"/>
  <c r="K28" i="20" s="1"/>
  <c r="K27" i="20"/>
  <c r="K25" i="19"/>
  <c r="P84" i="21"/>
  <c r="P65" i="21"/>
  <c r="P24" i="19"/>
  <c r="Q24" i="19" s="1"/>
  <c r="P31" i="19"/>
  <c r="Q31" i="19" s="1"/>
  <c r="J25" i="19"/>
  <c r="C7" i="15"/>
  <c r="D7" i="15"/>
  <c r="E7" i="15"/>
  <c r="F7" i="15"/>
  <c r="B7" i="15"/>
  <c r="P32" i="19" l="1"/>
  <c r="Q32" i="19" s="1"/>
  <c r="P25" i="19"/>
  <c r="Q25" i="19" s="1"/>
  <c r="B56" i="14"/>
  <c r="F35" i="14" l="1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34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N7" i="13"/>
  <c r="N5" i="13"/>
  <c r="N6" i="13"/>
  <c r="M10" i="13" l="1"/>
  <c r="L10" i="13"/>
  <c r="K10" i="13"/>
  <c r="J10" i="13"/>
  <c r="I10" i="13"/>
  <c r="M9" i="13"/>
  <c r="L9" i="13"/>
  <c r="K9" i="13"/>
  <c r="J9" i="13"/>
  <c r="I9" i="13"/>
  <c r="M8" i="13"/>
  <c r="L8" i="13"/>
  <c r="K8" i="13"/>
  <c r="J8" i="13"/>
  <c r="I8" i="13"/>
  <c r="H9" i="12"/>
  <c r="G9" i="12" s="1"/>
  <c r="H8" i="12"/>
  <c r="G8" i="12" s="1"/>
  <c r="F7" i="12"/>
  <c r="E7" i="12"/>
  <c r="D7" i="12"/>
  <c r="B7" i="12"/>
  <c r="H6" i="12"/>
  <c r="G6" i="12"/>
  <c r="C6" i="12"/>
  <c r="C7" i="12" s="1"/>
  <c r="H5" i="12"/>
  <c r="G5" i="12"/>
  <c r="C5" i="12"/>
  <c r="N16" i="11"/>
  <c r="O16" i="11" s="1"/>
  <c r="N15" i="11"/>
  <c r="O15" i="11" s="1"/>
  <c r="O14" i="11"/>
  <c r="N14" i="11"/>
  <c r="N13" i="11"/>
  <c r="O13" i="11" s="1"/>
  <c r="O12" i="11"/>
  <c r="M8" i="11"/>
  <c r="N8" i="11" s="1"/>
  <c r="N6" i="11"/>
  <c r="N5" i="11"/>
  <c r="H8" i="10"/>
  <c r="G8" i="10"/>
  <c r="H7" i="10"/>
  <c r="G7" i="10"/>
  <c r="H6" i="10"/>
  <c r="G6" i="10"/>
  <c r="H5" i="10"/>
  <c r="G5" i="10"/>
  <c r="H6" i="9"/>
  <c r="G6" i="9"/>
  <c r="H5" i="9"/>
  <c r="G5" i="9"/>
  <c r="H4" i="9"/>
  <c r="G4" i="9"/>
  <c r="E7" i="8"/>
  <c r="D7" i="8"/>
  <c r="C7" i="8"/>
  <c r="B7" i="8"/>
  <c r="E6" i="8"/>
  <c r="D6" i="8"/>
  <c r="C6" i="8"/>
  <c r="B6" i="8"/>
  <c r="E5" i="8"/>
  <c r="D5" i="8"/>
  <c r="C5" i="8"/>
  <c r="B5" i="8"/>
  <c r="O18" i="7"/>
  <c r="N18" i="7"/>
  <c r="O17" i="7"/>
  <c r="N17" i="7"/>
  <c r="O16" i="7"/>
  <c r="N16" i="7"/>
  <c r="O15" i="7"/>
  <c r="N15" i="7"/>
  <c r="S14" i="7"/>
  <c r="O14" i="7"/>
  <c r="N14" i="7"/>
  <c r="O13" i="7"/>
  <c r="N13" i="7"/>
  <c r="O12" i="7"/>
  <c r="N12" i="7"/>
  <c r="O11" i="7"/>
  <c r="N11" i="7"/>
  <c r="O10" i="7"/>
  <c r="N10" i="7"/>
  <c r="P9" i="7"/>
  <c r="O9" i="7"/>
  <c r="N9" i="7"/>
  <c r="P8" i="7"/>
  <c r="O8" i="7"/>
  <c r="N8" i="7"/>
  <c r="M5" i="7"/>
  <c r="O5" i="7" s="1"/>
  <c r="M5" i="6"/>
  <c r="N5" i="6" s="1"/>
  <c r="G6" i="5"/>
  <c r="E6" i="5"/>
  <c r="F6" i="5" s="1"/>
  <c r="C6" i="5"/>
  <c r="G5" i="5"/>
  <c r="E5" i="5"/>
  <c r="F5" i="5" s="1"/>
  <c r="G4" i="5"/>
  <c r="E4" i="5"/>
  <c r="F4" i="5" s="1"/>
  <c r="G3" i="5"/>
  <c r="F3" i="5"/>
  <c r="E3" i="5"/>
  <c r="G2" i="5"/>
  <c r="E2" i="5"/>
  <c r="F2" i="5" s="1"/>
  <c r="M7" i="4"/>
  <c r="N7" i="4" s="1"/>
  <c r="O7" i="4" s="1"/>
  <c r="M6" i="4"/>
  <c r="N6" i="4" s="1"/>
  <c r="O6" i="4" s="1"/>
  <c r="M5" i="4"/>
  <c r="N5" i="4" s="1"/>
  <c r="O5" i="4" s="1"/>
  <c r="G7" i="12" l="1"/>
  <c r="O5" i="6"/>
  <c r="N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Rizda Aulia Azka</author>
  </authors>
  <commentList>
    <comment ref="A1" authorId="0" shapeId="0" xr:uid="{698795C8-2F43-4836-A631-7E04E93D6CF6}">
      <text>
        <r>
          <rPr>
            <b/>
            <sz val="9"/>
            <color indexed="81"/>
            <rFont val="Tahoma"/>
            <family val="2"/>
          </rPr>
          <t>Rizda Aulia Azka:</t>
        </r>
        <r>
          <rPr>
            <sz val="9"/>
            <color indexed="81"/>
            <rFont val="Tahoma"/>
            <family val="2"/>
          </rPr>
          <t xml:space="preserve">
ambil data Des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Rizda Aulia Azka</author>
  </authors>
  <commentList>
    <comment ref="A1" authorId="0" shapeId="0" xr:uid="{F13AC922-7E36-4325-AA9E-63910B2BDB52}">
      <text>
        <r>
          <rPr>
            <b/>
            <sz val="9"/>
            <color indexed="81"/>
            <rFont val="Tahoma"/>
            <family val="2"/>
          </rPr>
          <t>Rizda Aulia Azka:</t>
        </r>
        <r>
          <rPr>
            <sz val="9"/>
            <color indexed="81"/>
            <rFont val="Tahoma"/>
            <family val="2"/>
          </rPr>
          <t xml:space="preserve">
full fledge, tdk termasuk UUS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Rizda Aulia Azka</author>
  </authors>
  <commentList>
    <comment ref="A1" authorId="0" shapeId="0" xr:uid="{E6A86546-C50A-49AF-BCFD-59238680E900}">
      <text>
        <r>
          <rPr>
            <b/>
            <sz val="9"/>
            <color indexed="81"/>
            <rFont val="Tahoma"/>
            <family val="2"/>
          </rPr>
          <t>Rizda Aulia Azka:</t>
        </r>
        <r>
          <rPr>
            <sz val="9"/>
            <color indexed="81"/>
            <rFont val="Tahoma"/>
            <family val="2"/>
          </rPr>
          <t xml:space="preserve">
full fledge, tdk termasuk UUS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Rizda Aulia Azka</author>
  </authors>
  <commentList>
    <comment ref="A1" authorId="0" shapeId="0" xr:uid="{1B9FBF02-6C76-4042-B8D8-035F1D248043}">
      <text>
        <r>
          <rPr>
            <b/>
            <sz val="9"/>
            <color indexed="81"/>
            <rFont val="Tahoma"/>
            <family val="2"/>
          </rPr>
          <t>Rizda Aulia Azka:</t>
        </r>
        <r>
          <rPr>
            <sz val="9"/>
            <color indexed="81"/>
            <rFont val="Tahoma"/>
            <family val="2"/>
          </rPr>
          <t xml:space="preserve">
full fledge, tdk termasuk UUS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Rizda Aulia Azka</author>
  </authors>
  <commentList>
    <comment ref="A1" authorId="0" shapeId="0" xr:uid="{F94840BD-FEC4-4BEE-AC88-FBB7B6C02C1A}">
      <text>
        <r>
          <rPr>
            <b/>
            <sz val="9"/>
            <color indexed="81"/>
            <rFont val="Tahoma"/>
            <family val="2"/>
          </rPr>
          <t>Rizda Aulia Azka:</t>
        </r>
        <r>
          <rPr>
            <sz val="9"/>
            <color indexed="81"/>
            <rFont val="Tahoma"/>
            <family val="2"/>
          </rPr>
          <t xml:space="preserve">
full fledge, tdk termasuk UUS
</t>
        </r>
      </text>
    </comment>
  </commentList>
</comments>
</file>

<file path=xl/sharedStrings.xml><?xml version="1.0" encoding="utf-8"?>
<sst xmlns="http://schemas.openxmlformats.org/spreadsheetml/2006/main" count="528" uniqueCount="311">
  <si>
    <t>Tabel 1 Daftar Lembaga Penjamin per 31 Desember 2023</t>
  </si>
  <si>
    <t>Table 1 List of Guarantee Institutions as of December 31, 2023</t>
  </si>
  <si>
    <t>No.</t>
  </si>
  <si>
    <t>Jenis Perusahaan</t>
  </si>
  <si>
    <t>Nama Perusahaan</t>
  </si>
  <si>
    <t>Type of Company</t>
  </si>
  <si>
    <t xml:space="preserve">Company Name </t>
  </si>
  <si>
    <t>1.</t>
  </si>
  <si>
    <t>Perusahaan Pemerintah</t>
  </si>
  <si>
    <t>PT Jaminan Kredit Indonesia (PT Jamkrindo)</t>
  </si>
  <si>
    <t>Government Company</t>
  </si>
  <si>
    <t>2.</t>
  </si>
  <si>
    <t>Perusahaan Daerah</t>
  </si>
  <si>
    <t>PT Jaminan Kredit Daerah NTB Bersaing</t>
  </si>
  <si>
    <t>Regional Company</t>
  </si>
  <si>
    <t>PT Jamkrida Babel (Perseroda)</t>
  </si>
  <si>
    <t>PT Jamkrida Bali Mandara (Perseroda)</t>
  </si>
  <si>
    <t>PT Jamkrida Jabar</t>
  </si>
  <si>
    <t>PT Jamkrida Jatim</t>
  </si>
  <si>
    <t>PT Jamkrida Kalsel</t>
  </si>
  <si>
    <t>PT Jamkrida Kalteng</t>
  </si>
  <si>
    <t>PT Jamkrida Riau</t>
  </si>
  <si>
    <t>PT Jamkrida Sulsel</t>
  </si>
  <si>
    <t>PT Jamkrida Sumbar</t>
  </si>
  <si>
    <t>PT Jamkrida Sumsel (Perseroda)</t>
  </si>
  <si>
    <t>PT Penjaminan Kredit Daerah Banten</t>
  </si>
  <si>
    <t>PT Penjaminan Kredit Daerah Jakarta</t>
  </si>
  <si>
    <t>PT Penjaminan Kredit Daerah Jawa Tengah</t>
  </si>
  <si>
    <t>PT Penjaminan Kredit Daerah Kalimantan Barat</t>
  </si>
  <si>
    <t>PT Penjaminan Kredit Daerah Nusa Tenggara Timur</t>
  </si>
  <si>
    <t>PT Penjaminan Kredit Daerah Provinsi Kalimantan Timur</t>
  </si>
  <si>
    <t>PT Perusahaan Perseroan Daerah Penjaminan Kredit Daerah Provinsi Papua</t>
  </si>
  <si>
    <t>3.</t>
  </si>
  <si>
    <r>
      <t xml:space="preserve">Perusahaan Swasta Konvensional
</t>
    </r>
    <r>
      <rPr>
        <i/>
        <sz val="11"/>
        <color theme="1"/>
        <rFont val="Aptos Narrow"/>
        <family val="2"/>
        <scheme val="minor"/>
      </rPr>
      <t>Conventional Private Company</t>
    </r>
  </si>
  <si>
    <t>PT Sinarmas Penjaminan Kredit</t>
  </si>
  <si>
    <t>4.</t>
  </si>
  <si>
    <t>Perusahaan Swasta Syariah</t>
  </si>
  <si>
    <t>Perusahaan Penjaminan Full Fledge Syariah :</t>
  </si>
  <si>
    <t>Sharia Private Company</t>
  </si>
  <si>
    <t>- PT Penjaminan Pembiayaan Askrindo Syariah</t>
  </si>
  <si>
    <t>- PT Penjaminan Jamkrindo Syariah</t>
  </si>
  <si>
    <t>Perusahaan Penjaminan Konvensional yang memiliki UUS:</t>
  </si>
  <si>
    <t>- PT Jamkrida Jabar</t>
  </si>
  <si>
    <t>- PT Penjaminan Kredit Daerah Banten</t>
  </si>
  <si>
    <t>- PT Jamkrida Sumbar</t>
  </si>
  <si>
    <t>- PT Penjaminan Kredit Daerah Jakarta</t>
  </si>
  <si>
    <t>- PT Sinarmas Penjaminan Kredit</t>
  </si>
  <si>
    <t>- PT Jamkrida Riau</t>
  </si>
  <si>
    <t>- PT Jamkrida Kalsel</t>
  </si>
  <si>
    <t>Grafik 2 Jumlah Lembaga Penjamin Tahun 2018-2022</t>
  </si>
  <si>
    <t>Graph 2 Number of Guarantee Institutions Years 2018-2022</t>
  </si>
  <si>
    <r>
      <t xml:space="preserve">Lembaga Penjamin Konvensional
</t>
    </r>
    <r>
      <rPr>
        <i/>
        <sz val="11"/>
        <color theme="1"/>
        <rFont val="Aptos Narrow"/>
        <family val="2"/>
        <scheme val="minor"/>
      </rPr>
      <t>Conventional Guarantee Institusions</t>
    </r>
  </si>
  <si>
    <r>
      <t xml:space="preserve">Lembaga Penjamin Syariah
</t>
    </r>
    <r>
      <rPr>
        <i/>
        <sz val="11"/>
        <color theme="1"/>
        <rFont val="Aptos Narrow"/>
        <family val="2"/>
        <scheme val="minor"/>
      </rPr>
      <t>Sharia Guarantee Institusions</t>
    </r>
  </si>
  <si>
    <r>
      <t xml:space="preserve">Unit Usaha Syariah
</t>
    </r>
    <r>
      <rPr>
        <i/>
        <sz val="11"/>
        <color theme="1"/>
        <rFont val="Aptos Narrow"/>
        <family val="2"/>
        <scheme val="minor"/>
      </rPr>
      <t>Sharia Business Unit</t>
    </r>
  </si>
  <si>
    <t>Nama Perusahaan Penjaminan</t>
  </si>
  <si>
    <t>(diberikan kode berbeda)</t>
  </si>
  <si>
    <t>Bandung</t>
  </si>
  <si>
    <t>Lokasi Kantor Pusat (Kota)</t>
  </si>
  <si>
    <t>Jakarta Pusat</t>
  </si>
  <si>
    <t>Mataram</t>
  </si>
  <si>
    <t>Kupang</t>
  </si>
  <si>
    <t>Sidoarjo</t>
  </si>
  <si>
    <t>Denpasar</t>
  </si>
  <si>
    <t>Pekanbaru</t>
  </si>
  <si>
    <t>Padang</t>
  </si>
  <si>
    <t>Palembang</t>
  </si>
  <si>
    <t>Serang</t>
  </si>
  <si>
    <t>Samarinda</t>
  </si>
  <si>
    <t>Jayapura</t>
  </si>
  <si>
    <t>Semarang</t>
  </si>
  <si>
    <t>Pangkal Pinang</t>
  </si>
  <si>
    <t>Pontianak</t>
  </si>
  <si>
    <t>Makassar</t>
  </si>
  <si>
    <t>Palangka Raya</t>
  </si>
  <si>
    <t>Banjarmasin</t>
  </si>
  <si>
    <t>Grafik 26 Posisi Keuangan Lembaga Penjamin Tahun 2018-2023</t>
  </si>
  <si>
    <t>Graph 26 Financial Possition of Guarantee Institutions Years 2018-2023</t>
  </si>
  <si>
    <r>
      <t>(miliar Rupiah/</t>
    </r>
    <r>
      <rPr>
        <i/>
        <sz val="11"/>
        <color theme="1"/>
        <rFont val="Aptos Narrow"/>
        <family val="2"/>
        <scheme val="minor"/>
      </rPr>
      <t>billion Rupiah</t>
    </r>
    <r>
      <rPr>
        <sz val="11"/>
        <color theme="1"/>
        <rFont val="Aptos Narrow"/>
        <family val="2"/>
        <scheme val="minor"/>
      </rPr>
      <t>)</t>
    </r>
  </si>
  <si>
    <t>Growth</t>
  </si>
  <si>
    <t>Growth 2017</t>
  </si>
  <si>
    <r>
      <t xml:space="preserve">Aset
</t>
    </r>
    <r>
      <rPr>
        <i/>
        <sz val="11"/>
        <color theme="1"/>
        <rFont val="Aptos Narrow"/>
        <family val="2"/>
        <scheme val="minor"/>
      </rPr>
      <t>Assets</t>
    </r>
  </si>
  <si>
    <r>
      <t xml:space="preserve">Liabilitas 
</t>
    </r>
    <r>
      <rPr>
        <i/>
        <sz val="11"/>
        <color theme="1"/>
        <rFont val="Aptos Narrow"/>
        <family val="2"/>
        <scheme val="minor"/>
      </rPr>
      <t>Liabilities</t>
    </r>
  </si>
  <si>
    <r>
      <t xml:space="preserve">Ekuitas 
</t>
    </r>
    <r>
      <rPr>
        <i/>
        <sz val="11"/>
        <color theme="1"/>
        <rFont val="Aptos Narrow"/>
        <family val="2"/>
        <scheme val="minor"/>
      </rPr>
      <t>Equities</t>
    </r>
  </si>
  <si>
    <t>Nom</t>
  </si>
  <si>
    <t>%</t>
  </si>
  <si>
    <t>Porsi</t>
  </si>
  <si>
    <t>Perusahaan Pemerintah Daerah</t>
  </si>
  <si>
    <t>Perusahaan Swasta Konvensional</t>
  </si>
  <si>
    <t>Aset &gt; 1T</t>
  </si>
  <si>
    <t>Kategori</t>
  </si>
  <si>
    <t>Aset</t>
  </si>
  <si>
    <t>Jumlah Entitas</t>
  </si>
  <si>
    <t>500M &lt; Aset &lt; 1T</t>
  </si>
  <si>
    <t>100M &lt; Aset &lt; 500M</t>
  </si>
  <si>
    <t>Aset &lt; 100M</t>
  </si>
  <si>
    <t>Grafik 27 Investasi Lembaga Penjamin Tahun 2018-2023</t>
  </si>
  <si>
    <t>Graph 27 Investment of Guarantee Institutions Years 2018-2023</t>
  </si>
  <si>
    <r>
      <t xml:space="preserve">Investasi
</t>
    </r>
    <r>
      <rPr>
        <i/>
        <sz val="11"/>
        <color theme="1"/>
        <rFont val="Aptos Narrow"/>
        <family val="2"/>
        <scheme val="minor"/>
      </rPr>
      <t>Investments</t>
    </r>
  </si>
  <si>
    <t>2015</t>
  </si>
  <si>
    <t>Persentase</t>
  </si>
  <si>
    <r>
      <t xml:space="preserve">Deposito
</t>
    </r>
    <r>
      <rPr>
        <i/>
        <sz val="11"/>
        <color theme="1"/>
        <rFont val="Aptos Narrow"/>
        <family val="2"/>
        <scheme val="minor"/>
      </rPr>
      <t>Deposits</t>
    </r>
  </si>
  <si>
    <r>
      <t xml:space="preserve">Reksadana
</t>
    </r>
    <r>
      <rPr>
        <i/>
        <sz val="11"/>
        <color theme="1"/>
        <rFont val="Aptos Narrow"/>
        <family val="2"/>
        <scheme val="minor"/>
      </rPr>
      <t>Mutual Funds</t>
    </r>
  </si>
  <si>
    <r>
      <t xml:space="preserve">Obligasi
</t>
    </r>
    <r>
      <rPr>
        <i/>
        <sz val="11"/>
        <color theme="1"/>
        <rFont val="Aptos Narrow"/>
        <family val="2"/>
        <scheme val="minor"/>
      </rPr>
      <t>Bonds</t>
    </r>
  </si>
  <si>
    <r>
      <t xml:space="preserve">Saham
</t>
    </r>
    <r>
      <rPr>
        <i/>
        <sz val="11"/>
        <color theme="1"/>
        <rFont val="Aptos Narrow"/>
        <family val="2"/>
        <scheme val="minor"/>
      </rPr>
      <t>Stock</t>
    </r>
  </si>
  <si>
    <r>
      <t xml:space="preserve">EBA
</t>
    </r>
    <r>
      <rPr>
        <i/>
        <sz val="11"/>
        <color theme="1"/>
        <rFont val="Aptos Narrow"/>
        <family val="2"/>
        <scheme val="minor"/>
      </rPr>
      <t>ABS</t>
    </r>
  </si>
  <si>
    <r>
      <t xml:space="preserve">Penyertaan Langsung
</t>
    </r>
    <r>
      <rPr>
        <i/>
        <sz val="11"/>
        <color theme="1"/>
        <rFont val="Aptos Narrow"/>
        <family val="2"/>
        <scheme val="minor"/>
      </rPr>
      <t>Direct Investment</t>
    </r>
  </si>
  <si>
    <r>
      <t xml:space="preserve">Total / </t>
    </r>
    <r>
      <rPr>
        <i/>
        <sz val="11"/>
        <color theme="1"/>
        <rFont val="Aptos Narrow"/>
        <family val="2"/>
        <scheme val="minor"/>
      </rPr>
      <t>Total</t>
    </r>
  </si>
  <si>
    <t>2016</t>
  </si>
  <si>
    <t>Jenis Investasi</t>
  </si>
  <si>
    <t>1. Deposito</t>
  </si>
  <si>
    <t>2. Saham</t>
  </si>
  <si>
    <t>3. Surat Berharga Negara (SBN)</t>
  </si>
  <si>
    <t>4. Obligasi</t>
  </si>
  <si>
    <t>5. Reksadana</t>
  </si>
  <si>
    <t>6.Penyertaan Langsung</t>
  </si>
  <si>
    <t>7. Efek Beragun Aset (EBA)</t>
  </si>
  <si>
    <t>8. Properti</t>
  </si>
  <si>
    <t>Total</t>
  </si>
  <si>
    <t>Deposito</t>
  </si>
  <si>
    <t>Saham</t>
  </si>
  <si>
    <t>Surat Berharga Negara (SBN)</t>
  </si>
  <si>
    <t>Obligasi</t>
  </si>
  <si>
    <t>Reksadana</t>
  </si>
  <si>
    <t>Penyertaan Langsung</t>
  </si>
  <si>
    <t>Efek Beragun Aset (EBA)</t>
  </si>
  <si>
    <t>Grafik 28 Portofolio Investasi Lembaga Penjamin Tahun 2019-2023</t>
  </si>
  <si>
    <t>Graph 27 Investment Portfolio of Guarantee Institutions Years 2019-2023</t>
  </si>
  <si>
    <r>
      <t xml:space="preserve">Surat Berharga Negara
</t>
    </r>
    <r>
      <rPr>
        <i/>
        <sz val="11"/>
        <color theme="1"/>
        <rFont val="Aptos Narrow"/>
        <family val="2"/>
        <scheme val="minor"/>
      </rPr>
      <t>Government Bonds</t>
    </r>
  </si>
  <si>
    <t>Saham
Stock</t>
  </si>
  <si>
    <r>
      <rPr>
        <sz val="11"/>
        <color theme="1"/>
        <rFont val="Aptos Narrow"/>
        <family val="2"/>
        <scheme val="minor"/>
      </rPr>
      <t>Surat Utang Jangka Menengah</t>
    </r>
    <r>
      <rPr>
        <i/>
        <sz val="11"/>
        <color theme="1"/>
        <rFont val="Aptos Narrow"/>
        <family val="2"/>
        <scheme val="minor"/>
      </rPr>
      <t xml:space="preserve">
Medium Term Notes (MTN)</t>
    </r>
  </si>
  <si>
    <r>
      <t xml:space="preserve">Efek Beragun Aset (EBA)
</t>
    </r>
    <r>
      <rPr>
        <i/>
        <sz val="11"/>
        <color theme="1"/>
        <rFont val="Aptos Narrow"/>
        <family val="2"/>
        <scheme val="minor"/>
      </rPr>
      <t>Asset-Backed Securities (ABS)</t>
    </r>
  </si>
  <si>
    <r>
      <t xml:space="preserve">Tanah dan Bangunan
</t>
    </r>
    <r>
      <rPr>
        <i/>
        <sz val="11"/>
        <color theme="1"/>
        <rFont val="Aptos Narrow"/>
        <family val="2"/>
        <scheme val="minor"/>
      </rPr>
      <t>Land and Building</t>
    </r>
  </si>
  <si>
    <r>
      <t xml:space="preserve">Lainnya
</t>
    </r>
    <r>
      <rPr>
        <i/>
        <sz val="11"/>
        <color theme="1"/>
        <rFont val="Aptos Narrow"/>
        <family val="2"/>
        <scheme val="minor"/>
      </rPr>
      <t>Other</t>
    </r>
  </si>
  <si>
    <t>TOTAL</t>
  </si>
  <si>
    <t>SBN ≥ 30%</t>
  </si>
  <si>
    <t>20% ≤ SBN &lt; 30%</t>
  </si>
  <si>
    <t>10% ≤ SBN &lt; 20%</t>
  </si>
  <si>
    <t>Keterangan</t>
  </si>
  <si>
    <t>Aset &gt; Rp1T</t>
  </si>
  <si>
    <t>Industri</t>
  </si>
  <si>
    <t>Aset ≥ Rp500 M - Rp1T</t>
  </si>
  <si>
    <t>Aset &lt; Rp500 M</t>
  </si>
  <si>
    <t>Konvensional</t>
  </si>
  <si>
    <t>Syariah</t>
  </si>
  <si>
    <t>Graph 8     Fulfillment of Government Bond Investment Obligations in 2023 (billion Rupiah)</t>
  </si>
  <si>
    <t>Grafik 8    Pemenuhan Kewajiban Investasi Surat Berharga Negara Tahun 2023 (miliar Rupiah)</t>
  </si>
  <si>
    <r>
      <t xml:space="preserve">IJP Ditangguhkan
</t>
    </r>
    <r>
      <rPr>
        <i/>
        <sz val="11"/>
        <color theme="1"/>
        <rFont val="Aptos Narrow"/>
        <family val="2"/>
        <scheme val="minor"/>
      </rPr>
      <t>Deferred RGS</t>
    </r>
  </si>
  <si>
    <r>
      <t xml:space="preserve">Cadangan Klaim
</t>
    </r>
    <r>
      <rPr>
        <i/>
        <sz val="11"/>
        <color theme="1"/>
        <rFont val="Aptos Narrow"/>
        <family val="2"/>
        <scheme val="minor"/>
      </rPr>
      <t>Claim Reserves</t>
    </r>
  </si>
  <si>
    <t>Modal</t>
  </si>
  <si>
    <t>Cadangan</t>
  </si>
  <si>
    <t>Laba Tahun Berjalan</t>
  </si>
  <si>
    <t>Ekuitas</t>
  </si>
  <si>
    <t>Graph 10     Equity Composition Years 2019-2023 (billion Rupiah)</t>
  </si>
  <si>
    <t>Grafik 10   Komposisi Ekuitas Tahun 2019-2023 (miliar Rupiah)</t>
  </si>
  <si>
    <t>Grafik 9 Komposisi Liabilitas Tahun 2019-2023 (miliar Rupiah)</t>
  </si>
  <si>
    <t>Graph 9 Liabilities Composition Years 2019-2023 (billion Rupiah)</t>
  </si>
  <si>
    <r>
      <t xml:space="preserve">Pendapatan Operasional 
</t>
    </r>
    <r>
      <rPr>
        <i/>
        <sz val="11"/>
        <color theme="1"/>
        <rFont val="Aptos Narrow"/>
        <family val="2"/>
        <scheme val="minor"/>
      </rPr>
      <t>Operating Income</t>
    </r>
  </si>
  <si>
    <r>
      <t xml:space="preserve">Beban Operasional
</t>
    </r>
    <r>
      <rPr>
        <i/>
        <sz val="11"/>
        <color theme="1"/>
        <rFont val="Aptos Narrow"/>
        <family val="2"/>
        <scheme val="minor"/>
      </rPr>
      <t>Operating Expenses</t>
    </r>
  </si>
  <si>
    <r>
      <t xml:space="preserve">Laba Bersih  
</t>
    </r>
    <r>
      <rPr>
        <i/>
        <sz val="11"/>
        <color theme="1"/>
        <rFont val="Aptos Narrow"/>
        <family val="2"/>
        <scheme val="minor"/>
      </rPr>
      <t>Net Income</t>
    </r>
  </si>
  <si>
    <t>Rasio BOPO</t>
  </si>
  <si>
    <t>Beban Klaim</t>
  </si>
  <si>
    <t>Pendapatan IJP</t>
  </si>
  <si>
    <t>Pendapatan Operasional</t>
  </si>
  <si>
    <t>Beban Operasional</t>
  </si>
  <si>
    <t>Laba Bersih</t>
  </si>
  <si>
    <t>Pendapatan IJP Bersih</t>
  </si>
  <si>
    <t>Beban Klaim Bersih</t>
  </si>
  <si>
    <t>Rasio Klaim</t>
  </si>
  <si>
    <t>Pendapatan IJP Bruto</t>
  </si>
  <si>
    <t>Beban Klaim Bruto</t>
  </si>
  <si>
    <t>Graph 12    IJP Revenue and Claims Expenses of Guarantee Institutions Years 2019-2023 (billion Rupiah)</t>
  </si>
  <si>
    <t>Grafik 12   Pendapatan IJP dan Beban Klaim Lembaga Penjamin Tahun 2019-2023 (miliar Rupiah)</t>
  </si>
  <si>
    <t>Grafik 11 Kinerja Operasional Lembaga Penjamin Tahun 2018-2023</t>
  </si>
  <si>
    <t>Graph 11 Operational Performance of Guarantee Institutions Years 2018-2023</t>
  </si>
  <si>
    <t>Konven</t>
  </si>
  <si>
    <t>JS</t>
  </si>
  <si>
    <t>AS</t>
  </si>
  <si>
    <r>
      <t xml:space="preserve">Outstanding Penjaminan Usaha Produktif
</t>
    </r>
    <r>
      <rPr>
        <i/>
        <sz val="11"/>
        <color theme="1"/>
        <rFont val="Aptos Narrow"/>
        <family val="2"/>
        <scheme val="minor"/>
      </rPr>
      <t xml:space="preserve">Outstanding Guarantee on Productive Sector </t>
    </r>
  </si>
  <si>
    <r>
      <t xml:space="preserve">Outstanding Penjaminan Usaha Non Produktif
</t>
    </r>
    <r>
      <rPr>
        <i/>
        <sz val="11"/>
        <color theme="1"/>
        <rFont val="Aptos Narrow"/>
        <family val="2"/>
        <scheme val="minor"/>
      </rPr>
      <t xml:space="preserve">Outstanding Guarantee on Non-Productive Sector </t>
    </r>
  </si>
  <si>
    <r>
      <t xml:space="preserve">Total Penjaminan / </t>
    </r>
    <r>
      <rPr>
        <i/>
        <sz val="11"/>
        <color theme="1"/>
        <rFont val="Aptos Narrow"/>
        <family val="2"/>
        <scheme val="minor"/>
      </rPr>
      <t>Total Guarantee</t>
    </r>
  </si>
  <si>
    <r>
      <t xml:space="preserve">Rasio Penjaminan Produktif / </t>
    </r>
    <r>
      <rPr>
        <i/>
        <sz val="11"/>
        <color theme="1"/>
        <rFont val="Aptos Narrow"/>
        <family val="2"/>
        <scheme val="minor"/>
      </rPr>
      <t>Productive Guarantee Ratio</t>
    </r>
  </si>
  <si>
    <t>GR Total</t>
  </si>
  <si>
    <t>GR Productive</t>
  </si>
  <si>
    <t>Jamsya</t>
  </si>
  <si>
    <t>Asya</t>
  </si>
  <si>
    <t>Sya</t>
  </si>
  <si>
    <t>PT JAMKRIDA BANTEN</t>
  </si>
  <si>
    <t>PT JAMKRIDA JATIM</t>
  </si>
  <si>
    <t>PT JAMKRIDA KALBAR</t>
  </si>
  <si>
    <t>PT JAMKRIDA KALSEL</t>
  </si>
  <si>
    <t>PT Jamkrida Papua</t>
  </si>
  <si>
    <t>PT Jamkrindo</t>
  </si>
  <si>
    <t>PT. JAMKRIDA BABEL</t>
  </si>
  <si>
    <t>PT. JAMKRIDA BALI MANDARA</t>
  </si>
  <si>
    <t>pt. jamkrida jakarta</t>
  </si>
  <si>
    <t>PT. JAMKRIDA JATENG</t>
  </si>
  <si>
    <t>PT. JAMKRIDA KALTENG</t>
  </si>
  <si>
    <t>PT. Jamkrida Kaltim</t>
  </si>
  <si>
    <t>PT. Jamkrida NTB Bersaing</t>
  </si>
  <si>
    <t>PT. Jamkrida Sulsel</t>
  </si>
  <si>
    <t>PT. JAMKRIDA SUMBAR</t>
  </si>
  <si>
    <t>PT. PENJAMINAN KREDIT DAERAH NUSA TENGGARA TIMUR</t>
  </si>
  <si>
    <t>PT. Penjaminan Kredit Daerah Sumsel</t>
  </si>
  <si>
    <t>PT JAMINAN PEMBIAYAAN ASKRINDO SYARIAH</t>
  </si>
  <si>
    <t>PT PENJAMINAN JAMKRINDO SYARIAH</t>
  </si>
  <si>
    <t>BUMN</t>
  </si>
  <si>
    <t>BUMS</t>
  </si>
  <si>
    <t>BUMD</t>
  </si>
  <si>
    <t>40 kali</t>
  </si>
  <si>
    <t>20 kali</t>
  </si>
  <si>
    <t>Produktif</t>
  </si>
  <si>
    <t>Total Outstanding</t>
  </si>
  <si>
    <t>40</t>
  </si>
  <si>
    <t>20</t>
  </si>
  <si>
    <t>melebihi</t>
  </si>
  <si>
    <t>Total Penjaminan</t>
  </si>
  <si>
    <t>Grafik 13 Outstanding Penjaminan Usaha Sektor Produktif &amp; Non Produktif Lembaga Penjamin Tahun 2018-2023</t>
  </si>
  <si>
    <t>Graph 13 Outstanding Guarantee by Productive and Non-Productive Sector of Guarantee Institutions Years 2018-2023</t>
  </si>
  <si>
    <t>Grafik 14 Gearing Ratio Lembaga Penjamin Tahun 2019-2023 (miliar Rupiah)</t>
  </si>
  <si>
    <t>Graph 14  Gearing Ratio of Guarantee Institutions Years 2019-2023 (billion Rupiah)</t>
  </si>
  <si>
    <t>Penjaminan Kredit Produktif – KUR</t>
  </si>
  <si>
    <t>Penjaminan Kredit Produktif – Non UMKM</t>
  </si>
  <si>
    <t>Penjaminan Kredit Produktif – UMKM</t>
  </si>
  <si>
    <t>Penjaminan Non Produktif</t>
  </si>
  <si>
    <t>Penjaminan Produktif Lainnya</t>
  </si>
  <si>
    <t>Jenis Penjaminan</t>
  </si>
  <si>
    <t>Nilai Penjaminan</t>
  </si>
  <si>
    <t>IJP</t>
  </si>
  <si>
    <t>*) Tahun 2020 terdapat angka subtitusi pada jumlah terjamin PT Jamkrindo menggunakan data Sep-20</t>
  </si>
  <si>
    <t>Grafik 16 Jumlah Terjamin Lembaga Penjamin Tahun 2019-2023 (Orang)</t>
  </si>
  <si>
    <t>Graph 16  The Number of Guarantees of Guarantee Institutions Years 2019-2023 (People)</t>
  </si>
  <si>
    <r>
      <t xml:space="preserve">Syariah
</t>
    </r>
    <r>
      <rPr>
        <i/>
        <sz val="11"/>
        <color theme="1"/>
        <rFont val="Aptos Narrow"/>
        <family val="2"/>
        <scheme val="minor"/>
      </rPr>
      <t>Sharia</t>
    </r>
  </si>
  <si>
    <t>Inv</t>
  </si>
  <si>
    <r>
      <t xml:space="preserve">Konvensional
</t>
    </r>
    <r>
      <rPr>
        <i/>
        <sz val="11"/>
        <color theme="1"/>
        <rFont val="Aptos Narrow"/>
        <family val="2"/>
        <scheme val="minor"/>
      </rPr>
      <t>Conventional</t>
    </r>
  </si>
  <si>
    <r>
      <t xml:space="preserve">Industri
</t>
    </r>
    <r>
      <rPr>
        <i/>
        <sz val="11"/>
        <color theme="1"/>
        <rFont val="Aptos Narrow"/>
        <family val="2"/>
        <scheme val="minor"/>
      </rPr>
      <t>Industry</t>
    </r>
  </si>
  <si>
    <t>Investasi</t>
  </si>
  <si>
    <t>Beban Op</t>
  </si>
  <si>
    <t>Pend Op</t>
  </si>
  <si>
    <t>Selisih</t>
  </si>
  <si>
    <t>Laba</t>
  </si>
  <si>
    <t>Out-pro</t>
  </si>
  <si>
    <t>Out-total</t>
  </si>
  <si>
    <t>Out-non</t>
  </si>
  <si>
    <t>Assya</t>
  </si>
  <si>
    <t>Aset Syariah</t>
  </si>
  <si>
    <t>Aset Industri</t>
  </si>
  <si>
    <t>Market Share</t>
  </si>
  <si>
    <t>Investasi Syariah</t>
  </si>
  <si>
    <t>Investasi Industri</t>
  </si>
  <si>
    <t>Deposito Pada Bank (112010)</t>
  </si>
  <si>
    <t>Surat Berharga Negara (112020)</t>
  </si>
  <si>
    <t>Surat Berharga yang Diterbitkan oleh Bank Indonesia (112030)</t>
  </si>
  <si>
    <t>Obligasi Korporasi (112040)</t>
  </si>
  <si>
    <t>Saham yang Tercatat di Bursa Efek Indonesia (112050)</t>
  </si>
  <si>
    <t>Efek Beragun Aset  (112060)</t>
  </si>
  <si>
    <t>Reksa Dana  (112070)</t>
  </si>
  <si>
    <t>Medium Term Notes  (112080)</t>
  </si>
  <si>
    <t>Repurchase Agreement  (112090)</t>
  </si>
  <si>
    <t>Dana Investasi Real Estat Berbentuk Kontrak Investasi Kolektif (112100)</t>
  </si>
  <si>
    <t>Tanah dan Bangunan (112110)</t>
  </si>
  <si>
    <t>Penyertaan Langsung pada Perusahaan di Sektor Jasa Keuangan di Indonesia (112120)</t>
  </si>
  <si>
    <t>Obligasi Daerah (112130)</t>
  </si>
  <si>
    <t>Dana Investasi Infrastruktur Berbentuk Kontrak Investasi Kolektif (112140)</t>
  </si>
  <si>
    <t>Lainnya (112150)</t>
  </si>
  <si>
    <t>SBN</t>
  </si>
  <si>
    <t>Lancar</t>
  </si>
  <si>
    <t>Tidak Lancar</t>
  </si>
  <si>
    <t>Total Investasi</t>
  </si>
  <si>
    <t>Grafik 17 Market Share Aset Perusahaan Penjaminan Syariah terhadap Industri Penjaminan Tahun 2019-2023  (miliar Rupiah)</t>
  </si>
  <si>
    <t>Graph 17 Market Share of Sharia Guarantee Companies’ Assets compared to Guarantee Industry Years 2019-2023 (billion Rupiah)</t>
  </si>
  <si>
    <t>Grafik 18 Market Share Investasi Perusahaan Penjaminan Syariah terhadap Industri Penjaminan Tahun 2019-2023  (miliar Rupiah)</t>
  </si>
  <si>
    <t>Graph 18 Market Share of Sharia Guarantee Companies’ Investments compared to Guarantee Industry Years 2019-2023 (billion Rupiah)</t>
  </si>
  <si>
    <t>Grafik 19 Portofolio Investasi Perusahaan Penjaminan Syariah Tahun 2023  (miliar Rupiah)</t>
  </si>
  <si>
    <t>Graph 19 Portfolio of Sharia Guarantee Companies’ Investments in 2023 (billion Rupiah)</t>
  </si>
  <si>
    <t>Laba Bersih Penjaminan Syariah</t>
  </si>
  <si>
    <t>Laba Bersih Insdustri Penjaminan</t>
  </si>
  <si>
    <t>Pendapatan Operasional Syariah</t>
  </si>
  <si>
    <t>Pendapatan Operasional Industri</t>
  </si>
  <si>
    <t>Beban Operasional Penjaminan Syariah</t>
  </si>
  <si>
    <t>Beban Operasional  Industri</t>
  </si>
  <si>
    <t>Grafik 20 Perbandingan Kinerja Operasional Perusahaan Penjamin Syariah dengan Industri Lembaga Penjamin</t>
  </si>
  <si>
    <t>Graph 20 Operational Performance Comparison of Sharia Guarantee Companies with Guarantee Industry</t>
  </si>
  <si>
    <t>Total Penjaminan Syariah</t>
  </si>
  <si>
    <t>Total Penjaminan Industri</t>
  </si>
  <si>
    <t>Outstanding Produktif</t>
  </si>
  <si>
    <t>Outstanding Non Produktif</t>
  </si>
  <si>
    <t>Graph 21 Market Share of Sharia Guarantee Companies’ Outstanding Guarantee compared to Guarantee Industry Years 2019-2023 (billion Rupiah)</t>
  </si>
  <si>
    <t>Grafik 21 Market Share Outstanding Penjaminan Perusahaan Penjaminan Syariah terhadap Industri Penjaminan Tahun 2019-2023  (miliar Rupiah)</t>
  </si>
  <si>
    <t>PT Penjaminan Kredit Daerah Jakarta (Perseroan Daerah)</t>
  </si>
  <si>
    <t>PT Penjaminan Jamkrindo Syariah</t>
  </si>
  <si>
    <t>PT Jaminan Pembiayaan Askrindo Syariah</t>
  </si>
  <si>
    <t>NTB</t>
  </si>
  <si>
    <t>JAKARTA</t>
  </si>
  <si>
    <t>JAWA TIMUR</t>
  </si>
  <si>
    <t>BALI</t>
  </si>
  <si>
    <t>RIAU</t>
  </si>
  <si>
    <t>JAWA BARAT</t>
  </si>
  <si>
    <t>SUMATERA BARAT</t>
  </si>
  <si>
    <t>KALIMANTAN SELATAN</t>
  </si>
  <si>
    <t>SUMATERA SELATAN</t>
  </si>
  <si>
    <t>KALIMANTAN TENGAH</t>
  </si>
  <si>
    <t>BANGKA BELITUNG</t>
  </si>
  <si>
    <t>BANTEN</t>
  </si>
  <si>
    <t>KALIMANTAN TIMUR</t>
  </si>
  <si>
    <t>NTT</t>
  </si>
  <si>
    <t>PAPUA</t>
  </si>
  <si>
    <t>JAWA TENGAH</t>
  </si>
  <si>
    <t>KALIMANTAN BARAT</t>
  </si>
  <si>
    <t>SULAWESI SELATAN</t>
  </si>
  <si>
    <t>LOKASI</t>
  </si>
  <si>
    <t>NAMA 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</si>
</sst>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_);_(* \(#,##0.00\);_(* &quot;-&quot;_);_(@_)"/>
    <numFmt numFmtId="166" formatCode="_(* #,##0_);_(* \(#,##0\);_(* &quot;-&quot;??_);_(@_)"/>
    <numFmt numFmtId="167" formatCode="_(* #,##0.0_);_(* \(#,##0.0\);_(* &quot;-&quot;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ptos Narrow"/>
      <scheme val="minor"/>
    </font>
    <font>
      <b/>
      <i/>
      <sz val="10"/>
      <color theme="1"/>
      <name val="Bookman Old Style"/>
      <family val="1"/>
    </font>
    <font>
      <i/>
      <sz val="11"/>
      <color theme="1"/>
      <name val="Aptos Narrow"/>
      <scheme val="minor"/>
    </font>
    <font>
      <sz val="11"/>
      <color theme="1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1" applyFont="1"/>
    <xf numFmtId="0" fontId="3" fillId="0" borderId="0" xfId="1"/>
    <xf numFmtId="0" fontId="4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4" fillId="0" borderId="5" xfId="1" applyFont="1" applyBorder="1"/>
    <xf numFmtId="0" fontId="3" fillId="0" borderId="6" xfId="1" applyBorder="1"/>
    <xf numFmtId="0" fontId="3" fillId="0" borderId="7" xfId="1" applyBorder="1"/>
    <xf numFmtId="0" fontId="4" fillId="0" borderId="8" xfId="1" applyFont="1" applyBorder="1"/>
    <xf numFmtId="0" fontId="3" fillId="0" borderId="9" xfId="1" applyBorder="1"/>
    <xf numFmtId="0" fontId="3" fillId="0" borderId="8" xfId="1" applyBorder="1"/>
    <xf numFmtId="0" fontId="3" fillId="0" borderId="5" xfId="1" applyBorder="1"/>
    <xf numFmtId="0" fontId="3" fillId="0" borderId="2" xfId="1" applyBorder="1" applyAlignment="1">
      <alignment wrapText="1"/>
    </xf>
    <xf numFmtId="0" fontId="3" fillId="0" borderId="3" xfId="1" applyBorder="1" applyAlignment="1">
      <alignment vertical="top"/>
    </xf>
    <xf numFmtId="0" fontId="3" fillId="0" borderId="3" xfId="1" applyBorder="1" applyAlignment="1">
      <alignment wrapText="1"/>
    </xf>
    <xf numFmtId="0" fontId="4" fillId="0" borderId="9" xfId="1" applyFont="1" applyBorder="1"/>
    <xf numFmtId="0" fontId="3" fillId="0" borderId="9" xfId="1" quotePrefix="1" applyBorder="1"/>
    <xf numFmtId="0" fontId="3" fillId="0" borderId="10" xfId="1" applyBorder="1"/>
    <xf numFmtId="0" fontId="3" fillId="0" borderId="6" xfId="1" quotePrefix="1" applyBorder="1"/>
    <xf numFmtId="0" fontId="3" fillId="0" borderId="0" xfId="1" quotePrefix="1"/>
    <xf numFmtId="0" fontId="2" fillId="0" borderId="11" xfId="1" applyFont="1" applyBorder="1"/>
    <xf numFmtId="0" fontId="3" fillId="0" borderId="11" xfId="1" applyBorder="1" applyAlignment="1">
      <alignment wrapText="1"/>
    </xf>
    <xf numFmtId="0" fontId="3" fillId="0" borderId="11" xfId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0" xfId="1" applyFill="1"/>
    <xf numFmtId="0" fontId="3" fillId="0" borderId="0" xfId="1" applyAlignment="1">
      <alignment horizontal="right"/>
    </xf>
    <xf numFmtId="0" fontId="3" fillId="2" borderId="0" xfId="1" applyFill="1" applyAlignment="1">
      <alignment horizontal="right"/>
    </xf>
    <xf numFmtId="0" fontId="2" fillId="0" borderId="18" xfId="1" applyFont="1" applyBorder="1"/>
    <xf numFmtId="0" fontId="2" fillId="2" borderId="18" xfId="1" applyFont="1" applyFill="1" applyBorder="1"/>
    <xf numFmtId="41" fontId="0" fillId="0" borderId="11" xfId="2" applyFont="1" applyBorder="1" applyAlignment="1">
      <alignment vertical="top"/>
    </xf>
    <xf numFmtId="41" fontId="0" fillId="0" borderId="11" xfId="2" applyFont="1" applyFill="1" applyBorder="1" applyAlignment="1">
      <alignment vertical="top"/>
    </xf>
    <xf numFmtId="41" fontId="0" fillId="2" borderId="11" xfId="2" applyFont="1" applyFill="1" applyBorder="1" applyAlignment="1">
      <alignment vertical="top"/>
    </xf>
    <xf numFmtId="164" fontId="0" fillId="0" borderId="11" xfId="3" applyNumberFormat="1" applyFont="1" applyFill="1" applyBorder="1" applyAlignment="1">
      <alignment vertical="top"/>
    </xf>
    <xf numFmtId="41" fontId="3" fillId="0" borderId="11" xfId="1" applyNumberFormat="1" applyBorder="1" applyAlignment="1">
      <alignment vertical="top"/>
    </xf>
    <xf numFmtId="164" fontId="0" fillId="0" borderId="11" xfId="3" applyNumberFormat="1" applyFont="1" applyBorder="1" applyAlignment="1">
      <alignment vertical="top"/>
    </xf>
    <xf numFmtId="41" fontId="3" fillId="0" borderId="0" xfId="1" applyNumberFormat="1"/>
    <xf numFmtId="165" fontId="3" fillId="0" borderId="0" xfId="1" applyNumberFormat="1"/>
    <xf numFmtId="165" fontId="3" fillId="2" borderId="0" xfId="1" applyNumberFormat="1" applyFill="1"/>
    <xf numFmtId="165" fontId="0" fillId="0" borderId="0" xfId="2" applyNumberFormat="1" applyFont="1"/>
    <xf numFmtId="165" fontId="0" fillId="2" borderId="0" xfId="2" applyNumberFormat="1" applyFont="1" applyFill="1"/>
    <xf numFmtId="41" fontId="0" fillId="0" borderId="0" xfId="2" applyFont="1"/>
    <xf numFmtId="10" fontId="0" fillId="0" borderId="0" xfId="3" applyNumberFormat="1" applyFont="1"/>
    <xf numFmtId="0" fontId="2" fillId="0" borderId="19" xfId="1" applyFont="1" applyBorder="1"/>
    <xf numFmtId="0" fontId="2" fillId="0" borderId="19" xfId="1" applyFont="1" applyBorder="1" applyAlignment="1">
      <alignment horizontal="center"/>
    </xf>
    <xf numFmtId="41" fontId="3" fillId="0" borderId="0" xfId="1" applyNumberFormat="1" applyAlignment="1">
      <alignment vertical="top"/>
    </xf>
    <xf numFmtId="0" fontId="3" fillId="0" borderId="0" xfId="1" applyAlignment="1">
      <alignment wrapText="1"/>
    </xf>
    <xf numFmtId="41" fontId="0" fillId="3" borderId="0" xfId="2" applyFont="1" applyFill="1" applyAlignment="1">
      <alignment vertical="top"/>
    </xf>
    <xf numFmtId="164" fontId="0" fillId="3" borderId="0" xfId="3" applyNumberFormat="1" applyFont="1" applyFill="1" applyAlignment="1">
      <alignment vertical="top"/>
    </xf>
    <xf numFmtId="41" fontId="0" fillId="0" borderId="0" xfId="2" applyFont="1" applyAlignment="1">
      <alignment vertical="top"/>
    </xf>
    <xf numFmtId="164" fontId="0" fillId="0" borderId="0" xfId="3" applyNumberFormat="1" applyFont="1" applyAlignment="1">
      <alignment vertical="top"/>
    </xf>
    <xf numFmtId="41" fontId="0" fillId="0" borderId="23" xfId="2" applyFont="1" applyBorder="1"/>
    <xf numFmtId="10" fontId="0" fillId="0" borderId="0" xfId="3" applyNumberFormat="1" applyFont="1" applyBorder="1"/>
    <xf numFmtId="41" fontId="0" fillId="4" borderId="24" xfId="2" applyFont="1" applyFill="1" applyBorder="1"/>
    <xf numFmtId="0" fontId="3" fillId="0" borderId="23" xfId="1" applyBorder="1"/>
    <xf numFmtId="0" fontId="3" fillId="0" borderId="24" xfId="1" applyBorder="1"/>
    <xf numFmtId="41" fontId="0" fillId="0" borderId="25" xfId="2" applyFont="1" applyBorder="1"/>
    <xf numFmtId="0" fontId="3" fillId="0" borderId="26" xfId="1" applyBorder="1"/>
    <xf numFmtId="0" fontId="3" fillId="0" borderId="27" xfId="1" applyBorder="1"/>
    <xf numFmtId="10" fontId="0" fillId="0" borderId="0" xfId="3" applyNumberFormat="1" applyFont="1" applyAlignment="1">
      <alignment vertical="top"/>
    </xf>
    <xf numFmtId="0" fontId="3" fillId="0" borderId="0" xfId="1" applyAlignment="1">
      <alignment vertical="top" wrapText="1"/>
    </xf>
    <xf numFmtId="9" fontId="0" fillId="0" borderId="0" xfId="3" applyFont="1" applyAlignment="1">
      <alignment vertical="top"/>
    </xf>
    <xf numFmtId="0" fontId="1" fillId="0" borderId="0" xfId="1" applyFont="1" applyAlignment="1">
      <alignment vertical="top" wrapText="1"/>
    </xf>
    <xf numFmtId="1" fontId="3" fillId="0" borderId="0" xfId="1" applyNumberFormat="1" applyAlignment="1">
      <alignment vertical="top"/>
    </xf>
    <xf numFmtId="0" fontId="2" fillId="0" borderId="28" xfId="1" applyFont="1" applyBorder="1"/>
    <xf numFmtId="10" fontId="0" fillId="0" borderId="11" xfId="3" applyNumberFormat="1" applyFont="1" applyBorder="1"/>
    <xf numFmtId="41" fontId="3" fillId="0" borderId="11" xfId="1" applyNumberFormat="1" applyBorder="1"/>
    <xf numFmtId="0" fontId="7" fillId="0" borderId="0" xfId="0" applyFont="1" applyAlignment="1">
      <alignment horizontal="left" vertical="center" indent="8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1" applyAlignment="1">
      <alignment horizontal="left"/>
    </xf>
    <xf numFmtId="0" fontId="3" fillId="0" borderId="0" xfId="1" applyAlignment="1">
      <alignment vertical="top"/>
    </xf>
    <xf numFmtId="164" fontId="0" fillId="0" borderId="11" xfId="3" applyNumberFormat="1" applyFont="1" applyBorder="1"/>
    <xf numFmtId="164" fontId="0" fillId="0" borderId="11" xfId="3" applyNumberFormat="1" applyFont="1" applyFill="1" applyBorder="1"/>
    <xf numFmtId="164" fontId="0" fillId="0" borderId="0" xfId="3" applyNumberFormat="1" applyFont="1"/>
    <xf numFmtId="9" fontId="0" fillId="0" borderId="0" xfId="3" applyFont="1"/>
    <xf numFmtId="0" fontId="6" fillId="0" borderId="0" xfId="0" applyFont="1" applyAlignment="1">
      <alignment horizontal="left" vertical="center" indent="8"/>
    </xf>
    <xf numFmtId="0" fontId="0" fillId="0" borderId="0" xfId="0" applyAlignment="1"/>
    <xf numFmtId="166" fontId="0" fillId="0" borderId="0" xfId="4" applyNumberFormat="1" applyFont="1" applyAlignment="1">
      <alignment vertical="top"/>
    </xf>
    <xf numFmtId="166" fontId="3" fillId="0" borderId="0" xfId="1" applyNumberFormat="1" applyAlignment="1">
      <alignment vertical="top"/>
    </xf>
    <xf numFmtId="0" fontId="4" fillId="0" borderId="11" xfId="1" applyFont="1" applyBorder="1"/>
    <xf numFmtId="167" fontId="0" fillId="0" borderId="11" xfId="2" applyNumberFormat="1" applyFont="1" applyBorder="1"/>
    <xf numFmtId="41" fontId="3" fillId="0" borderId="11" xfId="1" applyNumberFormat="1" applyFill="1" applyBorder="1"/>
    <xf numFmtId="0" fontId="2" fillId="0" borderId="11" xfId="1" applyFont="1" applyBorder="1" applyAlignment="1">
      <alignment horizontal="center"/>
    </xf>
    <xf numFmtId="43" fontId="0" fillId="0" borderId="0" xfId="5" applyFont="1"/>
    <xf numFmtId="166" fontId="0" fillId="0" borderId="0" xfId="5" applyNumberFormat="1" applyFont="1"/>
    <xf numFmtId="166" fontId="10" fillId="0" borderId="0" xfId="5" applyNumberFormat="1" applyFont="1"/>
    <xf numFmtId="43" fontId="10" fillId="0" borderId="0" xfId="5" applyFont="1"/>
    <xf numFmtId="0" fontId="10" fillId="0" borderId="0" xfId="0" applyFont="1" applyAlignment="1">
      <alignment horizontal="center"/>
    </xf>
    <xf numFmtId="166" fontId="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0" fillId="0" borderId="0" xfId="5" quotePrefix="1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6"/>
    </xf>
    <xf numFmtId="166" fontId="0" fillId="0" borderId="0" xfId="0" applyNumberFormat="1"/>
    <xf numFmtId="10" fontId="0" fillId="0" borderId="0" xfId="6" applyNumberFormat="1" applyFont="1"/>
    <xf numFmtId="0" fontId="12" fillId="0" borderId="0" xfId="0" applyFont="1"/>
    <xf numFmtId="41" fontId="0" fillId="5" borderId="0" xfId="2" applyFont="1" applyFill="1"/>
    <xf numFmtId="164" fontId="0" fillId="6" borderId="0" xfId="3" applyNumberFormat="1" applyFont="1" applyFill="1"/>
    <xf numFmtId="166" fontId="0" fillId="0" borderId="0" xfId="4" applyNumberFormat="1" applyFont="1"/>
    <xf numFmtId="0" fontId="3" fillId="7" borderId="0" xfId="1" applyFill="1"/>
    <xf numFmtId="0" fontId="3" fillId="5" borderId="0" xfId="1" applyFill="1"/>
    <xf numFmtId="41" fontId="3" fillId="5" borderId="0" xfId="1" applyNumberFormat="1" applyFill="1"/>
    <xf numFmtId="41" fontId="0" fillId="0" borderId="0" xfId="2" applyFont="1" applyFill="1"/>
    <xf numFmtId="164" fontId="0" fillId="5" borderId="0" xfId="3" applyNumberFormat="1" applyFont="1" applyFill="1"/>
    <xf numFmtId="10" fontId="0" fillId="7" borderId="0" xfId="3" applyNumberFormat="1" applyFont="1" applyFill="1"/>
    <xf numFmtId="10" fontId="0" fillId="5" borderId="0" xfId="3" applyNumberFormat="1" applyFont="1" applyFill="1"/>
    <xf numFmtId="164" fontId="0" fillId="7" borderId="0" xfId="3" applyNumberFormat="1" applyFont="1" applyFill="1"/>
    <xf numFmtId="164" fontId="0" fillId="8" borderId="0" xfId="3" applyNumberFormat="1" applyFont="1" applyFill="1"/>
    <xf numFmtId="164" fontId="0" fillId="9" borderId="0" xfId="3" applyNumberFormat="1" applyFont="1" applyFill="1"/>
    <xf numFmtId="166" fontId="3" fillId="0" borderId="0" xfId="5" applyNumberFormat="1" applyFont="1"/>
    <xf numFmtId="10" fontId="3" fillId="0" borderId="0" xfId="6" applyNumberFormat="1" applyFont="1"/>
    <xf numFmtId="10" fontId="3" fillId="0" borderId="0" xfId="1" applyNumberFormat="1"/>
    <xf numFmtId="43" fontId="0" fillId="0" borderId="0" xfId="5" applyNumberFormat="1" applyFont="1"/>
    <xf numFmtId="164" fontId="3" fillId="0" borderId="0" xfId="1" applyNumberFormat="1"/>
    <xf numFmtId="0" fontId="13" fillId="0" borderId="0" xfId="1" applyFont="1"/>
    <xf numFmtId="41" fontId="0" fillId="4" borderId="11" xfId="2" applyFont="1" applyFill="1" applyBorder="1" applyAlignment="1">
      <alignment vertical="top"/>
    </xf>
    <xf numFmtId="0" fontId="13" fillId="0" borderId="0" xfId="1" applyFont="1" applyAlignment="1">
      <alignment wrapText="1"/>
    </xf>
    <xf numFmtId="166" fontId="3" fillId="0" borderId="0" xfId="1" applyNumberFormat="1"/>
    <xf numFmtId="166" fontId="0" fillId="4" borderId="11" xfId="5" applyNumberFormat="1" applyFont="1" applyFill="1" applyBorder="1" applyAlignment="1">
      <alignment vertical="top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11" xfId="1" applyBorder="1" applyAlignment="1">
      <alignment horizontal="center" vertical="center"/>
    </xf>
    <xf numFmtId="0" fontId="3" fillId="0" borderId="20" xfId="1" applyBorder="1" applyAlignment="1">
      <alignment horizontal="center"/>
    </xf>
    <xf numFmtId="0" fontId="3" fillId="0" borderId="21" xfId="1" applyBorder="1" applyAlignment="1">
      <alignment horizontal="center"/>
    </xf>
    <xf numFmtId="0" fontId="3" fillId="0" borderId="22" xfId="1" applyBorder="1" applyAlignment="1">
      <alignment horizontal="center"/>
    </xf>
    <xf numFmtId="0" fontId="3" fillId="0" borderId="0" xfId="1" applyAlignment="1">
      <alignment horizontal="center" vertical="center"/>
    </xf>
    <xf numFmtId="0" fontId="2" fillId="0" borderId="11" xfId="1" applyFont="1" applyBorder="1" applyAlignment="1">
      <alignment horizontal="center"/>
    </xf>
  </cellXfs>
  <cellStyles count="7">
    <cellStyle name="Comma" xfId="5" builtinId="3"/>
    <cellStyle name="Comma [0] 2" xfId="2" xr:uid="{1371C77B-8A7C-4D48-AEA2-17AF5E7BED65}"/>
    <cellStyle name="Comma 2" xfId="4" xr:uid="{9DF32D78-0C1F-4834-846F-C7F73DA51D18}"/>
    <cellStyle name="Normal" xfId="0" builtinId="0"/>
    <cellStyle name="Normal 2" xfId="1" xr:uid="{BD0C1DF6-4888-42D3-B197-801B5E795DCD}"/>
    <cellStyle name="Percent" xfId="6" builtinId="5"/>
    <cellStyle name="Percent 2" xfId="3" xr:uid="{EA7CD4A8-5E38-4A83-82B5-72FEDABF84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1'!$A$4</c:f>
              <c:strCache>
                <c:ptCount val="1"/>
                <c:pt idx="0">
                  <c:v>Lembaga Penjamin Konvensional
Conventional Guarantee Institusions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1'!$D$3:$M$3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1'!$D$4:$M$4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2-4171-9A6E-9D087EBC33B2}"/>
            </c:ext>
          </c:extLst>
        </c:ser>
        <c:ser>
          <c:idx val="1"/>
          <c:order val="1"/>
          <c:tx>
            <c:strRef>
              <c:f>'Grafik 1'!$A$5</c:f>
              <c:strCache>
                <c:ptCount val="1"/>
                <c:pt idx="0">
                  <c:v>Lembaga Penjamin Syariah
Sharia Guarantee Institusions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1'!$D$3:$M$3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1'!$D$5:$M$5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2-4171-9A6E-9D087EBC3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933843792"/>
        <c:axId val="933845752"/>
      </c:barChart>
      <c:lineChart>
        <c:grouping val="standard"/>
        <c:varyColors val="0"/>
        <c:ser>
          <c:idx val="2"/>
          <c:order val="2"/>
          <c:tx>
            <c:strRef>
              <c:f>'Grafik 1'!$A$6</c:f>
              <c:strCache>
                <c:ptCount val="1"/>
                <c:pt idx="0">
                  <c:v>Unit Usaha Syariah
Sharia Business Unit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1'!$D$3:$M$3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1'!$D$6:$M$6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171-9A6E-9D087EBC3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43792"/>
        <c:axId val="933845752"/>
      </c:lineChart>
      <c:catAx>
        <c:axId val="9338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845752"/>
        <c:crosses val="autoZero"/>
        <c:auto val="1"/>
        <c:lblAlgn val="ctr"/>
        <c:lblOffset val="100"/>
        <c:noMultiLvlLbl val="0"/>
      </c:catAx>
      <c:valAx>
        <c:axId val="933845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8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'Grafik 9'!$A$4</c:f>
              <c:strCache>
                <c:ptCount val="1"/>
                <c:pt idx="0">
                  <c:v>IJP Ditangguhkan
Deferred RGS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'Grafik 9'!$B$3:$F$3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9'!$B$4:$F$4</c:f>
              <c:numCache>
                <c:formatCode>_(* #,##0_);_(* \(#,##0\);_(* "-"_);_(@_)</c:formatCode>
                <c:ptCount val="5"/>
                <c:pt idx="0">
                  <c:v>5316.4121931002837</c:v>
                </c:pt>
                <c:pt idx="1">
                  <c:v>11057.612235908831</c:v>
                </c:pt>
                <c:pt idx="2">
                  <c:v>9544.4358828825971</c:v>
                </c:pt>
                <c:pt idx="3">
                  <c:v>11895.076027048181</c:v>
                </c:pt>
                <c:pt idx="4">
                  <c:v>16758.941081587534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5-4031-A985-EFD739128A59}"/>
            </c:ext>
          </c:extLst>
        </c:ser>
        <c:ser>
          <c:idx val="2"/>
          <c:order val="2"/>
          <c:tx>
            <c:strRef>
              <c:f>'Grafik 9'!$A$6</c:f>
              <c:strCache>
                <c:ptCount val="1"/>
                <c:pt idx="0">
                  <c:v>Cadangan Klaim
Claim Reserves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'Grafik 9'!$B$3:$F$3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9'!$B$6:$F$6</c:f>
              <c:numCache>
                <c:formatCode>_(* #,##0_);_(* \(#,##0\);_(* "-"_);_(@_)</c:formatCode>
                <c:ptCount val="5"/>
                <c:pt idx="0">
                  <c:v>504.26205853503342</c:v>
                </c:pt>
                <c:pt idx="1">
                  <c:v>1009.0915445673663</c:v>
                </c:pt>
                <c:pt idx="2">
                  <c:v>6734.385584116706</c:v>
                </c:pt>
                <c:pt idx="3">
                  <c:v>7906.9171946816014</c:v>
                </c:pt>
                <c:pt idx="4">
                  <c:v>7376.5468122431748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5-4031-A985-EFD739128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1550727824"/>
        <c:axId val="1550712016"/>
      </c:barChart>
      <c:lineChart>
        <c:grouping val="stacked"/>
        <c:varyColors val="0"/>
        <c:ser>
          <c:idx val="1"/>
          <c:order val="1"/>
          <c:tx>
            <c:strRef>
              <c:f>'Grafik 9'!$A$5</c:f>
              <c:strCache>
                <c:ptCount val="1"/>
                <c:pt idx="0">
                  <c:v>Liabilitas 
Liabilities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'Grafik 9'!$B$3:$F$3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9'!$B$5:$F$5</c:f>
              <c:numCache>
                <c:formatCode>_(* #,##0_);_(* \(#,##0\);_(* "-"_);_(@_)</c:formatCode>
                <c:ptCount val="5"/>
                <c:pt idx="0">
                  <c:v>6634.71927899804</c:v>
                </c:pt>
                <c:pt idx="1">
                  <c:v>13501.030910798807</c:v>
                </c:pt>
                <c:pt idx="2">
                  <c:v>18606.537928046018</c:v>
                </c:pt>
                <c:pt idx="3">
                  <c:v>22327.592545676882</c:v>
                </c:pt>
                <c:pt idx="4">
                  <c:v>27621.042997598412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5-4031-A985-EFD739128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727824"/>
        <c:axId val="1550712016"/>
      </c:lineChart>
      <c:catAx>
        <c:axId val="155072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712016"/>
        <c:crosses val="autoZero"/>
        <c:auto val="1"/>
        <c:lblAlgn val="ctr"/>
        <c:lblOffset val="100"/>
        <c:noMultiLvlLbl val="0"/>
      </c:catAx>
      <c:valAx>
        <c:axId val="155071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7278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'Grafik 10'!$A$5</c:f>
              <c:strCache>
                <c:ptCount val="1"/>
                <c:pt idx="0">
                  <c:v>Modal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10'!$B$4:$F$4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10'!$B$5:$F$5</c:f>
              <c:numCache>
                <c:formatCode>_(* #,##0_);_(* \(#,##0\);_(* "-"_);_(@_)</c:formatCode>
                <c:ptCount val="5"/>
                <c:pt idx="0">
                  <c:v>10216.150787589999</c:v>
                </c:pt>
                <c:pt idx="1">
                  <c:v>10544.956667881001</c:v>
                </c:pt>
                <c:pt idx="2">
                  <c:v>13796.218701081241</c:v>
                </c:pt>
                <c:pt idx="3">
                  <c:v>13887.475351080999</c:v>
                </c:pt>
                <c:pt idx="4">
                  <c:v>14082.752467165446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7-431C-A65D-8D4D95E6E6D2}"/>
            </c:ext>
          </c:extLst>
        </c:ser>
        <c:ser>
          <c:idx val="1"/>
          <c:order val="1"/>
          <c:tx>
            <c:strRef>
              <c:f>'Grafik 10'!$A$6</c:f>
              <c:strCache>
                <c:ptCount val="1"/>
                <c:pt idx="0">
                  <c:v>Cadangan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10'!$B$4:$F$4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10'!$B$6:$F$6</c:f>
              <c:numCache>
                <c:formatCode>_(* #,##0_);_(* \(#,##0\);_(* "-"_);_(@_)</c:formatCode>
                <c:ptCount val="5"/>
                <c:pt idx="0">
                  <c:v>3625.2626582425423</c:v>
                </c:pt>
                <c:pt idx="1">
                  <c:v>2396.2503354246637</c:v>
                </c:pt>
                <c:pt idx="2">
                  <c:v>925.22951878103379</c:v>
                </c:pt>
                <c:pt idx="3">
                  <c:v>1246.0828948886001</c:v>
                </c:pt>
                <c:pt idx="4">
                  <c:v>1588.0560731259334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7-431C-A65D-8D4D95E6E6D2}"/>
            </c:ext>
          </c:extLst>
        </c:ser>
        <c:ser>
          <c:idx val="2"/>
          <c:order val="2"/>
          <c:tx>
            <c:strRef>
              <c:f>'Grafik 10'!$A$7</c:f>
              <c:strCache>
                <c:ptCount val="1"/>
                <c:pt idx="0">
                  <c:v>Laba Tahun Berjalan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10'!$B$4:$F$4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10'!$B$7:$F$7</c:f>
              <c:numCache>
                <c:formatCode>_(* #,##0_);_(* \(#,##0\);_(* "-"_);_(@_)</c:formatCode>
                <c:ptCount val="5"/>
                <c:pt idx="0">
                  <c:v>665.62983466286414</c:v>
                </c:pt>
                <c:pt idx="1">
                  <c:v>510.92583543512751</c:v>
                </c:pt>
                <c:pt idx="2">
                  <c:v>999.9244681205297</c:v>
                </c:pt>
                <c:pt idx="3">
                  <c:v>1649.7645773400266</c:v>
                </c:pt>
                <c:pt idx="4">
                  <c:v>1726.7302560078826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7-431C-A65D-8D4D95E6E6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01769615"/>
        <c:axId val="801755695"/>
      </c:barChart>
      <c:lineChart>
        <c:grouping val="stacked"/>
        <c:varyColors val="0"/>
        <c:ser>
          <c:idx val="3"/>
          <c:order val="3"/>
          <c:tx>
            <c:strRef>
              <c:f>'Grafik 10'!$A$8</c:f>
              <c:strCache>
                <c:ptCount val="1"/>
                <c:pt idx="0">
                  <c:v>Ekuitas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10'!$B$4:$F$4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10'!$B$8:$F$8</c:f>
              <c:numCache>
                <c:formatCode>_(* #,##0_);_(* \(#,##0\);_(* "-"_);_(@_)</c:formatCode>
                <c:ptCount val="5"/>
                <c:pt idx="0">
                  <c:v>14733.014897241977</c:v>
                </c:pt>
                <c:pt idx="1">
                  <c:v>13813.12878285325</c:v>
                </c:pt>
                <c:pt idx="2">
                  <c:v>16269.393043299307</c:v>
                </c:pt>
                <c:pt idx="3">
                  <c:v>16636.063398589144</c:v>
                </c:pt>
                <c:pt idx="4">
                  <c:v>17607.226027925582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7-431C-A65D-8D4D95E6E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769615"/>
        <c:axId val="801755695"/>
      </c:lineChart>
      <c:catAx>
        <c:axId val="8017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755695"/>
        <c:crosses val="autoZero"/>
        <c:auto val="1"/>
        <c:lblAlgn val="ctr"/>
        <c:lblOffset val="100"/>
        <c:noMultiLvlLbl val="0"/>
      </c:catAx>
      <c:valAx>
        <c:axId val="80175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76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11'!$A$5</c:f>
              <c:strCache>
                <c:ptCount val="1"/>
                <c:pt idx="0">
                  <c:v>Pendapatan Operasional 
Operating Income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11'!$I$4:$M$4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11'!$I$5:$M$5</c:f>
              <c:numCache>
                <c:formatCode>_(* #,##0_);_(* \(#,##0\);_(* "-"_);_(@_)</c:formatCode>
                <c:ptCount val="5"/>
                <c:pt idx="0">
                  <c:v>4755.6147625387302</c:v>
                </c:pt>
                <c:pt idx="1">
                  <c:v>13665.126524214422</c:v>
                </c:pt>
                <c:pt idx="2">
                  <c:v>11413.611926619622</c:v>
                </c:pt>
                <c:pt idx="3">
                  <c:v>11565.848554113738</c:v>
                </c:pt>
                <c:pt idx="4">
                  <c:v>19674.313410092698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1-49F1-B885-67C74AE2F282}"/>
            </c:ext>
          </c:extLst>
        </c:ser>
        <c:ser>
          <c:idx val="1"/>
          <c:order val="1"/>
          <c:tx>
            <c:strRef>
              <c:f>'Grafik 11'!$A$6</c:f>
              <c:strCache>
                <c:ptCount val="1"/>
                <c:pt idx="0">
                  <c:v>Beban Operasional
Operating Expenses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11'!$I$4:$M$4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11'!$I$6:$M$6</c:f>
              <c:numCache>
                <c:formatCode>_(* #,##0_);_(* \(#,##0\);_(* "-"_);_(@_)</c:formatCode>
                <c:ptCount val="5"/>
                <c:pt idx="0">
                  <c:v>3887.7273193945248</c:v>
                </c:pt>
                <c:pt idx="1">
                  <c:v>12458.80592597662</c:v>
                </c:pt>
                <c:pt idx="2">
                  <c:v>9802.3685598827888</c:v>
                </c:pt>
                <c:pt idx="3">
                  <c:v>9452.5353032477742</c:v>
                </c:pt>
                <c:pt idx="4" formatCode="_(* #,##0_);_(* \(#,##0\);_(* &quot;-&quot;??_);_(@_)">
                  <c:v>17561.889734618599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1-49F1-B885-67C74AE2F282}"/>
            </c:ext>
          </c:extLst>
        </c:ser>
        <c:ser>
          <c:idx val="2"/>
          <c:order val="2"/>
          <c:tx>
            <c:strRef>
              <c:f>'Grafik 11'!$A$7</c:f>
              <c:strCache>
                <c:ptCount val="1"/>
                <c:pt idx="0">
                  <c:v>Laba Bersih  
Net Income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11'!$I$4:$M$4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11'!$I$7:$M$7</c:f>
              <c:numCache>
                <c:formatCode>_(* #,##0_);_(* \(#,##0\);_(* "-"_);_(@_)</c:formatCode>
                <c:ptCount val="5"/>
                <c:pt idx="0">
                  <c:v>757.4250156319149</c:v>
                </c:pt>
                <c:pt idx="1">
                  <c:v>510.92583543512745</c:v>
                </c:pt>
                <c:pt idx="2">
                  <c:v>1299.8874681205298</c:v>
                </c:pt>
                <c:pt idx="3">
                  <c:v>1649.7645773400268</c:v>
                </c:pt>
                <c:pt idx="4">
                  <c:v>1753.6637433800472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1-49F1-B885-67C74AE2F2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3972824"/>
        <c:axId val="923975176"/>
      </c:barChart>
      <c:lineChart>
        <c:grouping val="stacked"/>
        <c:varyColors val="0"/>
        <c:ser>
          <c:idx val="3"/>
          <c:order val="3"/>
          <c:tx>
            <c:strRef>
              <c:f>'Grafik 11'!$A$8</c:f>
              <c:strCache>
                <c:ptCount val="1"/>
                <c:pt idx="0">
                  <c:v>Rasio BOPO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11'!$I$4:$M$4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11'!$I$8:$M$8</c:f>
              <c:numCache>
                <c:formatCode>0.0%</c:formatCode>
                <c:ptCount val="5"/>
                <c:pt idx="0">
                  <c:v>0.81750257611680599</c:v>
                </c:pt>
                <c:pt idx="1">
                  <c:v>0.91172269088762414</c:v>
                </c:pt>
                <c:pt idx="2">
                  <c:v>0.85883142189380213</c:v>
                </c:pt>
                <c:pt idx="3">
                  <c:v>0.81727987868954899</c:v>
                </c:pt>
                <c:pt idx="4">
                  <c:v>0.89263037385637811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91-49F1-B885-67C74AE2F2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0209912"/>
        <c:axId val="923971648"/>
      </c:lineChart>
      <c:catAx>
        <c:axId val="92397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923975176"/>
        <c:crosses val="autoZero"/>
        <c:auto val="1"/>
        <c:lblAlgn val="ctr"/>
        <c:lblOffset val="100"/>
        <c:noMultiLvlLbl val="0"/>
      </c:catAx>
      <c:valAx>
        <c:axId val="9239751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923972824"/>
        <c:crosses val="autoZero"/>
        <c:crossBetween val="between"/>
      </c:valAx>
      <c:valAx>
        <c:axId val="9239716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780209912"/>
        <c:crosses val="max"/>
        <c:crossBetween val="between"/>
      </c:valAx>
      <c:catAx>
        <c:axId val="780209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397164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11'!$H$12</c:f>
              <c:strCache>
                <c:ptCount val="1"/>
                <c:pt idx="0">
                  <c:v>Beban Klaim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'Grafik 11'!$I$11:$M$11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11'!$I$12:$M$12</c:f>
              <c:numCache>
                <c:formatCode>_(* #,##0_);_(* \(#,##0\);_(* "-"_);_(@_)</c:formatCode>
                <c:ptCount val="5"/>
                <c:pt idx="0">
                  <c:v>2201.7108153160802</c:v>
                </c:pt>
                <c:pt idx="1">
                  <c:v>7580.9662467961607</c:v>
                </c:pt>
                <c:pt idx="2">
                  <c:v>4539.0705010503998</c:v>
                </c:pt>
                <c:pt idx="3">
                  <c:v>4283.6179991358604</c:v>
                </c:pt>
                <c:pt idx="4">
                  <c:v>10126.122095510258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3-4A7C-A663-B2990EB501DD}"/>
            </c:ext>
          </c:extLst>
        </c:ser>
        <c:ser>
          <c:idx val="1"/>
          <c:order val="1"/>
          <c:tx>
            <c:strRef>
              <c:f>'Grafik 11'!$H$13</c:f>
              <c:strCache>
                <c:ptCount val="1"/>
                <c:pt idx="0">
                  <c:v>Pendapatan IJP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'Grafik 11'!$I$11:$M$11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11'!$I$13:$M$13</c:f>
              <c:numCache>
                <c:formatCode>_(* #,##0_);_(* \(#,##0\);_(* "-"_);_(@_)</c:formatCode>
                <c:ptCount val="5"/>
                <c:pt idx="0">
                  <c:v>3138.1125517321652</c:v>
                </c:pt>
                <c:pt idx="1">
                  <c:v>6816.5231005534861</c:v>
                </c:pt>
                <c:pt idx="2">
                  <c:v>8068.7121748061936</c:v>
                </c:pt>
                <c:pt idx="3">
                  <c:v>8353.2226028394034</c:v>
                </c:pt>
                <c:pt idx="4">
                  <c:v>12328.295999518032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3-4A7C-A663-B2990EB5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150608"/>
        <c:axId val="855159248"/>
      </c:barChart>
      <c:lineChart>
        <c:grouping val="standard"/>
        <c:varyColors val="0"/>
        <c:ser>
          <c:idx val="4"/>
          <c:order val="4"/>
          <c:tx>
            <c:strRef>
              <c:f>'Grafik 11'!$H$16</c:f>
              <c:strCache>
                <c:ptCount val="1"/>
                <c:pt idx="0">
                  <c:v>Laba Bersih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'Grafik 11'!$I$11:$M$11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11'!$I$16:$M$16</c:f>
              <c:numCache>
                <c:formatCode>_(* #,##0_);_(* \(#,##0\);_(* "-"_);_(@_)</c:formatCode>
                <c:ptCount val="5"/>
                <c:pt idx="0">
                  <c:v>757.4250156319149</c:v>
                </c:pt>
                <c:pt idx="1">
                  <c:v>510.92583543512745</c:v>
                </c:pt>
                <c:pt idx="2">
                  <c:v>1299.8874681205298</c:v>
                </c:pt>
                <c:pt idx="3">
                  <c:v>1649.7645773400268</c:v>
                </c:pt>
                <c:pt idx="4">
                  <c:v>1726.7302560078833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3-4A7C-A663-B2990EB5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549360"/>
        <c:axId val="852524880"/>
      </c:lineChart>
      <c:lineChart>
        <c:grouping val="standard"/>
        <c:varyColors val="0"/>
        <c:ser>
          <c:idx val="2"/>
          <c:order val="2"/>
          <c:tx>
            <c:strRef>
              <c:f>'Grafik 11'!$H$14</c:f>
              <c:strCache>
                <c:ptCount val="1"/>
                <c:pt idx="0">
                  <c:v>Pendapatan Operasional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'Grafik 11'!$I$11:$M$11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11'!$I$14:$M$14</c:f>
              <c:numCache>
                <c:formatCode>_(* #,##0_);_(* \(#,##0\);_(* "-"_);_(@_)</c:formatCode>
                <c:ptCount val="5"/>
                <c:pt idx="0">
                  <c:v>4755.6147625387302</c:v>
                </c:pt>
                <c:pt idx="1">
                  <c:v>13665.126524214422</c:v>
                </c:pt>
                <c:pt idx="2">
                  <c:v>11413.611926619622</c:v>
                </c:pt>
                <c:pt idx="3">
                  <c:v>11565.848554113738</c:v>
                </c:pt>
                <c:pt idx="4">
                  <c:v>19130.851687695715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23-4A7C-A663-B2990EB501DD}"/>
            </c:ext>
          </c:extLst>
        </c:ser>
        <c:ser>
          <c:idx val="3"/>
          <c:order val="3"/>
          <c:tx>
            <c:strRef>
              <c:f>'Grafik 11'!$H$15</c:f>
              <c:strCache>
                <c:ptCount val="1"/>
                <c:pt idx="0">
                  <c:v>Beban Operasional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'Grafik 11'!$I$11:$M$11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11'!$I$15:$M$15</c:f>
              <c:numCache>
                <c:formatCode>_(* #,##0_);_(* \(#,##0\);_(* "-"_);_(@_)</c:formatCode>
                <c:ptCount val="5"/>
                <c:pt idx="0">
                  <c:v>3887.7273193945248</c:v>
                </c:pt>
                <c:pt idx="1">
                  <c:v>12458.80592597662</c:v>
                </c:pt>
                <c:pt idx="2">
                  <c:v>9802.3685598827888</c:v>
                </c:pt>
                <c:pt idx="3">
                  <c:v>9452.5353032477742</c:v>
                </c:pt>
                <c:pt idx="4">
                  <c:v>16749.637258947667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23-4A7C-A663-B2990EB5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50608"/>
        <c:axId val="855159248"/>
      </c:lineChart>
      <c:valAx>
        <c:axId val="852524880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49360"/>
        <c:crosses val="max"/>
        <c:crossBetween val="between"/>
      </c:valAx>
      <c:catAx>
        <c:axId val="85254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24880"/>
        <c:crosses val="autoZero"/>
        <c:auto val="1"/>
        <c:lblAlgn val="ctr"/>
        <c:lblOffset val="100"/>
        <c:noMultiLvlLbl val="0"/>
      </c:catAx>
      <c:valAx>
        <c:axId val="855159248"/>
        <c:scaling>
          <c:orientation val="minMax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150608"/>
        <c:crosses val="autoZero"/>
        <c:crossBetween val="between"/>
      </c:valAx>
      <c:catAx>
        <c:axId val="85515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5159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12'!$A$5</c:f>
              <c:strCache>
                <c:ptCount val="1"/>
                <c:pt idx="0">
                  <c:v>Pendapatan IJP Bersih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12'!$B$4:$F$4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12'!$B$5:$F$5</c:f>
              <c:numCache>
                <c:formatCode>_(* #,##0_);_(* \(#,##0\);_(* "-"_);_(@_)</c:formatCode>
                <c:ptCount val="5"/>
                <c:pt idx="0">
                  <c:v>2647.004843829608</c:v>
                </c:pt>
                <c:pt idx="1">
                  <c:v>3290.398998313</c:v>
                </c:pt>
                <c:pt idx="2">
                  <c:v>5390</c:v>
                </c:pt>
                <c:pt idx="3">
                  <c:v>6413.1177615207371</c:v>
                </c:pt>
                <c:pt idx="4">
                  <c:v>8096.7599146919702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1-4CB4-A9E1-1823617E1CED}"/>
            </c:ext>
          </c:extLst>
        </c:ser>
        <c:ser>
          <c:idx val="1"/>
          <c:order val="1"/>
          <c:tx>
            <c:strRef>
              <c:f>'Grafik 12'!$A$6</c:f>
              <c:strCache>
                <c:ptCount val="1"/>
                <c:pt idx="0">
                  <c:v>Beban Klaim Bersih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12'!$B$4:$F$4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12'!$B$6:$F$6</c:f>
              <c:numCache>
                <c:formatCode>_(* #,##0_);_(* \(#,##0\);_(* "-"_);_(@_)</c:formatCode>
                <c:ptCount val="5"/>
                <c:pt idx="0">
                  <c:v>2090.5279001621925</c:v>
                </c:pt>
                <c:pt idx="1">
                  <c:v>2444.056984202</c:v>
                </c:pt>
                <c:pt idx="2">
                  <c:v>4050</c:v>
                </c:pt>
                <c:pt idx="3">
                  <c:v>4702.4055983396465</c:v>
                </c:pt>
                <c:pt idx="4">
                  <c:v>5953.1426121198192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1-4CB4-A9E1-1823617E1C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9065888"/>
        <c:axId val="77265758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'Grafik 12'!$A$8</c15:sqref>
                        </c15:formulaRef>
                      </c:ext>
                    </c:extLst>
                    <c:strCache>
                      <c:ptCount val="1"/>
                      <c:pt idx="0">
                        <c:v>Pendapatan IJP Bruto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'Grafik 12'!$B$4:$F$4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'Grafik 12'!$B$8:$F$8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3138.1125517321652</c:v>
                      </c:pt>
                      <c:pt idx="1">
                        <c:v>6816.5231005534861</c:v>
                      </c:pt>
                      <c:pt idx="2">
                        <c:v>8068.7121748061936</c:v>
                      </c:pt>
                      <c:pt idx="3">
                        <c:v>8353.2226028394034</c:v>
                      </c:pt>
                      <c:pt idx="4">
                        <c:v>12328.295999518032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81-4CB4-A9E1-1823617E1CE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12'!$A$9</c15:sqref>
                        </c15:formulaRef>
                      </c:ext>
                    </c:extLst>
                    <c:strCache>
                      <c:ptCount val="1"/>
                      <c:pt idx="0">
                        <c:v>Beban Klaim Bruto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12'!$B$4:$F$4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12'!$B$9:$F$9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2201.7108153160802</c:v>
                      </c:pt>
                      <c:pt idx="1">
                        <c:v>7580.9662467961607</c:v>
                      </c:pt>
                      <c:pt idx="2">
                        <c:v>4539.0705010503998</c:v>
                      </c:pt>
                      <c:pt idx="3">
                        <c:v>4283.6179991358604</c:v>
                      </c:pt>
                      <c:pt idx="4">
                        <c:v>10126.122095510258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81-4CB4-A9E1-1823617E1CE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'Grafik 12'!$A$7</c:f>
              <c:strCache>
                <c:ptCount val="1"/>
                <c:pt idx="0">
                  <c:v>Rasio Klaim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12'!$B$4:$F$4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12'!$B$7:$F$7</c:f>
              <c:numCache>
                <c:formatCode>0.0%</c:formatCode>
                <c:ptCount val="5"/>
                <c:pt idx="0">
                  <c:v>0.78977108977922339</c:v>
                </c:pt>
                <c:pt idx="1">
                  <c:v>0.74278438130302049</c:v>
                </c:pt>
                <c:pt idx="2">
                  <c:v>0.75139146567717996</c:v>
                </c:pt>
                <c:pt idx="3">
                  <c:v>0.73324797285876897</c:v>
                </c:pt>
                <c:pt idx="4">
                  <c:v>0.73524998577734146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81-4CB4-A9E1-1823617E1C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7315584"/>
        <c:axId val="987311424"/>
      </c:lineChart>
      <c:catAx>
        <c:axId val="6190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657584"/>
        <c:crosses val="autoZero"/>
        <c:auto val="1"/>
        <c:lblAlgn val="ctr"/>
        <c:lblOffset val="100"/>
        <c:noMultiLvlLbl val="0"/>
      </c:catAx>
      <c:valAx>
        <c:axId val="77265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065888"/>
        <c:crosses val="autoZero"/>
        <c:crossBetween val="between"/>
      </c:valAx>
      <c:valAx>
        <c:axId val="987311424"/>
        <c:scaling>
          <c:orientation val="minMax"/>
          <c:min val="0.5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315584"/>
        <c:crosses val="max"/>
        <c:crossBetween val="between"/>
      </c:valAx>
      <c:catAx>
        <c:axId val="98731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31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13'!$A$5</c:f>
              <c:strCache>
                <c:ptCount val="1"/>
                <c:pt idx="0">
                  <c:v>Outstanding Penjaminan Usaha Produktif
Outstanding Guarantee on Productive Sector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13'!$B$5:$M$5</c:f>
              <c:numCache>
                <c:formatCode>_(* #,##0_);_(* \(#,##0\);_(* "-"_);_(@_)</c:formatCode>
                <c:ptCount val="5"/>
                <c:pt idx="0">
                  <c:v>132890.47315522825</c:v>
                </c:pt>
                <c:pt idx="1">
                  <c:v>169384.07015081774</c:v>
                </c:pt>
                <c:pt idx="2">
                  <c:v>165983.75207095756</c:v>
                </c:pt>
                <c:pt idx="3">
                  <c:v>237294.06548151147</c:v>
                </c:pt>
                <c:pt idx="4">
                  <c:v>312567.50634674844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2-409A-AE3D-B110A40E185E}"/>
            </c:ext>
          </c:extLst>
        </c:ser>
        <c:ser>
          <c:idx val="1"/>
          <c:order val="1"/>
          <c:tx>
            <c:strRef>
              <c:f>'Grafik 13'!$A$6</c:f>
              <c:strCache>
                <c:ptCount val="1"/>
                <c:pt idx="0">
                  <c:v>Outstanding Penjaminan Usaha Non Produktif
Outstanding Guarantee on Non-Productive Sector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13'!$B$6:$M$6</c:f>
              <c:numCache>
                <c:formatCode>_(* #,##0_);_(* \(#,##0\);_(* "-"_);_(@_)</c:formatCode>
                <c:ptCount val="5"/>
                <c:pt idx="0">
                  <c:v>105109.11662151424</c:v>
                </c:pt>
                <c:pt idx="1">
                  <c:v>117575.98861934568</c:v>
                </c:pt>
                <c:pt idx="2">
                  <c:v>95016.973593305302</c:v>
                </c:pt>
                <c:pt idx="3">
                  <c:v>88923.546976832615</c:v>
                </c:pt>
                <c:pt idx="4">
                  <c:v>110346.03090474498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2-409A-AE3D-B110A40E18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24107640"/>
        <c:axId val="9241048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'Grafik 13'!$A$7</c15:sqref>
                        </c15:formulaRef>
                      </c:ext>
                    </c:extLst>
                    <c:strCache>
                      <c:ptCount val="1"/>
                      <c:pt idx="0">
                        <c:v>Total Penjaminan / Total Guarantee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'Grafik 13'!$B$4:$M$4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'Grafik 13'!$B$7:$M$7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237999.5897767425</c:v>
                      </c:pt>
                      <c:pt idx="1">
                        <c:v>286960.05877016345</c:v>
                      </c:pt>
                      <c:pt idx="2">
                        <c:v>261000.72566426286</c:v>
                      </c:pt>
                      <c:pt idx="3">
                        <c:v>326217.61245834408</c:v>
                      </c:pt>
                      <c:pt idx="4">
                        <c:v>422913.53725149331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242-409A-AE3D-B110A40E185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13'!$A$9</c15:sqref>
                        </c15:formulaRef>
                      </c:ext>
                    </c:extLst>
                    <c:strCache>
                      <c:ptCount val="1"/>
                      <c:pt idx="0">
                        <c:v>GR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13'!$B$4:$M$4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13'!$B$9:$M$9</c15:sqref>
                        </c15:formulaRef>
                      </c:ext>
                    </c:extLst>
                    <c:numCache>
                      <c:formatCode>_(* #,##0.0_);_(* \(#,##0.0\);_(* "-"_);_(@_)</c:formatCode>
                      <c:ptCount val="5"/>
                      <c:pt idx="0">
                        <c:v>16.154167455657433</c:v>
                      </c:pt>
                      <c:pt idx="1">
                        <c:v>20.774443160652904</c:v>
                      </c:pt>
                      <c:pt idx="2">
                        <c:v>16.042437782997585</c:v>
                      </c:pt>
                      <c:pt idx="3">
                        <c:v>19.609062831896257</c:v>
                      </c:pt>
                      <c:pt idx="4">
                        <c:v>24.019316647650225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242-409A-AE3D-B110A40E18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13'!$A$10</c15:sqref>
                        </c15:formulaRef>
                      </c:ext>
                    </c:extLst>
                    <c:strCache>
                      <c:ptCount val="1"/>
                      <c:pt idx="0">
                        <c:v>GR Productive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13'!$B$4:$M$4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13'!$B$10:$M$10</c15:sqref>
                        </c15:formulaRef>
                      </c:ext>
                    </c:extLst>
                    <c:numCache>
                      <c:formatCode>_(* #,##0.0_);_(* \(#,##0.0\);_(* "-"_);_(@_)</c:formatCode>
                      <c:ptCount val="5"/>
                      <c:pt idx="0">
                        <c:v>9.0199103226390793</c:v>
                      </c:pt>
                      <c:pt idx="1">
                        <c:v>12.262541876904853</c:v>
                      </c:pt>
                      <c:pt idx="2">
                        <c:v>10.20220924217695</c:v>
                      </c:pt>
                      <c:pt idx="3">
                        <c:v>14.263835127103189</c:v>
                      </c:pt>
                      <c:pt idx="4">
                        <c:v>17.752228877564651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242-409A-AE3D-B110A40E185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'Grafik 13'!$A$8</c:f>
              <c:strCache>
                <c:ptCount val="1"/>
                <c:pt idx="0">
                  <c:v>Rasio Penjaminan Produktif / Productive Guarantee Ratio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13'!$B$8:$M$8</c:f>
              <c:numCache>
                <c:formatCode>0.0%</c:formatCode>
                <c:ptCount val="5"/>
                <c:pt idx="0">
                  <c:v>0.55836429499684126</c:v>
                </c:pt>
                <c:pt idx="1">
                  <c:v>0.59027054453764061</c:v>
                </c:pt>
                <c:pt idx="2">
                  <c:v>0.63595130491886076</c:v>
                </c:pt>
                <c:pt idx="3">
                  <c:v>0.727410343338873</c:v>
                </c:pt>
                <c:pt idx="4">
                  <c:v>0.73908134598414243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2-409A-AE3D-B110A40E1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1217904"/>
        <c:axId val="1951220400"/>
      </c:lineChart>
      <c:catAx>
        <c:axId val="92410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04896"/>
        <c:crosses val="autoZero"/>
        <c:auto val="1"/>
        <c:lblAlgn val="ctr"/>
        <c:lblOffset val="100"/>
        <c:noMultiLvlLbl val="0"/>
      </c:catAx>
      <c:valAx>
        <c:axId val="92410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107640"/>
        <c:crosses val="autoZero"/>
        <c:crossBetween val="between"/>
      </c:valAx>
      <c:valAx>
        <c:axId val="19512204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217904"/>
        <c:crosses val="max"/>
        <c:crossBetween val="between"/>
      </c:valAx>
      <c:catAx>
        <c:axId val="195121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1220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'Grafik 13'!$A$7</c:f>
              <c:strCache>
                <c:ptCount val="1"/>
                <c:pt idx="0">
                  <c:v>Total Penjaminan / Total Guarantee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13'!$B$7:$M$7</c:f>
              <c:numCache>
                <c:formatCode>_(* #,##0_);_(* \(#,##0\);_(* "-"_);_(@_)</c:formatCode>
                <c:ptCount val="5"/>
                <c:pt idx="0">
                  <c:v>237999.5897767425</c:v>
                </c:pt>
                <c:pt idx="1">
                  <c:v>286960.05877016345</c:v>
                </c:pt>
                <c:pt idx="2">
                  <c:v>261000.72566426286</c:v>
                </c:pt>
                <c:pt idx="3">
                  <c:v>326217.61245834408</c:v>
                </c:pt>
                <c:pt idx="4">
                  <c:v>422913.53725149331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1-4966-8A36-BDD6A15F5F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axId val="1499063632"/>
        <c:axId val="1499064880"/>
      </c:barChart>
      <c:lineChart>
        <c:grouping val="standard"/>
        <c:varyColors val="0"/>
        <c:ser>
          <c:idx val="5"/>
          <c:order val="5"/>
          <c:tx>
            <c:strRef>
              <c:f>'Grafik 13'!$A$10</c:f>
              <c:strCache>
                <c:ptCount val="1"/>
                <c:pt idx="0">
                  <c:v>GR Productive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13'!$B$10:$M$10</c:f>
              <c:numCache>
                <c:formatCode>_(* #,##0.0_);_(* \(#,##0.0\);_(* "-"_);_(@_)</c:formatCode>
                <c:ptCount val="5"/>
                <c:pt idx="0">
                  <c:v>9.0199103226390793</c:v>
                </c:pt>
                <c:pt idx="1">
                  <c:v>12.262541876904853</c:v>
                </c:pt>
                <c:pt idx="2">
                  <c:v>10.20220924217695</c:v>
                </c:pt>
                <c:pt idx="3">
                  <c:v>14.263835127103189</c:v>
                </c:pt>
                <c:pt idx="4">
                  <c:v>17.752228877564651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1-4966-8A36-BDD6A15F5FAF}"/>
            </c:ext>
          </c:extLst>
        </c:ser>
        <c:ser>
          <c:idx val="3"/>
          <c:order val="3"/>
          <c:tx>
            <c:strRef>
              <c:f>'Grafik 13'!$A$8</c:f>
              <c:strCache>
                <c:ptCount val="1"/>
                <c:pt idx="0">
                  <c:v>Rasio Penjaminan Produktif / Productive Guarantee Ratio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13'!$B$8:$M$8</c:f>
              <c:numCache>
                <c:formatCode>0.0%</c:formatCode>
                <c:ptCount val="5"/>
                <c:pt idx="0">
                  <c:v>0.55836429499684126</c:v>
                </c:pt>
                <c:pt idx="1">
                  <c:v>0.59027054453764061</c:v>
                </c:pt>
                <c:pt idx="2">
                  <c:v>0.63595130491886076</c:v>
                </c:pt>
                <c:pt idx="3">
                  <c:v>0.727410343338873</c:v>
                </c:pt>
                <c:pt idx="4">
                  <c:v>0.73908134598414243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01-4966-8A36-BDD6A15F5FAF}"/>
            </c:ext>
          </c:extLst>
        </c:ser>
        <c:ser>
          <c:idx val="4"/>
          <c:order val="4"/>
          <c:tx>
            <c:strRef>
              <c:f>'Grafik 13'!$A$9</c:f>
              <c:strCache>
                <c:ptCount val="1"/>
                <c:pt idx="0">
                  <c:v>GR Total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13'!$B$4:$M$4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13'!$B$9:$M$9</c:f>
              <c:numCache>
                <c:formatCode>_(* #,##0.0_);_(* \(#,##0.0\);_(* "-"_);_(@_)</c:formatCode>
                <c:ptCount val="5"/>
                <c:pt idx="0">
                  <c:v>16.154167455657433</c:v>
                </c:pt>
                <c:pt idx="1">
                  <c:v>20.774443160652904</c:v>
                </c:pt>
                <c:pt idx="2">
                  <c:v>16.042437782997585</c:v>
                </c:pt>
                <c:pt idx="3">
                  <c:v>19.609062831896257</c:v>
                </c:pt>
                <c:pt idx="4">
                  <c:v>24.019316647650225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01-4966-8A36-BDD6A15F5F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6991024"/>
        <c:axId val="1346992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'Grafik 13'!$A$5</c15:sqref>
                        </c15:formulaRef>
                      </c:ext>
                    </c:extLst>
                    <c:strCache>
                      <c:ptCount val="1"/>
                      <c:pt idx="0">
                        <c:v>Outstanding Penjaminan Usaha Produktif
Outstanding Guarantee on Productive Sector 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'Grafik 13'!$B$4:$M$4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'Grafik 13'!$B$5:$M$5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132890.47315522825</c:v>
                      </c:pt>
                      <c:pt idx="1">
                        <c:v>169384.07015081774</c:v>
                      </c:pt>
                      <c:pt idx="2">
                        <c:v>165983.75207095756</c:v>
                      </c:pt>
                      <c:pt idx="3">
                        <c:v>237294.06548151147</c:v>
                      </c:pt>
                      <c:pt idx="4">
                        <c:v>312567.50634674844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B01-4966-8A36-BDD6A15F5FA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13'!$A$6</c15:sqref>
                        </c15:formulaRef>
                      </c:ext>
                    </c:extLst>
                    <c:strCache>
                      <c:ptCount val="1"/>
                      <c:pt idx="0">
                        <c:v>Outstanding Penjaminan Usaha Non Produktif
Outstanding Guarantee on Non-Productive Sector 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13'!$B$4:$M$4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'Grafik 13'!$B$6:$M$6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105109.11662151424</c:v>
                      </c:pt>
                      <c:pt idx="1">
                        <c:v>117575.98861934568</c:v>
                      </c:pt>
                      <c:pt idx="2">
                        <c:v>95016.973593305302</c:v>
                      </c:pt>
                      <c:pt idx="3">
                        <c:v>88923.546976832615</c:v>
                      </c:pt>
                      <c:pt idx="4">
                        <c:v>110346.03090474498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01-4966-8A36-BDD6A15F5FAF}"/>
                  </c:ext>
                </c:extLst>
              </c15:ser>
            </c15:filteredLineSeries>
          </c:ext>
        </c:extLst>
      </c:lineChart>
      <c:catAx>
        <c:axId val="149906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064880"/>
        <c:crosses val="autoZero"/>
        <c:auto val="1"/>
        <c:lblAlgn val="ctr"/>
        <c:lblOffset val="100"/>
        <c:noMultiLvlLbl val="0"/>
      </c:catAx>
      <c:valAx>
        <c:axId val="149906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063632"/>
        <c:crosses val="autoZero"/>
        <c:crossBetween val="between"/>
      </c:valAx>
      <c:valAx>
        <c:axId val="1346992688"/>
        <c:scaling>
          <c:orientation val="minMax"/>
        </c:scaling>
        <c:delete val="0"/>
        <c:axPos val="r"/>
        <c:numFmt formatCode="_(* #,##0.0_);_(* \(#,##0.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991024"/>
        <c:crosses val="max"/>
        <c:crossBetween val="between"/>
      </c:valAx>
      <c:catAx>
        <c:axId val="1346991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6992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83814599215309"/>
          <c:y val="0.24912516392971529"/>
          <c:w val="0.41685943394888725"/>
          <c:h val="0.70081651366559905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49-43B4-A3A0-3DA8EDCA3FC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16-4E67-ADE1-BEDD2144775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49-43B4-A3A0-3DA8EDCA3FC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949-43B4-A3A0-3DA8EDCA3FC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216-4E67-ADE1-BEDD2144775E}"/>
              </c:ext>
            </c:extLst>
          </c:dPt>
          <c:dLbls>
            <c:dLbl>
              <c:idx val="1"/>
              <c:layout>
                <c:manualLayout>
                  <c:x val="-9.8674057638469523E-2"/>
                  <c:y val="-4.1472258651047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6-4E67-ADE1-BEDD2144775E}"/>
                </c:ext>
              </c:extLst>
            </c:dLbl>
            <c:dLbl>
              <c:idx val="4"/>
              <c:layout>
                <c:manualLayout>
                  <c:x val="0.13937720353447366"/>
                  <c:y val="8.2944517302095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42427824685725"/>
                      <c:h val="0.194670782108018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216-4E67-ADE1-BEDD214477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 14 '!$A$6:$A$10</c:f>
              <c:strCache>
                <c:ptCount val="5"/>
                <c:pt idx="0">
                  <c:v>Penjaminan Kredit Produktif – UMKM</c:v>
                </c:pt>
                <c:pt idx="1">
                  <c:v>Penjaminan Kredit Produktif – KUR</c:v>
                </c:pt>
                <c:pt idx="2">
                  <c:v>Penjaminan Non Produktif</c:v>
                </c:pt>
                <c:pt idx="3">
                  <c:v>Penjaminan Produktif Lainnya</c:v>
                </c:pt>
                <c:pt idx="4">
                  <c:v>Penjaminan Kredit Produktif – Non UMKM</c:v>
                </c:pt>
              </c:strCache>
            </c:strRef>
          </c:cat>
          <c:val>
            <c:numRef>
              <c:f>'Grafik 14 '!$B$6:$B$10</c:f>
              <c:numCache>
                <c:formatCode>_(* #,##0_);_(* \(#,##0\);_(* "-"??_);_(@_)</c:formatCode>
                <c:ptCount val="5"/>
                <c:pt idx="0">
                  <c:v>151282139419291.13</c:v>
                </c:pt>
                <c:pt idx="1">
                  <c:v>148823345415656.13</c:v>
                </c:pt>
                <c:pt idx="2">
                  <c:v>81451666344288.641</c:v>
                </c:pt>
                <c:pt idx="3">
                  <c:v>14323410966868.389</c:v>
                </c:pt>
                <c:pt idx="4">
                  <c:v>7543931092607.0889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6-4E67-ADE1-BEDD214477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'Grafik 15 '!$A$9</c:f>
              <c:strCache>
                <c:ptCount val="1"/>
                <c:pt idx="0">
                  <c:v>Total Penjaminan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'Grafik 15 '!$B$5:$F$5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15 '!$B$9:$F$9</c:f>
              <c:numCache>
                <c:formatCode>_(* #,##0_);_(* \(#,##0\);_(* "-"??_);_(@_)</c:formatCode>
                <c:ptCount val="5"/>
                <c:pt idx="0">
                  <c:v>237999.5897767425</c:v>
                </c:pt>
                <c:pt idx="1">
                  <c:v>286960.05877016345</c:v>
                </c:pt>
                <c:pt idx="2">
                  <c:v>261000.72566426286</c:v>
                </c:pt>
                <c:pt idx="3">
                  <c:v>326217.61245834408</c:v>
                </c:pt>
                <c:pt idx="4">
                  <c:v>422913.53725149331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E-4C7A-9B2C-A08C075D7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955224448"/>
        <c:axId val="19552269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'Grafik 15 '!$A$8</c15:sqref>
                        </c15:formulaRef>
                      </c:ext>
                    </c:extLst>
                    <c:strCache>
                      <c:ptCount val="1"/>
                      <c:pt idx="0">
                        <c:v>Ekuitas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'Grafik 15 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'Grafik 15 '!$B$8:$F$8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"/>
                      <c:pt idx="0">
                        <c:v>14733.014897241977</c:v>
                      </c:pt>
                      <c:pt idx="1">
                        <c:v>13813.12878285325</c:v>
                      </c:pt>
                      <c:pt idx="2">
                        <c:v>16269.393043299307</c:v>
                      </c:pt>
                      <c:pt idx="3">
                        <c:v>16636.063398589144</c:v>
                      </c:pt>
                      <c:pt idx="4">
                        <c:v>17607.226027925582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2FE-4C7A-9B2C-A08C075D794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'Grafik 15 '!$A$6</c:f>
              <c:strCache>
                <c:ptCount val="1"/>
                <c:pt idx="0">
                  <c:v>GR Total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'Grafik 15 '!$B$5:$F$5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15 '!$B$6:$F$6</c:f>
              <c:numCache>
                <c:formatCode>_(* #,##0.00_);_(* \(#,##0.00\);_(* "-"??_);_(@_)</c:formatCode>
                <c:ptCount val="5"/>
                <c:pt idx="0">
                  <c:v>16.154167455657433</c:v>
                </c:pt>
                <c:pt idx="1">
                  <c:v>20.774443160652904</c:v>
                </c:pt>
                <c:pt idx="2">
                  <c:v>16.042437782997585</c:v>
                </c:pt>
                <c:pt idx="3">
                  <c:v>19.609062831896257</c:v>
                </c:pt>
                <c:pt idx="4">
                  <c:v>24.019316647650225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E-4C7A-9B2C-A08C075D794C}"/>
            </c:ext>
          </c:extLst>
        </c:ser>
        <c:ser>
          <c:idx val="1"/>
          <c:order val="1"/>
          <c:tx>
            <c:strRef>
              <c:f>'Grafik 15 '!$A$7</c:f>
              <c:strCache>
                <c:ptCount val="1"/>
                <c:pt idx="0">
                  <c:v>GR Productive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'Grafik 15 '!$B$5:$F$5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15 '!$B$7:$F$7</c:f>
              <c:numCache>
                <c:formatCode>_(* #,##0.00_);_(* \(#,##0.00\);_(* "-"??_);_(@_)</c:formatCode>
                <c:ptCount val="5"/>
                <c:pt idx="0">
                  <c:v>9.0199103226390793</c:v>
                </c:pt>
                <c:pt idx="1">
                  <c:v>12.262541876904853</c:v>
                </c:pt>
                <c:pt idx="2">
                  <c:v>10.20220924217695</c:v>
                </c:pt>
                <c:pt idx="3">
                  <c:v>14.263835127103189</c:v>
                </c:pt>
                <c:pt idx="4">
                  <c:v>17.752228877564651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E-4C7A-9B2C-A08C075D7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2086970320"/>
        <c:axId val="2086971152"/>
      </c:lineChart>
      <c:catAx>
        <c:axId val="20869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971152"/>
        <c:crosses val="autoZero"/>
        <c:auto val="1"/>
        <c:lblAlgn val="ctr"/>
        <c:lblOffset val="100"/>
        <c:noMultiLvlLbl val="0"/>
      </c:catAx>
      <c:valAx>
        <c:axId val="208697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970320"/>
        <c:crosses val="autoZero"/>
        <c:crossBetween val="between"/>
      </c:valAx>
      <c:valAx>
        <c:axId val="1955226944"/>
        <c:scaling>
          <c:orientation val="minMax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224448"/>
        <c:crosses val="max"/>
        <c:crossBetween val="between"/>
      </c:valAx>
      <c:catAx>
        <c:axId val="1955224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55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63591426071741"/>
          <c:y val="0.13425925925925927"/>
          <c:w val="0.80308530183727034"/>
          <c:h val="0.652438028579760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'Grafik 16'!$A$5</c:f>
              <c:strCache>
                <c:ptCount val="1"/>
                <c:pt idx="0">
                  <c:v>Konvensional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'Grafik 16'!$B$4:$F$4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16'!$B$5:$F$5</c:f>
              <c:numCache>
                <c:formatCode>_(* #,##0_);_(* \(#,##0\);_(* "-"??_);_(@_)</c:formatCode>
                <c:ptCount val="5"/>
                <c:pt idx="0">
                  <c:v>13459950</c:v>
                </c:pt>
                <c:pt idx="1">
                  <c:v>15433907</c:v>
                </c:pt>
                <c:pt idx="2">
                  <c:v>17997012</c:v>
                </c:pt>
                <c:pt idx="3">
                  <c:v>17317897.999999996</c:v>
                </c:pt>
                <c:pt idx="4">
                  <c:v>21591569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0-4FA9-AFD8-231BBEE25764}"/>
            </c:ext>
          </c:extLst>
        </c:ser>
        <c:ser>
          <c:idx val="1"/>
          <c:order val="1"/>
          <c:tx>
            <c:strRef>
              <c:f>'Grafik 16'!$A$6</c:f>
              <c:strCache>
                <c:ptCount val="1"/>
                <c:pt idx="0">
                  <c:v>Syariah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numRef>
              <c:f>'Grafik 16'!$B$4:$F$4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16'!$B$6:$F$6</c:f>
              <c:numCache>
                <c:formatCode>_(* #,##0_);_(* \(#,##0\);_(* "-"??_);_(@_)</c:formatCode>
                <c:ptCount val="5"/>
                <c:pt idx="0">
                  <c:v>3817018</c:v>
                </c:pt>
                <c:pt idx="1">
                  <c:v>4115464</c:v>
                </c:pt>
                <c:pt idx="2">
                  <c:v>5434561</c:v>
                </c:pt>
                <c:pt idx="3">
                  <c:v>8046497</c:v>
                </c:pt>
                <c:pt idx="4">
                  <c:v>8175250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0-4FA9-AFD8-231BBEE2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628720"/>
        <c:axId val="166629552"/>
        <c:axId val="0"/>
      </c:bar3DChart>
      <c:catAx>
        <c:axId val="16662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29552"/>
        <c:crosses val="autoZero"/>
        <c:auto val="1"/>
        <c:lblAlgn val="ctr"/>
        <c:lblOffset val="100"/>
        <c:noMultiLvlLbl val="0"/>
      </c:catAx>
      <c:valAx>
        <c:axId val="1666295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2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3'!$A$5</c:f>
              <c:strCache>
                <c:ptCount val="1"/>
                <c:pt idx="0">
                  <c:v>Aset
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3'!$I$4:$M$4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3'!$I$5:$M$5</c:f>
              <c:numCache>
                <c:formatCode>_(* #,##0_);_(* \(#,##0\);_(* "-"_);_(@_)</c:formatCode>
                <c:ptCount val="5"/>
                <c:pt idx="0">
                  <c:v>21367.589470325023</c:v>
                </c:pt>
                <c:pt idx="1">
                  <c:v>27314.159693652029</c:v>
                </c:pt>
                <c:pt idx="2">
                  <c:v>34875.930971345326</c:v>
                </c:pt>
                <c:pt idx="3">
                  <c:v>38963.655944266022</c:v>
                </c:pt>
                <c:pt idx="4">
                  <c:v>45228.269025524198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B-4A1C-8B12-32463549918D}"/>
            </c:ext>
          </c:extLst>
        </c:ser>
        <c:ser>
          <c:idx val="1"/>
          <c:order val="1"/>
          <c:tx>
            <c:strRef>
              <c:f>'Grafik 3'!$A$6</c:f>
              <c:strCache>
                <c:ptCount val="1"/>
                <c:pt idx="0">
                  <c:v>Liabilitas 
Liabilities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3'!$I$4:$M$4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3'!$I$6:$M$6</c:f>
              <c:numCache>
                <c:formatCode>_(* #,##0_);_(* \(#,##0\);_(* "-"_);_(@_)</c:formatCode>
                <c:ptCount val="5"/>
                <c:pt idx="0">
                  <c:v>6634.71927899804</c:v>
                </c:pt>
                <c:pt idx="1">
                  <c:v>13501.030910798807</c:v>
                </c:pt>
                <c:pt idx="2">
                  <c:v>18606.537928046018</c:v>
                </c:pt>
                <c:pt idx="3">
                  <c:v>22327.592545676882</c:v>
                </c:pt>
                <c:pt idx="4">
                  <c:v>27621.042997598412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B-4A1C-8B12-32463549918D}"/>
            </c:ext>
          </c:extLst>
        </c:ser>
        <c:ser>
          <c:idx val="2"/>
          <c:order val="2"/>
          <c:tx>
            <c:strRef>
              <c:f>'Grafik 3'!$A$7</c:f>
              <c:strCache>
                <c:ptCount val="1"/>
                <c:pt idx="0">
                  <c:v>Ekuitas 
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0185067526415994E-16"/>
                  <c:y val="-3.2407407407407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AB-4A1C-8B12-3246354991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3'!$I$4:$M$4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3'!$I$7:$M$7</c:f>
              <c:numCache>
                <c:formatCode>_(* #,##0_);_(* \(#,##0\);_(* "-"_);_(@_)</c:formatCode>
                <c:ptCount val="5"/>
                <c:pt idx="0">
                  <c:v>14733.014897241977</c:v>
                </c:pt>
                <c:pt idx="1">
                  <c:v>13813.12878285325</c:v>
                </c:pt>
                <c:pt idx="2">
                  <c:v>16269.393043299307</c:v>
                </c:pt>
                <c:pt idx="3">
                  <c:v>16636.063398589144</c:v>
                </c:pt>
                <c:pt idx="4">
                  <c:v>17607.226027925582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B-4A1C-8B12-3246354991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800944"/>
        <c:axId val="121811760"/>
      </c:barChart>
      <c:catAx>
        <c:axId val="121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11760"/>
        <c:crosses val="autoZero"/>
        <c:auto val="1"/>
        <c:lblAlgn val="ctr"/>
        <c:lblOffset val="100"/>
        <c:noMultiLvlLbl val="0"/>
      </c:catAx>
      <c:valAx>
        <c:axId val="12181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i="1"/>
              <a:t>Aset</a:t>
            </a:r>
          </a:p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i="1"/>
              <a:t>Assets</a:t>
            </a:r>
          </a:p>
        </c:rich>
      </c:tx>
      <c:layout>
        <c:manualLayout>
          <c:xMode val="edge"/>
          <c:yMode val="edge"/>
          <c:x val="0.67976602207070846"/>
          <c:y val="5.3287818791437194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17"/>
          <c:dPt>
            <c:idx val="0"/>
            <c:bubble3D val="0"/>
            <c:explosion val="32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D6-41AC-BAEC-AC7CECCAE142}"/>
              </c:ext>
            </c:extLst>
          </c:dPt>
          <c:dPt>
            <c:idx val="1"/>
            <c:bubble3D val="0"/>
            <c:explosion val="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D6-41AC-BAEC-AC7CECCAE14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17'!$O$24:$O$25</c:f>
              <c:strCache>
                <c:ptCount val="2"/>
                <c:pt idx="0">
                  <c:v>Syariah
Sharia</c:v>
                </c:pt>
                <c:pt idx="1">
                  <c:v>Konvensional
Conventional</c:v>
                </c:pt>
              </c:strCache>
            </c:strRef>
          </c:cat>
          <c:val>
            <c:numRef>
              <c:f>'Grafik 17'!$P$24:$P$25</c:f>
              <c:numCache>
                <c:formatCode>_(* #,##0_);_(* \(#,##0\);_(* "-"_);_(@_)</c:formatCode>
                <c:ptCount val="2"/>
                <c:pt idx="0">
                  <c:v>5002.9531666189887</c:v>
                </c:pt>
                <c:pt idx="1">
                  <c:v>40225.315858905211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6-41AC-BAEC-AC7CECCAE1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51060018218864"/>
          <c:y val="0.44797475460076164"/>
          <c:w val="0.26081269332169493"/>
          <c:h val="0.4277493059032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Investasi</a:t>
            </a:r>
            <a:endParaRPr lang="id-ID" baseline="0"/>
          </a:p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i="1" baseline="0"/>
              <a:t>Investment</a:t>
            </a:r>
            <a:endParaRPr lang="id-ID" i="1"/>
          </a:p>
        </c:rich>
      </c:tx>
      <c:layout>
        <c:manualLayout>
          <c:xMode val="edge"/>
          <c:yMode val="edge"/>
          <c:x val="0.59736226781479829"/>
          <c:y val="5.3181370607751202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1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CF-45B7-AE78-CC6407B47F08}"/>
              </c:ext>
            </c:extLst>
          </c:dPt>
          <c:dPt>
            <c:idx val="1"/>
            <c:bubble3D val="0"/>
            <c:explosion val="2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CF-45B7-AE78-CC6407B47F08}"/>
              </c:ext>
            </c:extLst>
          </c:dPt>
          <c:dLbls>
            <c:dLbl>
              <c:idx val="1"/>
              <c:layout>
                <c:manualLayout>
                  <c:x val="-0.18888888888888888"/>
                  <c:y val="-0.185185185185185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CF-45B7-AE78-CC6407B47F0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17'!$O$31:$O$32</c:f>
              <c:strCache>
                <c:ptCount val="2"/>
                <c:pt idx="0">
                  <c:v>Syariah
Sharia</c:v>
                </c:pt>
                <c:pt idx="1">
                  <c:v>Konvensional
Conventional</c:v>
                </c:pt>
              </c:strCache>
            </c:strRef>
          </c:cat>
          <c:val>
            <c:numRef>
              <c:f>'Grafik 17'!$P$31:$P$32</c:f>
              <c:numCache>
                <c:formatCode>_(* #,##0_);_(* \(#,##0\);_(* "-"_);_(@_)</c:formatCode>
                <c:ptCount val="2"/>
                <c:pt idx="0">
                  <c:v>2325.3368635319248</c:v>
                </c:pt>
                <c:pt idx="1">
                  <c:v>25367.391129049884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CF-45B7-AE78-CC6407B4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79903073638711"/>
          <c:y val="0.47101265807376708"/>
          <c:w val="0.25769851288486295"/>
          <c:h val="0.42898928950946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'Grafik 17'!$A$24</c:f>
              <c:strCache>
                <c:ptCount val="1"/>
                <c:pt idx="0">
                  <c:v>Aset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'Grafik 17'!$B$23:$I$23</c15:sqref>
                  </c15:fullRef>
                </c:ext>
              </c:extLst>
              <c:f>'Grafik 17'!$E$23:$I$23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'Grafik 17'!$B$24:$I$24</c15:sqref>
                  </c15:fullRef>
                </c:ext>
              </c:extLst>
              <c:f>'Grafik 17'!$E$24:$I$24</c:f>
              <c:numCache>
                <c:formatCode>_(* #,##0_);_(* \(#,##0\);_(* "-"_);_(@_)</c:formatCode>
                <c:ptCount val="5"/>
                <c:pt idx="0">
                  <c:v>1682.3229623572877</c:v>
                </c:pt>
                <c:pt idx="1">
                  <c:v>2493.0217758846275</c:v>
                </c:pt>
                <c:pt idx="2">
                  <c:v>4154.0659999999998</c:v>
                </c:pt>
                <c:pt idx="3">
                  <c:v>4708.3869683287239</c:v>
                </c:pt>
                <c:pt idx="4">
                  <c:v>5002.9531666189887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0-428A-BB50-63939B40AB52}"/>
            </c:ext>
          </c:extLst>
        </c:ser>
        <c:ser>
          <c:idx val="1"/>
          <c:order val="1"/>
          <c:tx>
            <c:strRef>
              <c:f>'Grafik 17'!$A$25</c:f>
              <c:strCache>
                <c:ptCount val="1"/>
                <c:pt idx="0">
                  <c:v>Inv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'Grafik 17'!$B$23:$I$23</c15:sqref>
                  </c15:fullRef>
                </c:ext>
              </c:extLst>
              <c:f>'Grafik 17'!$E$23:$I$23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'Grafik 17'!$B$25:$I$25</c15:sqref>
                  </c15:fullRef>
                </c:ext>
              </c:extLst>
              <c:f>'Grafik 17'!$E$25:$I$25</c:f>
              <c:numCache>
                <c:formatCode>_(* #,##0_);_(* \(#,##0\);_(* "-"_);_(@_)</c:formatCode>
                <c:ptCount val="5"/>
                <c:pt idx="0">
                  <c:v>690.91411186700668</c:v>
                </c:pt>
                <c:pt idx="1">
                  <c:v>1225.4879758202014</c:v>
                </c:pt>
                <c:pt idx="2">
                  <c:v>1285.146</c:v>
                </c:pt>
                <c:pt idx="3">
                  <c:v>1929.0142861656186</c:v>
                </c:pt>
                <c:pt idx="4">
                  <c:v>2325.3368635319248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0-428A-BB50-63939B40AB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40014640"/>
        <c:axId val="540018384"/>
      </c:lineChart>
      <c:catAx>
        <c:axId val="5400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018384"/>
        <c:crosses val="autoZero"/>
        <c:auto val="1"/>
        <c:lblAlgn val="ctr"/>
        <c:lblOffset val="100"/>
        <c:noMultiLvlLbl val="0"/>
      </c:catAx>
      <c:valAx>
        <c:axId val="5400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01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17'!$A$5</c:f>
              <c:strCache>
                <c:ptCount val="1"/>
                <c:pt idx="0">
                  <c:v>Aset Syariah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17'!$E$4:$I$4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17'!$E$5:$I$5</c:f>
              <c:numCache>
                <c:formatCode>_(* #,##0_);_(* \(#,##0\);_(* "-"_);_(@_)</c:formatCode>
                <c:ptCount val="5"/>
                <c:pt idx="0">
                  <c:v>1682.3229623572877</c:v>
                </c:pt>
                <c:pt idx="1">
                  <c:v>2493.0217758846275</c:v>
                </c:pt>
                <c:pt idx="2">
                  <c:v>4154.0659999999998</c:v>
                </c:pt>
                <c:pt idx="3">
                  <c:v>4708.3869683287239</c:v>
                </c:pt>
                <c:pt idx="4">
                  <c:v>5002.9531666189887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9-40F4-A3B8-65825A550AD7}"/>
            </c:ext>
          </c:extLst>
        </c:ser>
        <c:ser>
          <c:idx val="1"/>
          <c:order val="1"/>
          <c:tx>
            <c:strRef>
              <c:f>'Grafik 17'!$A$6</c:f>
              <c:strCache>
                <c:ptCount val="1"/>
                <c:pt idx="0">
                  <c:v>Aset Industri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17'!$E$4:$I$4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17'!$E$6:$I$6</c:f>
              <c:numCache>
                <c:formatCode>_(* #,##0_);_(* \(#,##0\);_(* "-"??_);_(@_)</c:formatCode>
                <c:ptCount val="5"/>
                <c:pt idx="0">
                  <c:v>21367.589470325023</c:v>
                </c:pt>
                <c:pt idx="1">
                  <c:v>27314.159693652029</c:v>
                </c:pt>
                <c:pt idx="2">
                  <c:v>34875.930971345326</c:v>
                </c:pt>
                <c:pt idx="3">
                  <c:v>38963.655944266022</c:v>
                </c:pt>
                <c:pt idx="4">
                  <c:v>45228.269025524198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9-40F4-A3B8-65825A550A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68267040"/>
        <c:axId val="1168267872"/>
      </c:barChart>
      <c:lineChart>
        <c:grouping val="standard"/>
        <c:varyColors val="0"/>
        <c:ser>
          <c:idx val="2"/>
          <c:order val="2"/>
          <c:tx>
            <c:strRef>
              <c:f>'Grafik 17'!$A$7</c:f>
              <c:strCache>
                <c:ptCount val="1"/>
                <c:pt idx="0">
                  <c:v>Market Share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17'!$E$4:$I$4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17'!$E$7:$I$7</c:f>
              <c:numCache>
                <c:formatCode>0.00%</c:formatCode>
                <c:ptCount val="5"/>
                <c:pt idx="0">
                  <c:v>7.873246370133008E-2</c:v>
                </c:pt>
                <c:pt idx="1">
                  <c:v>9.1272138841013678E-2</c:v>
                </c:pt>
                <c:pt idx="2">
                  <c:v>0.1191098240047858</c:v>
                </c:pt>
                <c:pt idx="3">
                  <c:v>0.12084048209089118</c:v>
                </c:pt>
                <c:pt idx="4">
                  <c:v>0.11061562324650571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9-40F4-A3B8-65825A55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581696"/>
        <c:axId val="1308576704"/>
      </c:lineChart>
      <c:catAx>
        <c:axId val="11682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267872"/>
        <c:crosses val="autoZero"/>
        <c:auto val="1"/>
        <c:lblAlgn val="ctr"/>
        <c:lblOffset val="100"/>
        <c:noMultiLvlLbl val="0"/>
      </c:catAx>
      <c:valAx>
        <c:axId val="116826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267040"/>
        <c:crosses val="autoZero"/>
        <c:crossBetween val="between"/>
      </c:valAx>
      <c:valAx>
        <c:axId val="130857670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581696"/>
        <c:crosses val="max"/>
        <c:crossBetween val="between"/>
      </c:valAx>
      <c:catAx>
        <c:axId val="130858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57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18'!$A$5</c:f>
              <c:strCache>
                <c:ptCount val="1"/>
                <c:pt idx="0">
                  <c:v>Investasi Syariah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18'!$B$4:$F$4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18'!$B$5:$F$5</c:f>
              <c:numCache>
                <c:formatCode>_(* #,##0_);_(* \(#,##0\);_(* "-"_);_(@_)</c:formatCode>
                <c:ptCount val="5"/>
                <c:pt idx="0">
                  <c:v>690.91411186700668</c:v>
                </c:pt>
                <c:pt idx="1">
                  <c:v>1225.4879758202014</c:v>
                </c:pt>
                <c:pt idx="2">
                  <c:v>1285.146</c:v>
                </c:pt>
                <c:pt idx="3">
                  <c:v>1929.0142861656186</c:v>
                </c:pt>
                <c:pt idx="4">
                  <c:v>2325.3368635319248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2-4555-B979-9A73E511CF11}"/>
            </c:ext>
          </c:extLst>
        </c:ser>
        <c:ser>
          <c:idx val="1"/>
          <c:order val="1"/>
          <c:tx>
            <c:strRef>
              <c:f>'Grafik 18'!$A$6</c:f>
              <c:strCache>
                <c:ptCount val="1"/>
                <c:pt idx="0">
                  <c:v>Investasi Industri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18'!$B$4:$F$4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18'!$B$6:$F$6</c:f>
              <c:numCache>
                <c:formatCode>_(* #,##0_);_(* \(#,##0\);_(* "-"??_);_(@_)</c:formatCode>
                <c:ptCount val="5"/>
                <c:pt idx="0">
                  <c:v>12996.134058596006</c:v>
                </c:pt>
                <c:pt idx="1">
                  <c:v>14552.179424750662</c:v>
                </c:pt>
                <c:pt idx="2">
                  <c:v>19818.533250142918</c:v>
                </c:pt>
                <c:pt idx="3">
                  <c:v>22128.298544975085</c:v>
                </c:pt>
                <c:pt idx="4">
                  <c:v>27692.727992581807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2-4555-B979-9A73E511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8571296"/>
        <c:axId val="1308582528"/>
      </c:barChart>
      <c:lineChart>
        <c:grouping val="standard"/>
        <c:varyColors val="0"/>
        <c:ser>
          <c:idx val="2"/>
          <c:order val="2"/>
          <c:tx>
            <c:strRef>
              <c:f>'Grafik 18'!$A$7</c:f>
              <c:strCache>
                <c:ptCount val="1"/>
                <c:pt idx="0">
                  <c:v>Market Share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5.1923665791776027E-2"/>
                  <c:y val="-0.104132035578885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72-4555-B979-9A73E511CF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18'!$B$4:$F$4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18'!$B$7:$F$7</c:f>
              <c:numCache>
                <c:formatCode>0.00%</c:formatCode>
                <c:ptCount val="5"/>
                <c:pt idx="0">
                  <c:v>5.3163049007640607E-2</c:v>
                </c:pt>
                <c:pt idx="1">
                  <c:v>8.4213363514187081E-2</c:v>
                </c:pt>
                <c:pt idx="2">
                  <c:v>6.4845666618175812E-2</c:v>
                </c:pt>
                <c:pt idx="3">
                  <c:v>8.7174089876135591E-2</c:v>
                </c:pt>
                <c:pt idx="4">
                  <c:v>8.3969223406044527E-2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2-4555-B979-9A73E511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00672"/>
        <c:axId val="1426599008"/>
      </c:lineChart>
      <c:catAx>
        <c:axId val="13085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582528"/>
        <c:crosses val="autoZero"/>
        <c:auto val="1"/>
        <c:lblAlgn val="ctr"/>
        <c:lblOffset val="100"/>
        <c:noMultiLvlLbl val="0"/>
      </c:catAx>
      <c:valAx>
        <c:axId val="13085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571296"/>
        <c:crosses val="autoZero"/>
        <c:crossBetween val="between"/>
      </c:valAx>
      <c:valAx>
        <c:axId val="142659900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600672"/>
        <c:crosses val="max"/>
        <c:crossBetween val="between"/>
      </c:valAx>
      <c:catAx>
        <c:axId val="1426600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65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4387576552932"/>
          <c:y val="0.17162146398366868"/>
          <c:w val="0.52773447069116364"/>
          <c:h val="0.82837853601633127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CD-4A7D-80DD-E100857AE4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CD-4A7D-80DD-E100857AE4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CD-4A7D-80DD-E100857AE4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ECD-4A7D-80DD-E100857AE4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ECD-4A7D-80DD-E100857AE415}"/>
              </c:ext>
            </c:extLst>
          </c:dPt>
          <c:dLbls>
            <c:dLbl>
              <c:idx val="2"/>
              <c:layout>
                <c:manualLayout>
                  <c:x val="-0.125"/>
                  <c:y val="-0.129629629629629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D-4A7D-80DD-E100857AE415}"/>
                </c:ext>
              </c:extLst>
            </c:dLbl>
            <c:dLbl>
              <c:idx val="3"/>
              <c:layout>
                <c:manualLayout>
                  <c:x val="-2.7777777777777779E-3"/>
                  <c:y val="-0.175925925925925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CD-4A7D-80DD-E100857AE415}"/>
                </c:ext>
              </c:extLst>
            </c:dLbl>
            <c:dLbl>
              <c:idx val="4"/>
              <c:layout>
                <c:manualLayout>
                  <c:x val="0.125"/>
                  <c:y val="-0.101851851851851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CD-4A7D-80DD-E100857AE415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'Grafik 19'!$F$6:$F$10</c:f>
              <c:strCache>
                <c:ptCount val="5"/>
                <c:pt idx="0">
                  <c:v>SBN</c:v>
                </c:pt>
                <c:pt idx="1">
                  <c:v>Deposito</c:v>
                </c:pt>
                <c:pt idx="2">
                  <c:v>Reksadana</c:v>
                </c:pt>
                <c:pt idx="3">
                  <c:v>Obligasi</c:v>
                </c:pt>
                <c:pt idx="4">
                  <c:v>Saham</c:v>
                </c:pt>
              </c:strCache>
            </c:strRef>
          </c:cat>
          <c:val>
            <c:numRef>
              <c:f>'Grafik 19'!$G$6:$G$10</c:f>
              <c:numCache>
                <c:formatCode>_(* #,##0.00_);_(* \(#,##0.00\);_(* "-"??_);_(@_)</c:formatCode>
                <c:ptCount val="5"/>
                <c:pt idx="0">
                  <c:v>1852.609782123073</c:v>
                </c:pt>
                <c:pt idx="1">
                  <c:v>1703.403561886</c:v>
                </c:pt>
                <c:pt idx="2">
                  <c:v>43.216655331101798</c:v>
                </c:pt>
                <c:pt idx="3">
                  <c:v>4.5697279999999996</c:v>
                </c:pt>
                <c:pt idx="4">
                  <c:v>0.44781399999999999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CD-4A7D-80DD-E100857A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Laba</a:t>
            </a:r>
          </a:p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i="1"/>
              <a:t>Income</a:t>
            </a:r>
          </a:p>
        </c:rich>
      </c:tx>
      <c:layout>
        <c:manualLayout>
          <c:xMode val="edge"/>
          <c:yMode val="edge"/>
          <c:x val="0.71669015057328356"/>
          <c:y val="4.1131116499299368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7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'Grafik 20'!$N$26:$N$27</c:f>
            </c:multiLvlStrRef>
          </c:cat>
          <c:val>
            <c:numRef>
              <c:f>'Grafik 20'!$O$26:$O$27</c:f>
            </c:numRef>
          </c:val>
          <c:extLst>
            <c:ext xmlns:c16="http://schemas.microsoft.com/office/drawing/2014/chart" uri="{C3380CC4-5D6E-409C-BE32-E72D297353CC}">
              <c16:uniqueId val="{00000004-2A11-41FB-9E24-C615D96C68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5596997743703"/>
          <c:y val="0.35089808335474454"/>
          <c:w val="0.21565667449463555"/>
          <c:h val="0.38046606628910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'Grafik 20'!$A$26</c:f>
              <c:strCache>
                <c:ptCount val="1"/>
                <c:pt idx="0">
                  <c:v>Pend Op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'Grafik 20'!$B$26:$I$26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'Grafik 20'!$B$25:$I$25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40A-424B-B4F0-FC137B23F80D}"/>
            </c:ext>
          </c:extLst>
        </c:ser>
        <c:ser>
          <c:idx val="1"/>
          <c:order val="1"/>
          <c:tx>
            <c:strRef>
              <c:f>'Grafik 20'!$A$27</c:f>
              <c:strCache>
                <c:ptCount val="1"/>
                <c:pt idx="0">
                  <c:v>Beban Op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'Grafik 20'!$B$27:$I$27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'Grafik 20'!$B$25:$I$25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40A-424B-B4F0-FC137B23F80D}"/>
            </c:ext>
          </c:extLst>
        </c:ser>
        <c:ser>
          <c:idx val="2"/>
          <c:order val="2"/>
          <c:tx>
            <c:strRef>
              <c:f>'Grafik 20'!$A$28</c:f>
              <c:strCache>
                <c:ptCount val="1"/>
                <c:pt idx="0">
                  <c:v>Laba Bersih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'Grafik 20'!$B$28:$I$28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'Grafik 20'!$B$25:$I$25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40A-424B-B4F0-FC137B23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84688"/>
        <c:axId val="530274704"/>
      </c:lineChart>
      <c:catAx>
        <c:axId val="53028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274704"/>
        <c:crosses val="autoZero"/>
        <c:auto val="1"/>
        <c:lblAlgn val="ctr"/>
        <c:lblOffset val="100"/>
        <c:noMultiLvlLbl val="0"/>
      </c:catAx>
      <c:valAx>
        <c:axId val="53027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28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E6D-4D94-A0B9-ADB98FB977D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D-4D94-A0B9-ADB98FB977D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6D-4D94-A0B9-ADB98FB977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20'!$N$5:$N$10</c:f>
              <c:strCache>
                <c:ptCount val="6"/>
                <c:pt idx="0">
                  <c:v>Pendapatan Operasional Syariah</c:v>
                </c:pt>
                <c:pt idx="1">
                  <c:v>Pendapatan Operasional Industri</c:v>
                </c:pt>
                <c:pt idx="2">
                  <c:v>Beban Operasional Penjaminan Syariah</c:v>
                </c:pt>
                <c:pt idx="3">
                  <c:v>Beban Operasional  Industri</c:v>
                </c:pt>
                <c:pt idx="4">
                  <c:v>Laba Bersih Penjaminan Syariah</c:v>
                </c:pt>
                <c:pt idx="5">
                  <c:v>Laba Bersih Insdustri Penjaminan</c:v>
                </c:pt>
              </c:strCache>
            </c:strRef>
          </c:cat>
          <c:val>
            <c:numRef>
              <c:f>'Grafik 20'!$O$5:$O$10</c:f>
              <c:numCache>
                <c:formatCode>_(* #,##0_);_(* \(#,##0\);_(* "-"??_);_(@_)</c:formatCode>
                <c:ptCount val="6"/>
                <c:pt idx="0">
                  <c:v>1583.8750341883549</c:v>
                </c:pt>
                <c:pt idx="1">
                  <c:v>19539.633094668236</c:v>
                </c:pt>
                <c:pt idx="2">
                  <c:v>1316.3735356379459</c:v>
                </c:pt>
                <c:pt idx="3">
                  <c:v>17374.619509124386</c:v>
                </c:pt>
                <c:pt idx="4">
                  <c:v>233.68320286543926</c:v>
                </c:pt>
                <c:pt idx="5">
                  <c:v>1779.3201660776617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D94-A0B9-ADB98FB977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7319088"/>
        <c:axId val="267318256"/>
      </c:barChart>
      <c:catAx>
        <c:axId val="26731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318256"/>
        <c:crosses val="autoZero"/>
        <c:auto val="1"/>
        <c:lblAlgn val="ctr"/>
        <c:lblOffset val="100"/>
        <c:noMultiLvlLbl val="0"/>
      </c:catAx>
      <c:valAx>
        <c:axId val="26731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31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C-4FC3-A898-33BFD0057C5A}"/>
              </c:ext>
            </c:extLst>
          </c:dPt>
          <c:dPt>
            <c:idx val="1"/>
            <c:bubble3D val="0"/>
            <c:explosion val="26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C-4FC3-A898-33BFD0057C5A}"/>
              </c:ext>
            </c:extLst>
          </c:dPt>
          <c:dLbls>
            <c:dLbl>
              <c:idx val="0"/>
              <c:layout>
                <c:manualLayout>
                  <c:x val="7.0175438596491141E-2"/>
                  <c:y val="7.76699293020171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C-4FC3-A898-33BFD0057C5A}"/>
                </c:ext>
              </c:extLst>
            </c:dLbl>
            <c:dLbl>
              <c:idx val="1"/>
              <c:layout>
                <c:manualLayout>
                  <c:x val="-0.18713450292397663"/>
                  <c:y val="-0.1208198900253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C-4FC3-A898-33BFD0057C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 21'!$N$58:$N$59</c:f>
              <c:strCache>
                <c:ptCount val="2"/>
                <c:pt idx="0">
                  <c:v>Syariah
Sharia</c:v>
                </c:pt>
                <c:pt idx="1">
                  <c:v>Konvensional
Conventional</c:v>
                </c:pt>
              </c:strCache>
            </c:strRef>
          </c:cat>
          <c:val>
            <c:numRef>
              <c:f>'Grafik 21'!$O$58:$O$59</c:f>
              <c:numCache>
                <c:formatCode>_(* #,##0_);_(* \(#,##0\);_(* "-"_);_(@_)</c:formatCode>
                <c:ptCount val="2"/>
                <c:pt idx="0">
                  <c:v>38224.582985610599</c:v>
                </c:pt>
                <c:pt idx="1">
                  <c:v>287994.02947273344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C-4FC3-A898-33BFD0057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'Grafik 4'!$D$1</c:f>
              <c:strCache>
                <c:ptCount val="1"/>
                <c:pt idx="0">
                  <c:v>2023</c:v>
                </c:pt>
              </c:strCache>
            </c:strRef>
          </c:tx>
          <c:explosion val="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41-496D-9F24-B30B07D58D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41-496D-9F24-B30B07D58DB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41-496D-9F24-B30B07D58DB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241-496D-9F24-B30B07D58D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4'!$B$2:$B$5</c:f>
              <c:strCache>
                <c:ptCount val="4"/>
                <c:pt idx="0">
                  <c:v>Perusahaan Pemerintah</c:v>
                </c:pt>
                <c:pt idx="1">
                  <c:v>Perusahaan Pemerintah Daerah</c:v>
                </c:pt>
                <c:pt idx="2">
                  <c:v>Perusahaan Swasta Konvensional</c:v>
                </c:pt>
                <c:pt idx="3">
                  <c:v>Perusahaan Swasta Syariah</c:v>
                </c:pt>
              </c:strCache>
            </c:strRef>
          </c:cat>
          <c:val>
            <c:numRef>
              <c:f>'Grafik 4'!$D$2:$D$5</c:f>
              <c:numCache>
                <c:formatCode>_(* #,##0_);_(* \(#,##0\);_(* "-"_);_(@_)</c:formatCode>
                <c:ptCount val="4"/>
                <c:pt idx="0">
                  <c:v>30484.244996845897</c:v>
                </c:pt>
                <c:pt idx="1">
                  <c:v>5628.6583110583078</c:v>
                </c:pt>
                <c:pt idx="2">
                  <c:v>4112.4125510009999</c:v>
                </c:pt>
                <c:pt idx="3">
                  <c:v>5002.9531666189887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41-496D-9F24-B30B07D58D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43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900"/>
              <a:t>Outstanding Penjaminan Produktif</a:t>
            </a:r>
          </a:p>
          <a:p>
            <a:pPr>
              <a:defRPr sz="9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900" i="1"/>
              <a:t>Outstanding of Productive Guarantee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11-489D-A292-5BFC7D5E7109}"/>
              </c:ext>
            </c:extLst>
          </c:dPt>
          <c:dPt>
            <c:idx val="1"/>
            <c:bubble3D val="0"/>
            <c:explosion val="11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1-489D-A292-5BFC7D5E7109}"/>
              </c:ext>
            </c:extLst>
          </c:dPt>
          <c:dLbls>
            <c:dLbl>
              <c:idx val="0"/>
              <c:layout>
                <c:manualLayout>
                  <c:x val="7.2222222222222215E-2"/>
                  <c:y val="6.94444444444444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1-489D-A292-5BFC7D5E7109}"/>
                </c:ext>
              </c:extLst>
            </c:dLbl>
            <c:dLbl>
              <c:idx val="1"/>
              <c:layout>
                <c:manualLayout>
                  <c:x val="-0.15"/>
                  <c:y val="-0.1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1-489D-A292-5BFC7D5E710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21'!$N$65:$N$66</c:f>
              <c:strCache>
                <c:ptCount val="2"/>
                <c:pt idx="0">
                  <c:v>Syariah
Sharia</c:v>
                </c:pt>
                <c:pt idx="1">
                  <c:v>Konvensional
Conventional</c:v>
                </c:pt>
              </c:strCache>
            </c:strRef>
          </c:cat>
          <c:val>
            <c:numRef>
              <c:f>'Grafik 21'!$O$65:$O$66</c:f>
              <c:numCache>
                <c:formatCode>_(* #,##0_);_(* \(#,##0\);_(* "-"_);_(@_)</c:formatCode>
                <c:ptCount val="2"/>
                <c:pt idx="0">
                  <c:v>23642.917574728901</c:v>
                </c:pt>
                <c:pt idx="1">
                  <c:v>213652.14790678211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11-489D-A292-5BFC7D5E7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900" b="0" i="0" baseline="0">
                <a:effectLst/>
              </a:rPr>
              <a:t>Outstanding Penjaminan Non Produktif</a:t>
            </a:r>
            <a:endParaRPr lang="id-ID" sz="900">
              <a:effectLst/>
            </a:endParaRPr>
          </a:p>
          <a:p>
            <a:pPr>
              <a:defRPr sz="9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900" b="0" i="1" baseline="0">
                <a:effectLst/>
              </a:rPr>
              <a:t>Outstanding of Non Productive Guarantee</a:t>
            </a:r>
            <a:endParaRPr lang="id-ID" sz="9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2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D1-47E4-90E3-6DA40659F2C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D1-47E4-90E3-6DA40659F2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21'!$N$84:$N$85</c:f>
              <c:strCache>
                <c:ptCount val="2"/>
                <c:pt idx="0">
                  <c:v>Syariah
Sharia</c:v>
                </c:pt>
                <c:pt idx="1">
                  <c:v>Konvensional
Conventional</c:v>
                </c:pt>
              </c:strCache>
            </c:strRef>
          </c:cat>
          <c:val>
            <c:numRef>
              <c:f>'Grafik 21'!$O$84:$O$85</c:f>
              <c:numCache>
                <c:formatCode>_(* #,##0_);_(* \(#,##0\);_(* "-"_);_(@_)</c:formatCode>
                <c:ptCount val="2"/>
                <c:pt idx="0">
                  <c:v>14582.6654108816</c:v>
                </c:pt>
                <c:pt idx="1">
                  <c:v>74341.881565951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D1-47E4-90E3-6DA40659F2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8958880139982"/>
          <c:y val="5.0925925925925923E-2"/>
          <c:w val="0.74911548556430452"/>
          <c:h val="0.70683508311461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 21'!$A$5</c:f>
              <c:strCache>
                <c:ptCount val="1"/>
                <c:pt idx="0">
                  <c:v>Total Penjaminan Syariah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21'!$E$4:$I$4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21'!$E$5:$I$5</c:f>
              <c:numCache>
                <c:formatCode>_(* #,##0_);_(* \(#,##0\);_(* "-"??_);_(@_)</c:formatCode>
                <c:ptCount val="5"/>
                <c:pt idx="0">
                  <c:v>21412.483584852929</c:v>
                </c:pt>
                <c:pt idx="1">
                  <c:v>32286.374737146434</c:v>
                </c:pt>
                <c:pt idx="2">
                  <c:v>41228.552028988903</c:v>
                </c:pt>
                <c:pt idx="3">
                  <c:v>38223.582985610563</c:v>
                </c:pt>
                <c:pt idx="4">
                  <c:v>57886.606772937797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9-4883-916B-A30EA894F10D}"/>
            </c:ext>
          </c:extLst>
        </c:ser>
        <c:ser>
          <c:idx val="1"/>
          <c:order val="1"/>
          <c:tx>
            <c:strRef>
              <c:f>'Grafik 21'!$A$6</c:f>
              <c:strCache>
                <c:ptCount val="1"/>
                <c:pt idx="0">
                  <c:v>Total Penjaminan Industri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21'!$E$4:$I$4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21'!$E$6:$I$6</c:f>
              <c:numCache>
                <c:formatCode>_(* #,##0_);_(* \(#,##0\);_(* "-"??_);_(@_)</c:formatCode>
                <c:ptCount val="5"/>
                <c:pt idx="0">
                  <c:v>237999.5897767425</c:v>
                </c:pt>
                <c:pt idx="1">
                  <c:v>286960.05877016345</c:v>
                </c:pt>
                <c:pt idx="2">
                  <c:v>261000.72566426286</c:v>
                </c:pt>
                <c:pt idx="3">
                  <c:v>326217.61245834408</c:v>
                </c:pt>
                <c:pt idx="4">
                  <c:v>422913.53725149331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D9-4883-916B-A30EA894F1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7"/>
        <c:axId val="1699714960"/>
        <c:axId val="1699715376"/>
      </c:barChart>
      <c:lineChart>
        <c:grouping val="standard"/>
        <c:varyColors val="0"/>
        <c:ser>
          <c:idx val="2"/>
          <c:order val="2"/>
          <c:tx>
            <c:strRef>
              <c:f>'Grafik 21'!$A$7</c:f>
              <c:strCache>
                <c:ptCount val="1"/>
                <c:pt idx="0">
                  <c:v>Market Share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 21'!$E$4:$I$4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21'!$E$7:$I$7</c:f>
              <c:numCache>
                <c:formatCode>0.00%</c:formatCode>
                <c:ptCount val="5"/>
                <c:pt idx="0">
                  <c:v>8.9968573496026133E-2</c:v>
                </c:pt>
                <c:pt idx="1">
                  <c:v>0.11251173726238237</c:v>
                </c:pt>
                <c:pt idx="2">
                  <c:v>0.15796336168820874</c:v>
                </c:pt>
                <c:pt idx="3">
                  <c:v>0.11717203953999103</c:v>
                </c:pt>
                <c:pt idx="4">
                  <c:v>0.13687574805276206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D9-4883-916B-A30EA894F1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758592"/>
        <c:axId val="741750272"/>
      </c:lineChart>
      <c:catAx>
        <c:axId val="169971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715376"/>
        <c:crosses val="autoZero"/>
        <c:auto val="1"/>
        <c:lblAlgn val="ctr"/>
        <c:lblOffset val="100"/>
        <c:noMultiLvlLbl val="0"/>
      </c:catAx>
      <c:valAx>
        <c:axId val="169971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714960"/>
        <c:crosses val="autoZero"/>
        <c:crossBetween val="between"/>
      </c:valAx>
      <c:valAx>
        <c:axId val="74175027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58592"/>
        <c:crosses val="max"/>
        <c:crossBetween val="between"/>
      </c:valAx>
      <c:catAx>
        <c:axId val="74175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175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374234470691175E-2"/>
          <c:y val="0.82812335958005245"/>
          <c:w val="0.89891797900262471"/>
          <c:h val="0.14409886264216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BUMD Berdasarkan aset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 4'!$B$18</c:f>
              <c:strCache>
                <c:ptCount val="1"/>
                <c:pt idx="0">
                  <c:v>500M &lt; Aset &lt; 1T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4'!$C$17:$D$17</c:f>
              <c:strCache>
                <c:ptCount val="2"/>
                <c:pt idx="0">
                  <c:v>Aset</c:v>
                </c:pt>
                <c:pt idx="1">
                  <c:v>Jumlah Entitas</c:v>
                </c:pt>
              </c:strCache>
            </c:strRef>
          </c:cat>
          <c:val>
            <c:numRef>
              <c:f>'Grafik 4'!$C$18:$D$18</c:f>
              <c:numCache>
                <c:formatCode>_(* #,##0_);_(* \(#,##0\);_(* "-"_);_(@_)</c:formatCode>
                <c:ptCount val="2"/>
                <c:pt idx="0">
                  <c:v>2612.5198550651298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C-41C6-B610-E8439C59C089}"/>
            </c:ext>
          </c:extLst>
        </c:ser>
        <c:ser>
          <c:idx val="1"/>
          <c:order val="1"/>
          <c:tx>
            <c:strRef>
              <c:f>'Grafik 4'!$B$19</c:f>
              <c:strCache>
                <c:ptCount val="1"/>
                <c:pt idx="0">
                  <c:v>100M &lt; Aset &lt; 500M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4'!$C$17:$D$17</c:f>
              <c:strCache>
                <c:ptCount val="2"/>
                <c:pt idx="0">
                  <c:v>Aset</c:v>
                </c:pt>
                <c:pt idx="1">
                  <c:v>Jumlah Entitas</c:v>
                </c:pt>
              </c:strCache>
            </c:strRef>
          </c:cat>
          <c:val>
            <c:numRef>
              <c:f>'Grafik 4'!$C$19:$D$19</c:f>
              <c:numCache>
                <c:formatCode>_(* #,##0_);_(* \(#,##0\);_(* "-"_);_(@_)</c:formatCode>
                <c:ptCount val="2"/>
                <c:pt idx="0">
                  <c:v>2760.2413207521281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C-41C6-B610-E8439C59C089}"/>
            </c:ext>
          </c:extLst>
        </c:ser>
        <c:ser>
          <c:idx val="2"/>
          <c:order val="2"/>
          <c:tx>
            <c:strRef>
              <c:f>'Grafik 4'!$B$20</c:f>
              <c:strCache>
                <c:ptCount val="1"/>
                <c:pt idx="0">
                  <c:v>Aset &lt; 100M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'Grafik 4'!$C$17:$D$17</c:f>
              <c:strCache>
                <c:ptCount val="2"/>
                <c:pt idx="0">
                  <c:v>Aset</c:v>
                </c:pt>
                <c:pt idx="1">
                  <c:v>Jumlah Entitas</c:v>
                </c:pt>
              </c:strCache>
            </c:strRef>
          </c:cat>
          <c:val>
            <c:numRef>
              <c:f>'Grafik 4'!$C$20:$D$20</c:f>
              <c:numCache>
                <c:formatCode>_(* #,##0_);_(* \(#,##0\);_(* "-"_);_(@_)</c:formatCode>
                <c:ptCount val="2"/>
                <c:pt idx="0">
                  <c:v>255.89713524105139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C-41C6-B610-E8439C59C0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868889023"/>
        <c:axId val="1868889439"/>
      </c:barChart>
      <c:catAx>
        <c:axId val="18688890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889439"/>
        <c:crosses val="autoZero"/>
        <c:auto val="1"/>
        <c:lblAlgn val="ctr"/>
        <c:lblOffset val="100"/>
        <c:noMultiLvlLbl val="0"/>
      </c:catAx>
      <c:valAx>
        <c:axId val="1868889439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88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5'!$A$5</c:f>
              <c:strCache>
                <c:ptCount val="1"/>
                <c:pt idx="0">
                  <c:v>Investasi
Investments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'Grafik 5'!$I$4:$M$4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5'!$I$5:$M$5</c:f>
              <c:numCache>
                <c:formatCode>_(* #,##0_);_(* \(#,##0\);_(* "-"_);_(@_)</c:formatCode>
                <c:ptCount val="5"/>
                <c:pt idx="0">
                  <c:v>12996.134058596006</c:v>
                </c:pt>
                <c:pt idx="1">
                  <c:v>14552.179424750662</c:v>
                </c:pt>
                <c:pt idx="2">
                  <c:v>19818.533250142918</c:v>
                </c:pt>
                <c:pt idx="3">
                  <c:v>22128.298544975085</c:v>
                </c:pt>
                <c:pt idx="4">
                  <c:v>27692.727992581807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F-4910-B235-270EF5C2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4993576"/>
        <c:axId val="845001024"/>
      </c:barChart>
      <c:catAx>
        <c:axId val="84499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001024"/>
        <c:crosses val="autoZero"/>
        <c:auto val="1"/>
        <c:lblAlgn val="ctr"/>
        <c:lblOffset val="100"/>
        <c:noMultiLvlLbl val="0"/>
      </c:catAx>
      <c:valAx>
        <c:axId val="845001024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844993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35716036821636E-2"/>
          <c:y val="0.1272647202490641"/>
          <c:w val="0.48195364804846791"/>
          <c:h val="0.80560933400405121"/>
        </c:manualLayout>
      </c:layout>
      <c:pieChart>
        <c:varyColors val="1"/>
        <c:ser>
          <c:idx val="0"/>
          <c:order val="0"/>
          <c:explosion val="17"/>
          <c:dLbls>
            <c:dLbl>
              <c:idx val="6"/>
              <c:layout>
                <c:manualLayout>
                  <c:x val="4.3962725104071031E-2"/>
                  <c:y val="1.85042383083629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7-401A-B43C-11E356D872B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[3]G27!$L$41:$L$47</c:f>
              <c:strCache>
                <c:ptCount val="7"/>
                <c:pt idx="0">
                  <c:v>Deposito</c:v>
                </c:pt>
                <c:pt idx="1">
                  <c:v>Saham</c:v>
                </c:pt>
                <c:pt idx="2">
                  <c:v>Surat Berharga Negara (SBN)</c:v>
                </c:pt>
                <c:pt idx="3">
                  <c:v>Obligasi</c:v>
                </c:pt>
                <c:pt idx="4">
                  <c:v>Reksadana</c:v>
                </c:pt>
                <c:pt idx="5">
                  <c:v>Penyertaan Langsung</c:v>
                </c:pt>
                <c:pt idx="6">
                  <c:v>Efek Beragun Aset (EBA)</c:v>
                </c:pt>
              </c:strCache>
            </c:strRef>
          </c:cat>
          <c:val>
            <c:numRef>
              <c:f>[3]G27!$M$41:$M$47</c:f>
              <c:numCache>
                <c:formatCode>General</c:formatCode>
                <c:ptCount val="7"/>
                <c:pt idx="0">
                  <c:v>7106.9561438215887</c:v>
                </c:pt>
                <c:pt idx="1">
                  <c:v>210.20195965837465</c:v>
                </c:pt>
                <c:pt idx="2">
                  <c:v>595.00902112986012</c:v>
                </c:pt>
                <c:pt idx="3">
                  <c:v>855.99219864330098</c:v>
                </c:pt>
                <c:pt idx="4">
                  <c:v>1553.0577344090821</c:v>
                </c:pt>
                <c:pt idx="5">
                  <c:v>255.92858360749338</c:v>
                </c:pt>
                <c:pt idx="6">
                  <c:v>22.26391514930063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7-401A-B43C-11E356D87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58227348274644"/>
          <c:y val="4.6354938245747219E-2"/>
          <c:w val="0.33527750350680646"/>
          <c:h val="0.65285648251185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4F1-4F65-8782-32D800ADFE2D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4F1-4F65-8782-32D800ADFE2D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4F1-4F65-8782-32D800ADFE2D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4F1-4F65-8782-32D800ADFE2D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4F1-4F65-8782-32D800ADFE2D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4F1-4F65-8782-32D800ADF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4F1-4F65-8782-32D800ADF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4F1-4F65-8782-32D800ADF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4F1-4F65-8782-32D800ADFE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4F1-4F65-8782-32D800ADFE2D}"/>
              </c:ext>
            </c:extLst>
          </c:dPt>
          <c:dLbls>
            <c:dLbl>
              <c:idx val="0"/>
              <c:layout>
                <c:manualLayout>
                  <c:x val="-7.7670303703501267E-2"/>
                  <c:y val="0.38836193903953581"/>
                </c:manualLayout>
              </c:layout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1-4F65-8782-32D800ADFE2D}"/>
                </c:ext>
              </c:extLst>
            </c:dLbl>
            <c:dLbl>
              <c:idx val="1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F1-4F65-8782-32D800ADFE2D}"/>
                </c:ext>
              </c:extLst>
            </c:dLbl>
            <c:dLbl>
              <c:idx val="2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4F1-4F65-8782-32D800ADFE2D}"/>
                </c:ext>
              </c:extLst>
            </c:dLbl>
            <c:dLbl>
              <c:idx val="3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4F1-4F65-8782-32D800ADFE2D}"/>
                </c:ext>
              </c:extLst>
            </c:dLbl>
            <c:dLbl>
              <c:idx val="4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4F1-4F65-8782-32D800ADFE2D}"/>
                </c:ext>
              </c:extLst>
            </c:dLbl>
            <c:dLbl>
              <c:idx val="5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4F1-4F65-8782-32D800ADFE2D}"/>
                </c:ext>
              </c:extLst>
            </c:dLbl>
            <c:dLbl>
              <c:idx val="6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F4F1-4F65-8782-32D800ADFE2D}"/>
                </c:ext>
              </c:extLst>
            </c:dLbl>
            <c:dLbl>
              <c:idx val="7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F4F1-4F65-8782-32D800ADFE2D}"/>
                </c:ext>
              </c:extLst>
            </c:dLbl>
            <c:dLbl>
              <c:idx val="8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F4F1-4F65-8782-32D800ADFE2D}"/>
                </c:ext>
              </c:extLst>
            </c:dLbl>
            <c:dLbl>
              <c:idx val="9"/>
              <c:numFmt formatCode="0.0%" sourceLinked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F4F1-4F65-8782-32D800ADFE2D}"/>
                </c:ext>
              </c:extLst>
            </c:dLbl>
            <c:numFmt formatCode="0.0%" sourceLinked="0"/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 6 &amp; 7'!$R$8:$R$17</c:f>
              <c:strCache>
                <c:ptCount val="10"/>
                <c:pt idx="0">
                  <c:v>Surat Berharga Negara
Government Bonds</c:v>
                </c:pt>
                <c:pt idx="1">
                  <c:v>Deposito
Deposits</c:v>
                </c:pt>
                <c:pt idx="2">
                  <c:v>Reksadana
Mutual Funds</c:v>
                </c:pt>
                <c:pt idx="3">
                  <c:v>Obligasi
Bonds</c:v>
                </c:pt>
                <c:pt idx="4">
                  <c:v>Penyertaan Langsung
Direct Investment</c:v>
                </c:pt>
                <c:pt idx="5">
                  <c:v>Saham
Stock</c:v>
                </c:pt>
                <c:pt idx="6">
                  <c:v>Surat Utang Jangka Menengah
Medium Term Notes (MTN)</c:v>
                </c:pt>
                <c:pt idx="7">
                  <c:v>Efek Beragun Aset (EBA)
Asset-Backed Securities (ABS)</c:v>
                </c:pt>
                <c:pt idx="8">
                  <c:v>Tanah dan Bangunan
Land and Building</c:v>
                </c:pt>
                <c:pt idx="9">
                  <c:v>Lainnya
Other</c:v>
                </c:pt>
              </c:strCache>
            </c:strRef>
          </c:cat>
          <c:val>
            <c:numRef>
              <c:f>'Grafik 6 &amp; 7'!$S$8:$S$17</c:f>
              <c:numCache>
                <c:formatCode>_(* #,##0_);_(* \(#,##0\);_(* "-"_);_(@_)</c:formatCode>
                <c:ptCount val="10"/>
                <c:pt idx="0">
                  <c:v>13340.522837874192</c:v>
                </c:pt>
                <c:pt idx="1">
                  <c:v>10637.782883010872</c:v>
                </c:pt>
                <c:pt idx="2">
                  <c:v>1709.8662959783387</c:v>
                </c:pt>
                <c:pt idx="3">
                  <c:v>1977.7051197153262</c:v>
                </c:pt>
                <c:pt idx="4">
                  <c:v>705.12049999999999</c:v>
                </c:pt>
                <c:pt idx="5">
                  <c:v>225.53522319999999</c:v>
                </c:pt>
                <c:pt idx="6" formatCode="0">
                  <c:v>223.22451280238002</c:v>
                </c:pt>
                <c:pt idx="7">
                  <c:v>3.0634786416000002</c:v>
                </c:pt>
                <c:pt idx="8">
                  <c:v>2.4950999999999999</c:v>
                </c:pt>
                <c:pt idx="9">
                  <c:v>38.249500000000005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4F1-4F65-8782-32D800ADFE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96450119286235"/>
          <c:y val="4.7179050195131765E-2"/>
          <c:w val="0.30903549880713782"/>
          <c:h val="0.90564164263763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'Grafik 6 &amp; 7'!$A$8</c:f>
              <c:strCache>
                <c:ptCount val="1"/>
                <c:pt idx="0">
                  <c:v>Surat Berharga Negara
Government Bonds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7'!$B$8:$M$8</c:f>
              <c:numCache>
                <c:formatCode>_(* #,##0_);_(* \(#,##0\);_(* "-"_);_(@_)</c:formatCode>
                <c:ptCount val="5"/>
                <c:pt idx="0">
                  <c:v>1933.8230057901205</c:v>
                </c:pt>
                <c:pt idx="1">
                  <c:v>2729.6342139990911</c:v>
                </c:pt>
                <c:pt idx="2">
                  <c:v>7176.2573412081092</c:v>
                </c:pt>
                <c:pt idx="3">
                  <c:v>11094.070506391101</c:v>
                </c:pt>
                <c:pt idx="4">
                  <c:v>13340.522837874192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2-4691-B876-31985F967D43}"/>
            </c:ext>
          </c:extLst>
        </c:ser>
        <c:ser>
          <c:idx val="1"/>
          <c:order val="1"/>
          <c:tx>
            <c:strRef>
              <c:f>'Grafik 6 &amp; 7'!$A$9</c:f>
              <c:strCache>
                <c:ptCount val="1"/>
                <c:pt idx="0">
                  <c:v>Deposito
Deposits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7'!$B$9:$M$9</c:f>
              <c:numCache>
                <c:formatCode>_(* #,##0_);_(* \(#,##0\);_(* "-"_);_(@_)</c:formatCode>
                <c:ptCount val="5"/>
                <c:pt idx="0">
                  <c:v>8329.2106216959437</c:v>
                </c:pt>
                <c:pt idx="1">
                  <c:v>8883.9290668459998</c:v>
                </c:pt>
                <c:pt idx="2">
                  <c:v>8832.063594913001</c:v>
                </c:pt>
                <c:pt idx="3">
                  <c:v>7634.3871864217408</c:v>
                </c:pt>
                <c:pt idx="4">
                  <c:v>10637.782883010872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2-4691-B876-31985F967D43}"/>
            </c:ext>
          </c:extLst>
        </c:ser>
        <c:ser>
          <c:idx val="2"/>
          <c:order val="2"/>
          <c:tx>
            <c:strRef>
              <c:f>'Grafik 6 &amp; 7'!$A$10</c:f>
              <c:strCache>
                <c:ptCount val="1"/>
                <c:pt idx="0">
                  <c:v>Reksadana
Mutual 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7'!$B$10:$M$10</c:f>
              <c:numCache>
                <c:formatCode>_(* #,##0_);_(* \(#,##0\);_(* "-"_);_(@_)</c:formatCode>
                <c:ptCount val="5"/>
                <c:pt idx="0">
                  <c:v>1854.8794058018796</c:v>
                </c:pt>
                <c:pt idx="1">
                  <c:v>1739.7385398232595</c:v>
                </c:pt>
                <c:pt idx="2">
                  <c:v>2003.813682379001</c:v>
                </c:pt>
                <c:pt idx="3">
                  <c:v>1150.8825179785599</c:v>
                </c:pt>
                <c:pt idx="4">
                  <c:v>1709.8662959783387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2-4691-B876-31985F967D43}"/>
            </c:ext>
          </c:extLst>
        </c:ser>
        <c:ser>
          <c:idx val="3"/>
          <c:order val="3"/>
          <c:tx>
            <c:strRef>
              <c:f>'Grafik 6 &amp; 7'!$A$11</c:f>
              <c:strCache>
                <c:ptCount val="1"/>
                <c:pt idx="0">
                  <c:v>Obligasi
Bonds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7'!$B$11:$M$11</c:f>
              <c:numCache>
                <c:formatCode>_(* #,##0_);_(* \(#,##0\);_(* "-"_);_(@_)</c:formatCode>
                <c:ptCount val="5"/>
                <c:pt idx="0">
                  <c:v>1011.8065396389999</c:v>
                </c:pt>
                <c:pt idx="1">
                  <c:v>774.36482398199996</c:v>
                </c:pt>
                <c:pt idx="2">
                  <c:v>1651.1892016907977</c:v>
                </c:pt>
                <c:pt idx="3">
                  <c:v>1790.1873729896099</c:v>
                </c:pt>
                <c:pt idx="4">
                  <c:v>1977.7051197153262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2-4691-B876-31985F967D43}"/>
            </c:ext>
          </c:extLst>
        </c:ser>
        <c:ser>
          <c:idx val="4"/>
          <c:order val="4"/>
          <c:tx>
            <c:strRef>
              <c:f>'Grafik 6 &amp; 7'!$A$12</c:f>
              <c:strCache>
                <c:ptCount val="1"/>
                <c:pt idx="0">
                  <c:v>Penyertaan Langsung
Direct Investment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7'!$B$12:$M$12</c:f>
              <c:numCache>
                <c:formatCode>_(* #,##0_);_(* \(#,##0\);_(* "-"_);_(@_)</c:formatCode>
                <c:ptCount val="5"/>
                <c:pt idx="0">
                  <c:v>474.98750000000001</c:v>
                </c:pt>
                <c:pt idx="1">
                  <c:v>549.98749999999995</c:v>
                </c:pt>
                <c:pt idx="2">
                  <c:v>713.07</c:v>
                </c:pt>
                <c:pt idx="3">
                  <c:v>713.27</c:v>
                </c:pt>
                <c:pt idx="4">
                  <c:v>705.12049999999999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2-4691-B876-31985F967D43}"/>
            </c:ext>
          </c:extLst>
        </c:ser>
        <c:ser>
          <c:idx val="5"/>
          <c:order val="5"/>
          <c:tx>
            <c:strRef>
              <c:f>'Grafik 6 &amp; 7'!$A$13</c:f>
              <c:strCache>
                <c:ptCount val="1"/>
                <c:pt idx="0">
                  <c:v>Saham
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7'!$B$13:$M$13</c:f>
              <c:numCache>
                <c:formatCode>_(* #,##0_);_(* \(#,##0\);_(* "-"_);_(@_)</c:formatCode>
                <c:ptCount val="5"/>
                <c:pt idx="0">
                  <c:v>254.72191706999996</c:v>
                </c:pt>
                <c:pt idx="1">
                  <c:v>242.70516430000001</c:v>
                </c:pt>
                <c:pt idx="2">
                  <c:v>213.18</c:v>
                </c:pt>
                <c:pt idx="3">
                  <c:v>205.54528429999999</c:v>
                </c:pt>
                <c:pt idx="4">
                  <c:v>225.53522319999999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2-4691-B876-31985F967D43}"/>
            </c:ext>
          </c:extLst>
        </c:ser>
        <c:ser>
          <c:idx val="6"/>
          <c:order val="6"/>
          <c:tx>
            <c:strRef>
              <c:f>'Grafik 6 &amp; 7'!$A$14</c:f>
              <c:strCache>
                <c:ptCount val="1"/>
                <c:pt idx="0">
                  <c:v>Surat Utang Jangka Menengah
Medium Term Notes (MTN)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7'!$B$14:$M$14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223.22451280238002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2-4691-B876-31985F967D43}"/>
            </c:ext>
          </c:extLst>
        </c:ser>
        <c:ser>
          <c:idx val="7"/>
          <c:order val="7"/>
          <c:tx>
            <c:strRef>
              <c:f>'Grafik 6 &amp; 7'!$A$15</c:f>
              <c:strCache>
                <c:ptCount val="1"/>
                <c:pt idx="0">
                  <c:v>Efek Beragun Aset (EBA)
Asset-Backed Securities (ABS)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7'!$B$15:$M$15</c:f>
              <c:numCache>
                <c:formatCode>_(* #,##0_);_(* \(#,##0\);_(* "-"_);_(@_)</c:formatCode>
                <c:ptCount val="5"/>
                <c:pt idx="0">
                  <c:v>51.655764752389999</c:v>
                </c:pt>
                <c:pt idx="1">
                  <c:v>45.819690616589995</c:v>
                </c:pt>
                <c:pt idx="2">
                  <c:v>23.76</c:v>
                </c:pt>
                <c:pt idx="3">
                  <c:v>6.1222388756899999</c:v>
                </c:pt>
                <c:pt idx="4">
                  <c:v>3.0634786416000002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2-4691-B876-31985F967D43}"/>
            </c:ext>
          </c:extLst>
        </c:ser>
        <c:ser>
          <c:idx val="8"/>
          <c:order val="8"/>
          <c:tx>
            <c:strRef>
              <c:f>'Grafik 6 &amp; 7'!$A$16</c:f>
              <c:strCache>
                <c:ptCount val="1"/>
                <c:pt idx="0">
                  <c:v>Tanah dan Bangunan
Land and Building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7'!$B$16:$M$16</c:f>
              <c:numCache>
                <c:formatCode>_(* #,##0_);_(* \(#,##0\);_(* "-"_);_(@_)</c:formatCode>
                <c:ptCount val="5"/>
                <c:pt idx="0">
                  <c:v>2.472</c:v>
                </c:pt>
                <c:pt idx="1">
                  <c:v>2.472</c:v>
                </c:pt>
                <c:pt idx="2">
                  <c:v>2.5</c:v>
                </c:pt>
                <c:pt idx="3">
                  <c:v>2.4950999999999999</c:v>
                </c:pt>
                <c:pt idx="4">
                  <c:v>2.4950999999999999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2-4691-B876-31985F967D43}"/>
            </c:ext>
          </c:extLst>
        </c:ser>
        <c:ser>
          <c:idx val="9"/>
          <c:order val="9"/>
          <c:tx>
            <c:strRef>
              <c:f>'Grafik 6 &amp; 7'!$A$17</c:f>
              <c:strCache>
                <c:ptCount val="1"/>
                <c:pt idx="0">
                  <c:v>Lainnya
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'Grafik 6 &amp; 7'!$B$7:$M$7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'Grafik 6 &amp; 7'!$B$17:$M$17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38.249500000000005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2-4691-B876-31985F967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798144"/>
        <c:axId val="1016798560"/>
      </c:lineChart>
      <c:catAx>
        <c:axId val="1016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798560"/>
        <c:crosses val="autoZero"/>
        <c:auto val="1"/>
        <c:lblAlgn val="ctr"/>
        <c:lblOffset val="100"/>
        <c:noMultiLvlLbl val="0"/>
      </c:catAx>
      <c:valAx>
        <c:axId val="101679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7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50882214847927"/>
          <c:y val="5.0133420822397197E-2"/>
          <c:w val="0.2182687192671057"/>
          <c:h val="0.88163094196558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'Grafik 8'!$C$4</c:f>
              <c:strCache>
                <c:ptCount val="1"/>
                <c:pt idx="0">
                  <c:v>SBN ≥ 30%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8'!$A$5:$A$7</c:f>
              <c:strCache>
                <c:ptCount val="3"/>
                <c:pt idx="0">
                  <c:v>Aset &gt; Rp1T</c:v>
                </c:pt>
                <c:pt idx="1">
                  <c:v>Aset ≥ Rp500 M - Rp1T</c:v>
                </c:pt>
                <c:pt idx="2">
                  <c:v>Aset &lt; Rp500 M</c:v>
                </c:pt>
              </c:strCache>
            </c:strRef>
          </c:cat>
          <c:val>
            <c:numRef>
              <c:f>'Grafik 8'!$C$5:$C$7</c:f>
              <c:numCache>
                <c:formatCode>_(* #,##0_);_(* \(#,##0\);_(* "-"_);_(@_)</c:formatCode>
                <c:ptCount val="3"/>
                <c:pt idx="0">
                  <c:v>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B-476D-9AE2-88E81874B2D7}"/>
            </c:ext>
          </c:extLst>
        </c:ser>
        <c:ser>
          <c:idx val="1"/>
          <c:order val="1"/>
          <c:tx>
            <c:strRef>
              <c:f>'Grafik 8'!$D$4</c:f>
              <c:strCache>
                <c:ptCount val="1"/>
                <c:pt idx="0">
                  <c:v>20% ≤ SBN &lt; 30%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'Grafik 8'!$A$5:$A$7</c:f>
              <c:strCache>
                <c:ptCount val="3"/>
                <c:pt idx="0">
                  <c:v>Aset &gt; Rp1T</c:v>
                </c:pt>
                <c:pt idx="1">
                  <c:v>Aset ≥ Rp500 M - Rp1T</c:v>
                </c:pt>
                <c:pt idx="2">
                  <c:v>Aset &lt; Rp500 M</c:v>
                </c:pt>
              </c:strCache>
            </c:strRef>
          </c:cat>
          <c:val>
            <c:numRef>
              <c:f>'Grafik 8'!$D$5:$D$7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DB-476D-9AE2-88E81874B2D7}"/>
            </c:ext>
          </c:extLst>
        </c:ser>
        <c:ser>
          <c:idx val="2"/>
          <c:order val="2"/>
          <c:tx>
            <c:strRef>
              <c:f>'Grafik 8'!$E$4</c:f>
              <c:strCache>
                <c:ptCount val="1"/>
                <c:pt idx="0">
                  <c:v>10% ≤ SBN &lt; 20%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'Grafik 8'!$A$5:$A$7</c:f>
              <c:strCache>
                <c:ptCount val="3"/>
                <c:pt idx="0">
                  <c:v>Aset &gt; Rp1T</c:v>
                </c:pt>
                <c:pt idx="1">
                  <c:v>Aset ≥ Rp500 M - Rp1T</c:v>
                </c:pt>
                <c:pt idx="2">
                  <c:v>Aset &lt; Rp500 M</c:v>
                </c:pt>
              </c:strCache>
            </c:strRef>
          </c:cat>
          <c:val>
            <c:numRef>
              <c:f>'Grafik 8'!$E$5:$E$7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DB-476D-9AE2-88E81874B2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6284175"/>
        <c:axId val="906282095"/>
        <c:axId val="0"/>
      </c:bar3DChart>
      <c:catAx>
        <c:axId val="90628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82095"/>
        <c:crosses val="autoZero"/>
        <c:auto val="1"/>
        <c:lblAlgn val="ctr"/>
        <c:lblOffset val="100"/>
        <c:noMultiLvlLbl val="0"/>
      </c:catAx>
      <c:valAx>
        <c:axId val="90628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49212</xdr:colOff>
      <xdr:row>1</xdr:row>
      <xdr:rowOff>166687</xdr:rowOff>
    </xdr:from>
    <xdr:to>
      <xdr:col>22</xdr:col>
      <xdr:colOff>366711</xdr:colOff>
      <xdr:row>8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C24F2-E6A8-4278-98B5-3898E9239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76199</xdr:rowOff>
    </xdr:from>
    <xdr:to>
      <xdr:col>15</xdr:col>
      <xdr:colOff>609600</xdr:colOff>
      <xdr:row>18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B87543-D6D7-4F40-8BBB-DCDA2C258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11</xdr:row>
      <xdr:rowOff>173831</xdr:rowOff>
    </xdr:from>
    <xdr:to>
      <xdr:col>15</xdr:col>
      <xdr:colOff>226218</xdr:colOff>
      <xdr:row>26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B41F68-0217-4B8C-86AE-5F68897A4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125016</xdr:colOff>
      <xdr:row>27</xdr:row>
      <xdr:rowOff>166695</xdr:rowOff>
    </xdr:from>
    <xdr:to>
      <xdr:col>15</xdr:col>
      <xdr:colOff>208366</xdr:colOff>
      <xdr:row>43</xdr:row>
      <xdr:rowOff>52395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041A2E-3439-4A77-9763-A1C3876FA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12</xdr:row>
      <xdr:rowOff>47626</xdr:rowOff>
    </xdr:from>
    <xdr:to>
      <xdr:col>2</xdr:col>
      <xdr:colOff>885824</xdr:colOff>
      <xdr:row>30</xdr:row>
      <xdr:rowOff>23814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38ACEF-9910-4833-A1E3-59B0B4B66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4095750</xdr:colOff>
      <xdr:row>10</xdr:row>
      <xdr:rowOff>46943</xdr:rowOff>
    </xdr:from>
    <xdr:to>
      <xdr:col>6</xdr:col>
      <xdr:colOff>6803</xdr:colOff>
      <xdr:row>28</xdr:row>
      <xdr:rowOff>129268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7BC06A-26F0-4E83-AF58-758B98936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66675</xdr:rowOff>
    </xdr:from>
    <xdr:to>
      <xdr:col>5</xdr:col>
      <xdr:colOff>800100</xdr:colOff>
      <xdr:row>25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C3D3F6-DBC6-4D95-99BF-D77710FCC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661989</xdr:colOff>
      <xdr:row>9</xdr:row>
      <xdr:rowOff>90487</xdr:rowOff>
    </xdr:from>
    <xdr:to>
      <xdr:col>5</xdr:col>
      <xdr:colOff>566739</xdr:colOff>
      <xdr:row>10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66B070-7F87-4294-995C-6FBC57AA2CD5}"/>
            </a:ext>
          </a:extLst>
        </xdr:cNvPr>
        <xdr:cNvSpPr txBox="1"/>
      </xdr:nvSpPr>
      <xdr:spPr>
        <a:xfrm>
          <a:off x="4581527" y="1643062"/>
          <a:ext cx="852487" cy="21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29.766.819</a:t>
          </a:r>
        </a:p>
      </xdr:txBody>
    </xdr:sp>
    <xdr:clientData/>
  </xdr:twoCellAnchor>
  <xdr:twoCellAnchor>
    <xdr:from>
      <xdr:col>4</xdr:col>
      <xdr:colOff>42864</xdr:colOff>
      <xdr:row>11</xdr:row>
      <xdr:rowOff>4763</xdr:rowOff>
    </xdr:from>
    <xdr:to>
      <xdr:col>4</xdr:col>
      <xdr:colOff>895351</xdr:colOff>
      <xdr:row>12</xdr:row>
      <xdr:rowOff>47626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10D804-1A84-4F20-836D-7AB04F43898F}"/>
            </a:ext>
          </a:extLst>
        </xdr:cNvPr>
        <xdr:cNvSpPr txBox="1"/>
      </xdr:nvSpPr>
      <xdr:spPr>
        <a:xfrm>
          <a:off x="3962402" y="1900238"/>
          <a:ext cx="852487" cy="21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25.364.395</a:t>
          </a:r>
        </a:p>
      </xdr:txBody>
    </xdr:sp>
    <xdr:clientData/>
  </xdr:twoCellAnchor>
  <xdr:twoCellAnchor>
    <xdr:from>
      <xdr:col>3</xdr:col>
      <xdr:colOff>300040</xdr:colOff>
      <xdr:row>12</xdr:row>
      <xdr:rowOff>61912</xdr:rowOff>
    </xdr:from>
    <xdr:to>
      <xdr:col>4</xdr:col>
      <xdr:colOff>204789</xdr:colOff>
      <xdr:row>13</xdr:row>
      <xdr:rowOff>104775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407C482-EED4-4E91-B780-F3C15EE2286E}"/>
            </a:ext>
          </a:extLst>
        </xdr:cNvPr>
        <xdr:cNvSpPr txBox="1"/>
      </xdr:nvSpPr>
      <xdr:spPr>
        <a:xfrm>
          <a:off x="3271840" y="2128837"/>
          <a:ext cx="852487" cy="21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23.431.573</a:t>
          </a:r>
        </a:p>
      </xdr:txBody>
    </xdr:sp>
    <xdr:clientData/>
  </xdr:twoCellAnchor>
  <xdr:twoCellAnchor>
    <xdr:from>
      <xdr:col>2</xdr:col>
      <xdr:colOff>547690</xdr:colOff>
      <xdr:row>13</xdr:row>
      <xdr:rowOff>114299</xdr:rowOff>
    </xdr:from>
    <xdr:to>
      <xdr:col>3</xdr:col>
      <xdr:colOff>452440</xdr:colOff>
      <xdr:row>14</xdr:row>
      <xdr:rowOff>157162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3CE2C0-264C-4181-ABCB-0933D296C27E}"/>
            </a:ext>
          </a:extLst>
        </xdr:cNvPr>
        <xdr:cNvSpPr txBox="1"/>
      </xdr:nvSpPr>
      <xdr:spPr>
        <a:xfrm>
          <a:off x="2571753" y="2352674"/>
          <a:ext cx="852487" cy="21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19.549.371</a:t>
          </a:r>
        </a:p>
      </xdr:txBody>
    </xdr:sp>
    <xdr:clientData/>
  </xdr:twoCellAnchor>
  <xdr:twoCellAnchor>
    <xdr:from>
      <xdr:col>1</xdr:col>
      <xdr:colOff>795340</xdr:colOff>
      <xdr:row>14</xdr:row>
      <xdr:rowOff>133349</xdr:rowOff>
    </xdr:from>
    <xdr:to>
      <xdr:col>2</xdr:col>
      <xdr:colOff>700089</xdr:colOff>
      <xdr:row>16</xdr:row>
      <xdr:rowOff>4762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9BA0BDE-9426-4807-8EB4-01808285C114}"/>
            </a:ext>
          </a:extLst>
        </xdr:cNvPr>
        <xdr:cNvSpPr txBox="1"/>
      </xdr:nvSpPr>
      <xdr:spPr>
        <a:xfrm>
          <a:off x="1871665" y="2543174"/>
          <a:ext cx="852487" cy="214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17.276.968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476249</xdr:colOff>
      <xdr:row>0</xdr:row>
      <xdr:rowOff>38100</xdr:rowOff>
    </xdr:from>
    <xdr:to>
      <xdr:col>22</xdr:col>
      <xdr:colOff>581025</xdr:colOff>
      <xdr:row>25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A706BE-3D60-4BA3-8688-8F63ED200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476249</xdr:colOff>
      <xdr:row>26</xdr:row>
      <xdr:rowOff>52388</xdr:rowOff>
    </xdr:from>
    <xdr:to>
      <xdr:col>23</xdr:col>
      <xdr:colOff>9525</xdr:colOff>
      <xdr:row>32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DF9B52-EDB1-4304-B134-D29C26487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195262</xdr:colOff>
      <xdr:row>30</xdr:row>
      <xdr:rowOff>52388</xdr:rowOff>
    </xdr:from>
    <xdr:to>
      <xdr:col>11</xdr:col>
      <xdr:colOff>14287</xdr:colOff>
      <xdr:row>41</xdr:row>
      <xdr:rowOff>33338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3920DC-478A-4A86-AF83-72AB0F98E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14882</xdr:colOff>
      <xdr:row>7</xdr:row>
      <xdr:rowOff>89297</xdr:rowOff>
    </xdr:from>
    <xdr:to>
      <xdr:col>9</xdr:col>
      <xdr:colOff>214312</xdr:colOff>
      <xdr:row>21</xdr:row>
      <xdr:rowOff>83344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65A25F-5D77-40A8-9B2B-D64C97C23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985838</xdr:colOff>
      <xdr:row>8</xdr:row>
      <xdr:rowOff>42862</xdr:rowOff>
    </xdr:from>
    <xdr:to>
      <xdr:col>6</xdr:col>
      <xdr:colOff>676275</xdr:colOff>
      <xdr:row>24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33F393-C47B-4080-AA5B-A776334B0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128588</xdr:colOff>
      <xdr:row>5</xdr:row>
      <xdr:rowOff>80962</xdr:rowOff>
    </xdr:from>
    <xdr:to>
      <xdr:col>13</xdr:col>
      <xdr:colOff>585788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2CFA8-B76B-496F-BECB-3B4F1D13C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9526</xdr:colOff>
      <xdr:row>24</xdr:row>
      <xdr:rowOff>180974</xdr:rowOff>
    </xdr:from>
    <xdr:to>
      <xdr:col>21</xdr:col>
      <xdr:colOff>285750</xdr:colOff>
      <xdr:row>33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875AB1-5595-4611-9CE2-633CCE08B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214312</xdr:colOff>
      <xdr:row>33</xdr:row>
      <xdr:rowOff>157161</xdr:rowOff>
    </xdr:from>
    <xdr:to>
      <xdr:col>8</xdr:col>
      <xdr:colOff>671512</xdr:colOff>
      <xdr:row>47</xdr:row>
      <xdr:rowOff>114298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7D2AF4-D60C-470F-BEAA-A65616B6F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957262</xdr:colOff>
      <xdr:row>10</xdr:row>
      <xdr:rowOff>61911</xdr:rowOff>
    </xdr:from>
    <xdr:to>
      <xdr:col>7</xdr:col>
      <xdr:colOff>304799</xdr:colOff>
      <xdr:row>22</xdr:row>
      <xdr:rowOff>90486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B49A9D-3296-4D61-BFF3-1C13AD0E6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1</xdr:row>
      <xdr:rowOff>19050</xdr:rowOff>
    </xdr:from>
    <xdr:to>
      <xdr:col>20</xdr:col>
      <xdr:colOff>285749</xdr:colOff>
      <xdr:row>60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6CC47F-BF2C-4F16-A81C-7500FFFF5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60</xdr:row>
      <xdr:rowOff>114300</xdr:rowOff>
    </xdr:from>
    <xdr:to>
      <xdr:col>20</xdr:col>
      <xdr:colOff>276225</xdr:colOff>
      <xdr:row>66</xdr:row>
      <xdr:rowOff>266700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2C6BD2-7ECD-478E-A8F9-1F95F1A9C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161925</xdr:colOff>
      <xdr:row>66</xdr:row>
      <xdr:rowOff>323850</xdr:rowOff>
    </xdr:from>
    <xdr:to>
      <xdr:col>20</xdr:col>
      <xdr:colOff>266700</xdr:colOff>
      <xdr:row>88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4C9657-729A-4B06-BC35-847C69FDE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</xdr:row>
      <xdr:rowOff>0</xdr:rowOff>
    </xdr:from>
    <xdr:to>
      <xdr:col>10</xdr:col>
      <xdr:colOff>381000</xdr:colOff>
      <xdr:row>23</xdr:row>
      <xdr:rowOff>100013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683925-2372-462A-BCBF-EC8EE0E9E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552455</xdr:colOff>
      <xdr:row>3</xdr:row>
      <xdr:rowOff>85731</xdr:rowOff>
    </xdr:from>
    <xdr:to>
      <xdr:col>26</xdr:col>
      <xdr:colOff>28580</xdr:colOff>
      <xdr:row>15</xdr:row>
      <xdr:rowOff>114306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7AEEC7-4F4E-4EAD-9113-0E6173EA7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119855</xdr:colOff>
      <xdr:row>16</xdr:row>
      <xdr:rowOff>69849</xdr:rowOff>
    </xdr:from>
    <xdr:to>
      <xdr:col>16</xdr:col>
      <xdr:colOff>157954</xdr:colOff>
      <xdr:row>31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6D1A8-37F8-4C15-A2E0-DC92C4187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115094</xdr:colOff>
      <xdr:row>0</xdr:row>
      <xdr:rowOff>134937</xdr:rowOff>
    </xdr:from>
    <xdr:to>
      <xdr:col>16</xdr:col>
      <xdr:colOff>158750</xdr:colOff>
      <xdr:row>15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47365-193A-43B6-8140-BAE8B0E6A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1053040</xdr:colOff>
      <xdr:row>50</xdr:row>
      <xdr:rowOff>85725</xdr:rowOff>
    </xdr:from>
    <xdr:to>
      <xdr:col>13</xdr:col>
      <xdr:colOff>373591</xdr:colOff>
      <xdr:row>63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7CC6CE-8002-4E3B-8210-5168AD259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257175</xdr:colOff>
      <xdr:row>25</xdr:row>
      <xdr:rowOff>195262</xdr:rowOff>
    </xdr:from>
    <xdr:to>
      <xdr:col>31</xdr:col>
      <xdr:colOff>104775</xdr:colOff>
      <xdr:row>40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B5EE8F-1F9E-4846-99BE-C4C66BE27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203679</xdr:colOff>
      <xdr:row>7</xdr:row>
      <xdr:rowOff>54596</xdr:rowOff>
    </xdr:from>
    <xdr:to>
      <xdr:col>27</xdr:col>
      <xdr:colOff>61231</xdr:colOff>
      <xdr:row>18</xdr:row>
      <xdr:rowOff>156481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8EC63B-FC82-4EB0-B7A0-1B7C4F5A4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170098</xdr:colOff>
      <xdr:row>19</xdr:row>
      <xdr:rowOff>125185</xdr:rowOff>
    </xdr:from>
    <xdr:to>
      <xdr:col>15</xdr:col>
      <xdr:colOff>258535</xdr:colOff>
      <xdr:row>34</xdr:row>
      <xdr:rowOff>112939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ED798-DABF-49DD-A9ED-7349CC3C9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192881</xdr:colOff>
      <xdr:row>13</xdr:row>
      <xdr:rowOff>109537</xdr:rowOff>
    </xdr:from>
    <xdr:to>
      <xdr:col>5</xdr:col>
      <xdr:colOff>135731</xdr:colOff>
      <xdr:row>28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7CDC9C-DD4D-4FD9-A579-60059F61E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545306</xdr:colOff>
      <xdr:row>2</xdr:row>
      <xdr:rowOff>28575</xdr:rowOff>
    </xdr:from>
    <xdr:to>
      <xdr:col>15</xdr:col>
      <xdr:colOff>583406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D421C7-6F1D-4C1D-AE64-44C843CF3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166687</xdr:rowOff>
    </xdr:from>
    <xdr:to>
      <xdr:col>8</xdr:col>
      <xdr:colOff>352425</xdr:colOff>
      <xdr:row>25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8467C-FA7F-4589-9B67-C73052AE6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381004</xdr:colOff>
      <xdr:row>1</xdr:row>
      <xdr:rowOff>28300</xdr:rowOff>
    </xdr:from>
    <xdr:to>
      <xdr:col>25</xdr:col>
      <xdr:colOff>266700</xdr:colOff>
      <xdr:row>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81CBEF-608E-4CD2-9771-A5AA4261F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385761</xdr:colOff>
      <xdr:row>10</xdr:row>
      <xdr:rowOff>80962</xdr:rowOff>
    </xdr:from>
    <xdr:to>
      <xdr:col>25</xdr:col>
      <xdr:colOff>276224</xdr:colOff>
      <xdr:row>24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3B3280-D72D-4789-81A1-2673108CD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%20Bagian%20LJKK%20dan%20Jasa%20Penunjang\Sub%20Bagian%20LKK\11%20LAPORAN\Laporan%20Triwulanan\LAPORAN%20TRIWULAN%20GADAI%20SWASTA\DBGADAI\DBGADAINEW%20-%20Tanpa%20Syari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RTAS%20KERJA/BUKU%20STATISTIK/2023/DARI%20DPDS/PPj%20-%20GRAFIK%20DAN%20TABEL%20-%20update%20090824%20,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zky.nurkhaerani\Downloads\Tabel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OPS-GS"/>
      <sheetName val="NSBH"/>
      <sheetName val="NOM"/>
      <sheetName val="PIVOT"/>
      <sheetName val="Sheet1"/>
      <sheetName val="PT Pegadaian"/>
      <sheetName val="REKAP"/>
      <sheetName val="Swasta"/>
      <sheetName val="Gabungan"/>
      <sheetName val="SIGEO"/>
      <sheetName val="Sheet2"/>
      <sheetName val="L8"/>
      <sheetName val="L10"/>
    </sheetNames>
    <sheetDataSet>
      <sheetData sheetId="0">
        <row r="1">
          <cell r="A1" t="str">
            <v>Periode</v>
          </cell>
          <cell r="V1" t="str">
            <v>Aset Tidak Lancar</v>
          </cell>
          <cell r="W1" t="str">
            <v>a.  Aset Tetap</v>
          </cell>
          <cell r="X1" t="str">
            <v>b.  Aset Tidak Berwujud</v>
          </cell>
        </row>
        <row r="2">
          <cell r="A2" t="str">
            <v>2017TWI</v>
          </cell>
          <cell r="V2">
            <v>3152477055.6527777</v>
          </cell>
          <cell r="W2">
            <v>438329442</v>
          </cell>
          <cell r="X2">
            <v>2695055293.6527777</v>
          </cell>
        </row>
        <row r="3">
          <cell r="A3" t="str">
            <v>2017TWII</v>
          </cell>
          <cell r="V3">
            <v>3063576104</v>
          </cell>
          <cell r="W3">
            <v>369739366</v>
          </cell>
          <cell r="X3">
            <v>2544923370</v>
          </cell>
        </row>
        <row r="4">
          <cell r="A4" t="str">
            <v>2017TWIII</v>
          </cell>
          <cell r="V4">
            <v>632290977.5</v>
          </cell>
          <cell r="W4">
            <v>320535028.5</v>
          </cell>
          <cell r="X4">
            <v>176102169</v>
          </cell>
        </row>
        <row r="5">
          <cell r="A5" t="str">
            <v>2017TWIV</v>
          </cell>
          <cell r="V5">
            <v>705984425</v>
          </cell>
          <cell r="W5">
            <v>275351910</v>
          </cell>
          <cell r="X5">
            <v>123271515</v>
          </cell>
        </row>
        <row r="6">
          <cell r="A6" t="str">
            <v>2018TWI</v>
          </cell>
          <cell r="V6">
            <v>533901884</v>
          </cell>
          <cell r="W6">
            <v>258582703</v>
          </cell>
          <cell r="X6">
            <v>70440861</v>
          </cell>
        </row>
        <row r="7">
          <cell r="A7" t="str">
            <v>2018TWII</v>
          </cell>
          <cell r="V7">
            <v>2455822548</v>
          </cell>
          <cell r="W7">
            <v>216204121</v>
          </cell>
          <cell r="X7">
            <v>17610207</v>
          </cell>
        </row>
        <row r="8">
          <cell r="A8" t="str">
            <v>2018TWIII</v>
          </cell>
          <cell r="V8">
            <v>1924214881</v>
          </cell>
          <cell r="W8">
            <v>184475572</v>
          </cell>
          <cell r="X8">
            <v>0</v>
          </cell>
        </row>
        <row r="9">
          <cell r="A9" t="str">
            <v>2017TWI</v>
          </cell>
          <cell r="V9">
            <v>34804047</v>
          </cell>
          <cell r="W9">
            <v>0</v>
          </cell>
          <cell r="X9">
            <v>0</v>
          </cell>
        </row>
        <row r="10">
          <cell r="A10" t="str">
            <v>2017TWII</v>
          </cell>
          <cell r="V10">
            <v>44668056</v>
          </cell>
          <cell r="W10">
            <v>0</v>
          </cell>
          <cell r="X10">
            <v>0</v>
          </cell>
        </row>
        <row r="11">
          <cell r="A11" t="str">
            <v>2017TWIII</v>
          </cell>
          <cell r="V11">
            <v>15075029</v>
          </cell>
          <cell r="W11">
            <v>0</v>
          </cell>
          <cell r="X11">
            <v>0</v>
          </cell>
        </row>
        <row r="12">
          <cell r="A12" t="str">
            <v>2017TWIV</v>
          </cell>
          <cell r="V12">
            <v>5212020</v>
          </cell>
          <cell r="W12">
            <v>0</v>
          </cell>
          <cell r="X12">
            <v>0</v>
          </cell>
        </row>
        <row r="13">
          <cell r="A13" t="str">
            <v>2018TWI</v>
          </cell>
          <cell r="V13">
            <v>5623750</v>
          </cell>
          <cell r="W13">
            <v>0</v>
          </cell>
          <cell r="X13">
            <v>0</v>
          </cell>
        </row>
        <row r="14">
          <cell r="A14" t="str">
            <v>2018TWII</v>
          </cell>
          <cell r="V14">
            <v>5623750</v>
          </cell>
          <cell r="W14">
            <v>0</v>
          </cell>
          <cell r="X14">
            <v>0</v>
          </cell>
        </row>
        <row r="15">
          <cell r="A15" t="str">
            <v>2018TWIII</v>
          </cell>
          <cell r="V15">
            <v>5623750</v>
          </cell>
          <cell r="W15">
            <v>0</v>
          </cell>
          <cell r="X15">
            <v>0</v>
          </cell>
        </row>
        <row r="16">
          <cell r="A16" t="str">
            <v>2017TWI</v>
          </cell>
          <cell r="V16">
            <v>62000000</v>
          </cell>
          <cell r="W16">
            <v>0</v>
          </cell>
          <cell r="X16">
            <v>0</v>
          </cell>
        </row>
        <row r="17">
          <cell r="A17" t="str">
            <v>2017TWII</v>
          </cell>
          <cell r="V17">
            <v>61000000</v>
          </cell>
          <cell r="W17">
            <v>0</v>
          </cell>
          <cell r="X17">
            <v>0</v>
          </cell>
        </row>
        <row r="18">
          <cell r="A18" t="str">
            <v>2017TWIII</v>
          </cell>
          <cell r="V18">
            <v>58600000</v>
          </cell>
          <cell r="W18">
            <v>0</v>
          </cell>
          <cell r="X18">
            <v>0</v>
          </cell>
        </row>
        <row r="19">
          <cell r="A19" t="str">
            <v>2017TWIV</v>
          </cell>
          <cell r="V19">
            <v>58600000</v>
          </cell>
          <cell r="W19">
            <v>0</v>
          </cell>
          <cell r="X19">
            <v>0</v>
          </cell>
        </row>
        <row r="20">
          <cell r="A20" t="str">
            <v>2018TWI</v>
          </cell>
          <cell r="V20">
            <v>38600000</v>
          </cell>
          <cell r="W20">
            <v>0</v>
          </cell>
          <cell r="X20">
            <v>0</v>
          </cell>
        </row>
        <row r="21">
          <cell r="A21" t="str">
            <v>2018TWII</v>
          </cell>
          <cell r="V21">
            <v>28900000</v>
          </cell>
          <cell r="W21">
            <v>0</v>
          </cell>
          <cell r="X21">
            <v>0</v>
          </cell>
        </row>
        <row r="22">
          <cell r="A22" t="str">
            <v>2018TWIII</v>
          </cell>
          <cell r="V22">
            <v>22100000</v>
          </cell>
          <cell r="W22">
            <v>0</v>
          </cell>
          <cell r="X22">
            <v>0</v>
          </cell>
        </row>
        <row r="23">
          <cell r="A23" t="str">
            <v>2017TWI</v>
          </cell>
          <cell r="V23">
            <v>777732566</v>
          </cell>
          <cell r="W23">
            <v>91658176</v>
          </cell>
          <cell r="X23">
            <v>0</v>
          </cell>
        </row>
        <row r="24">
          <cell r="A24" t="str">
            <v>2017TWII</v>
          </cell>
          <cell r="V24">
            <v>729268392</v>
          </cell>
          <cell r="W24">
            <v>87937983</v>
          </cell>
          <cell r="X24">
            <v>0</v>
          </cell>
        </row>
        <row r="25">
          <cell r="A25" t="str">
            <v>2017TWIII</v>
          </cell>
          <cell r="V25">
            <v>742362433</v>
          </cell>
          <cell r="W25">
            <v>63582308</v>
          </cell>
          <cell r="X25">
            <v>0</v>
          </cell>
        </row>
        <row r="26">
          <cell r="A26" t="str">
            <v>2017TWIV</v>
          </cell>
          <cell r="V26">
            <v>635862139.46000004</v>
          </cell>
          <cell r="W26">
            <v>0</v>
          </cell>
          <cell r="X26">
            <v>0</v>
          </cell>
        </row>
        <row r="27">
          <cell r="A27" t="str">
            <v>2018TWI</v>
          </cell>
          <cell r="V27">
            <v>584274819</v>
          </cell>
          <cell r="W27">
            <v>584274819</v>
          </cell>
          <cell r="X27">
            <v>0</v>
          </cell>
        </row>
        <row r="28">
          <cell r="A28" t="str">
            <v>2018TWII</v>
          </cell>
          <cell r="V28">
            <v>532687499.20999998</v>
          </cell>
          <cell r="W28">
            <v>532687499.20999998</v>
          </cell>
          <cell r="X28">
            <v>0</v>
          </cell>
        </row>
        <row r="29">
          <cell r="A29" t="str">
            <v>2018TWIII</v>
          </cell>
          <cell r="V29">
            <v>500911637.41000003</v>
          </cell>
          <cell r="W29">
            <v>500911637.41000003</v>
          </cell>
          <cell r="X29">
            <v>0</v>
          </cell>
        </row>
        <row r="30">
          <cell r="A30" t="str">
            <v>2017TWI</v>
          </cell>
          <cell r="V30">
            <v>0</v>
          </cell>
          <cell r="W30">
            <v>0</v>
          </cell>
          <cell r="X30">
            <v>0</v>
          </cell>
        </row>
        <row r="31">
          <cell r="A31" t="str">
            <v>2017TWII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2017TWIII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2017TWIV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2018TWI</v>
          </cell>
          <cell r="V34">
            <v>106666000</v>
          </cell>
          <cell r="W34">
            <v>0</v>
          </cell>
          <cell r="X34">
            <v>0</v>
          </cell>
        </row>
        <row r="35">
          <cell r="A35" t="str">
            <v>2018TWII</v>
          </cell>
          <cell r="V35">
            <v>106098000</v>
          </cell>
          <cell r="W35">
            <v>0</v>
          </cell>
          <cell r="X35">
            <v>0</v>
          </cell>
        </row>
        <row r="36">
          <cell r="A36" t="str">
            <v>2018TWIII</v>
          </cell>
          <cell r="V36">
            <v>106098000</v>
          </cell>
          <cell r="W36">
            <v>0</v>
          </cell>
          <cell r="X36">
            <v>0</v>
          </cell>
        </row>
        <row r="37">
          <cell r="A37" t="str">
            <v>2017TWI</v>
          </cell>
          <cell r="V37">
            <v>2342889000</v>
          </cell>
          <cell r="W37">
            <v>0</v>
          </cell>
          <cell r="X37">
            <v>0</v>
          </cell>
        </row>
        <row r="38">
          <cell r="A38" t="str">
            <v>2017TWII</v>
          </cell>
          <cell r="V38">
            <v>3198155000</v>
          </cell>
          <cell r="W38">
            <v>0</v>
          </cell>
          <cell r="X38">
            <v>0</v>
          </cell>
        </row>
        <row r="39">
          <cell r="A39" t="str">
            <v>2017TWIII</v>
          </cell>
          <cell r="V39">
            <v>3360982000</v>
          </cell>
          <cell r="W39">
            <v>0</v>
          </cell>
          <cell r="X39">
            <v>0</v>
          </cell>
        </row>
        <row r="40">
          <cell r="A40" t="str">
            <v>2017TWIV</v>
          </cell>
          <cell r="V40">
            <v>5172557000</v>
          </cell>
          <cell r="W40">
            <v>0</v>
          </cell>
          <cell r="X40">
            <v>0</v>
          </cell>
        </row>
        <row r="41">
          <cell r="A41" t="str">
            <v>2018TWI</v>
          </cell>
          <cell r="V41">
            <v>3185599000</v>
          </cell>
          <cell r="W41">
            <v>0</v>
          </cell>
          <cell r="X41">
            <v>0</v>
          </cell>
        </row>
        <row r="42">
          <cell r="A42" t="str">
            <v>2018TWII</v>
          </cell>
          <cell r="V42">
            <v>4781438671.1123562</v>
          </cell>
          <cell r="W42">
            <v>0</v>
          </cell>
          <cell r="X42">
            <v>0</v>
          </cell>
        </row>
        <row r="43">
          <cell r="A43" t="str">
            <v>2018TWIII</v>
          </cell>
          <cell r="V43">
            <v>3251203000</v>
          </cell>
          <cell r="W43">
            <v>0</v>
          </cell>
          <cell r="X43">
            <v>0</v>
          </cell>
        </row>
        <row r="44">
          <cell r="A44" t="str">
            <v>2017TWI</v>
          </cell>
          <cell r="V44">
            <v>394467000</v>
          </cell>
          <cell r="W44">
            <v>287132000</v>
          </cell>
          <cell r="X44">
            <v>107335000</v>
          </cell>
        </row>
        <row r="45">
          <cell r="A45" t="str">
            <v>2017TWII</v>
          </cell>
          <cell r="V45">
            <v>386311516.01999998</v>
          </cell>
          <cell r="W45">
            <v>278977005</v>
          </cell>
          <cell r="X45">
            <v>107334511.02</v>
          </cell>
        </row>
        <row r="46">
          <cell r="A46" t="str">
            <v>2017TWIII</v>
          </cell>
          <cell r="V46">
            <v>431063000</v>
          </cell>
          <cell r="W46">
            <v>323728000</v>
          </cell>
          <cell r="X46">
            <v>107335000</v>
          </cell>
        </row>
        <row r="47">
          <cell r="A47" t="str">
            <v>2017TWIV</v>
          </cell>
          <cell r="V47">
            <v>488011000</v>
          </cell>
          <cell r="W47">
            <v>380676000</v>
          </cell>
          <cell r="X47">
            <v>107335000</v>
          </cell>
        </row>
        <row r="48">
          <cell r="A48" t="str">
            <v>2018TWI</v>
          </cell>
          <cell r="V48">
            <v>478254385</v>
          </cell>
          <cell r="W48">
            <v>370919385</v>
          </cell>
          <cell r="X48">
            <v>107335000</v>
          </cell>
        </row>
        <row r="49">
          <cell r="A49" t="str">
            <v>2018TWII</v>
          </cell>
          <cell r="V49">
            <v>464659451</v>
          </cell>
          <cell r="W49">
            <v>357324451</v>
          </cell>
          <cell r="X49">
            <v>107335000</v>
          </cell>
        </row>
        <row r="50">
          <cell r="A50" t="str">
            <v>2018TWIII</v>
          </cell>
          <cell r="V50">
            <v>402071000</v>
          </cell>
          <cell r="W50">
            <v>294736000</v>
          </cell>
          <cell r="X50">
            <v>107335000</v>
          </cell>
        </row>
        <row r="51">
          <cell r="A51" t="str">
            <v>2017TWI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2017TWII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>2017TWIII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2017TWIV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2018TWI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2018TWII</v>
          </cell>
          <cell r="V56">
            <v>0</v>
          </cell>
          <cell r="W56">
            <v>0</v>
          </cell>
          <cell r="X56">
            <v>0</v>
          </cell>
        </row>
        <row r="57">
          <cell r="A57" t="str">
            <v>2018TWIII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2017TWI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2017TWII</v>
          </cell>
          <cell r="V59">
            <v>0</v>
          </cell>
          <cell r="W59">
            <v>0</v>
          </cell>
          <cell r="X59">
            <v>0</v>
          </cell>
        </row>
        <row r="60">
          <cell r="A60" t="str">
            <v>2017TWIII</v>
          </cell>
          <cell r="V60">
            <v>0</v>
          </cell>
          <cell r="W60">
            <v>0</v>
          </cell>
          <cell r="X60">
            <v>0</v>
          </cell>
        </row>
        <row r="61">
          <cell r="A61" t="str">
            <v>2017TWIV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>2018TWI</v>
          </cell>
          <cell r="V62">
            <v>89673174</v>
          </cell>
          <cell r="W62">
            <v>89673174</v>
          </cell>
          <cell r="X62">
            <v>0</v>
          </cell>
        </row>
        <row r="63">
          <cell r="A63" t="str">
            <v>2018TWII</v>
          </cell>
          <cell r="V63">
            <v>84971638</v>
          </cell>
          <cell r="W63">
            <v>84971638</v>
          </cell>
          <cell r="X63">
            <v>0</v>
          </cell>
        </row>
        <row r="64">
          <cell r="A64" t="str">
            <v>2018TWIII</v>
          </cell>
          <cell r="V64">
            <v>86847786</v>
          </cell>
          <cell r="W64">
            <v>86847786</v>
          </cell>
          <cell r="X64">
            <v>0</v>
          </cell>
        </row>
        <row r="65">
          <cell r="A65" t="str">
            <v>2017TWI</v>
          </cell>
          <cell r="V65">
            <v>0</v>
          </cell>
          <cell r="W65">
            <v>0</v>
          </cell>
          <cell r="X65">
            <v>0</v>
          </cell>
        </row>
        <row r="66">
          <cell r="A66" t="str">
            <v>2017TWII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2017TWIII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2017TWIV</v>
          </cell>
          <cell r="V68">
            <v>300671400</v>
          </cell>
          <cell r="W68">
            <v>0</v>
          </cell>
          <cell r="X68">
            <v>0</v>
          </cell>
        </row>
        <row r="69">
          <cell r="A69" t="str">
            <v>2018TWI</v>
          </cell>
          <cell r="V69">
            <v>293190150</v>
          </cell>
          <cell r="W69">
            <v>0</v>
          </cell>
          <cell r="X69">
            <v>0</v>
          </cell>
        </row>
        <row r="70">
          <cell r="A70" t="str">
            <v>2018TWII</v>
          </cell>
          <cell r="V70">
            <v>278227650</v>
          </cell>
          <cell r="W70">
            <v>0</v>
          </cell>
          <cell r="X70">
            <v>0</v>
          </cell>
        </row>
        <row r="71">
          <cell r="A71" t="str">
            <v>2018TWIII</v>
          </cell>
          <cell r="V71">
            <v>278227650</v>
          </cell>
          <cell r="W71">
            <v>0</v>
          </cell>
          <cell r="X71">
            <v>0</v>
          </cell>
        </row>
        <row r="72">
          <cell r="A72" t="str">
            <v>2017TWI</v>
          </cell>
          <cell r="V72">
            <v>0</v>
          </cell>
          <cell r="W72">
            <v>0</v>
          </cell>
          <cell r="X72">
            <v>0</v>
          </cell>
        </row>
        <row r="73">
          <cell r="A73" t="str">
            <v>2017TWII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2017TWIII</v>
          </cell>
          <cell r="V74">
            <v>0</v>
          </cell>
          <cell r="W74">
            <v>0</v>
          </cell>
          <cell r="X74">
            <v>0</v>
          </cell>
        </row>
        <row r="75">
          <cell r="A75" t="str">
            <v>2017TWIV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2018TWI</v>
          </cell>
          <cell r="V76">
            <v>49672547</v>
          </cell>
          <cell r="W76">
            <v>49672547</v>
          </cell>
          <cell r="X76">
            <v>0</v>
          </cell>
        </row>
        <row r="77">
          <cell r="A77" t="str">
            <v>2018TWII</v>
          </cell>
          <cell r="V77">
            <v>225398191</v>
          </cell>
          <cell r="W77">
            <v>225398191</v>
          </cell>
          <cell r="X77">
            <v>0</v>
          </cell>
        </row>
        <row r="78">
          <cell r="A78" t="str">
            <v>2018TWIII</v>
          </cell>
          <cell r="V78">
            <v>218127281</v>
          </cell>
          <cell r="W78">
            <v>218127281</v>
          </cell>
          <cell r="X78">
            <v>0</v>
          </cell>
        </row>
        <row r="79">
          <cell r="A79" t="str">
            <v>2017TWI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>2017TWII</v>
          </cell>
          <cell r="V80">
            <v>0</v>
          </cell>
          <cell r="W80">
            <v>0</v>
          </cell>
          <cell r="X80">
            <v>0</v>
          </cell>
        </row>
        <row r="81">
          <cell r="A81" t="str">
            <v>2017TWIII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2017TWIV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2018TWI</v>
          </cell>
          <cell r="V83">
            <v>235861356</v>
          </cell>
          <cell r="W83">
            <v>151918556</v>
          </cell>
          <cell r="X83">
            <v>0</v>
          </cell>
        </row>
        <row r="84">
          <cell r="A84" t="str">
            <v>2018TWII</v>
          </cell>
          <cell r="V84">
            <v>594059859</v>
          </cell>
          <cell r="W84">
            <v>125929759</v>
          </cell>
          <cell r="X84">
            <v>0</v>
          </cell>
        </row>
        <row r="85">
          <cell r="A85" t="str">
            <v>2018TWIII</v>
          </cell>
          <cell r="V85">
            <v>796970205</v>
          </cell>
          <cell r="W85">
            <v>103501605</v>
          </cell>
          <cell r="X85">
            <v>0</v>
          </cell>
        </row>
        <row r="86">
          <cell r="A86" t="str">
            <v>2017TWI</v>
          </cell>
          <cell r="V86">
            <v>0</v>
          </cell>
          <cell r="W86">
            <v>0</v>
          </cell>
          <cell r="X86">
            <v>0</v>
          </cell>
        </row>
        <row r="87">
          <cell r="A87" t="str">
            <v>2017TWII</v>
          </cell>
          <cell r="V87">
            <v>0</v>
          </cell>
          <cell r="W87">
            <v>0</v>
          </cell>
          <cell r="X87">
            <v>0</v>
          </cell>
        </row>
        <row r="88">
          <cell r="A88" t="str">
            <v>2017TWIII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2017TWIV</v>
          </cell>
          <cell r="V89">
            <v>99486000</v>
          </cell>
          <cell r="W89">
            <v>0</v>
          </cell>
          <cell r="X89">
            <v>0</v>
          </cell>
        </row>
        <row r="90">
          <cell r="A90" t="str">
            <v>2018TWI</v>
          </cell>
          <cell r="V90">
            <v>140900000</v>
          </cell>
          <cell r="W90">
            <v>0</v>
          </cell>
          <cell r="X90">
            <v>0</v>
          </cell>
        </row>
        <row r="91">
          <cell r="A91" t="str">
            <v>2018TWII</v>
          </cell>
          <cell r="V91">
            <v>21634375</v>
          </cell>
          <cell r="W91">
            <v>0</v>
          </cell>
          <cell r="X91">
            <v>0</v>
          </cell>
        </row>
        <row r="92">
          <cell r="A92" t="str">
            <v>2018TWIII</v>
          </cell>
          <cell r="V92">
            <v>21301562.5</v>
          </cell>
          <cell r="W92">
            <v>0</v>
          </cell>
          <cell r="X92">
            <v>0</v>
          </cell>
        </row>
        <row r="93">
          <cell r="A93" t="str">
            <v>2017TWI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2017TWII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>2017TWIII</v>
          </cell>
          <cell r="V95">
            <v>0</v>
          </cell>
          <cell r="W95">
            <v>0</v>
          </cell>
          <cell r="X95">
            <v>0</v>
          </cell>
        </row>
        <row r="96">
          <cell r="A96" t="str">
            <v>2017TWIV</v>
          </cell>
          <cell r="V96">
            <v>0</v>
          </cell>
          <cell r="W96">
            <v>0</v>
          </cell>
          <cell r="X96">
            <v>0</v>
          </cell>
        </row>
        <row r="97">
          <cell r="A97" t="str">
            <v>2018TWI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>2018TWII</v>
          </cell>
          <cell r="V98">
            <v>1420000</v>
          </cell>
          <cell r="W98">
            <v>0</v>
          </cell>
          <cell r="X98">
            <v>0</v>
          </cell>
        </row>
        <row r="99">
          <cell r="A99" t="str">
            <v>2018TWIII</v>
          </cell>
          <cell r="V99">
            <v>2500000</v>
          </cell>
          <cell r="W99">
            <v>0</v>
          </cell>
          <cell r="X99">
            <v>0</v>
          </cell>
        </row>
        <row r="100">
          <cell r="A100" t="str">
            <v>2017TWI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2017TWII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2017TWIII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2017TWIV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2018TWI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2018TWII</v>
          </cell>
          <cell r="V105">
            <v>149802000</v>
          </cell>
          <cell r="W105">
            <v>78802000</v>
          </cell>
          <cell r="X105">
            <v>71000000</v>
          </cell>
        </row>
        <row r="106">
          <cell r="A106" t="str">
            <v>2018TWIII</v>
          </cell>
          <cell r="V106">
            <v>149802000</v>
          </cell>
          <cell r="W106">
            <v>78802000</v>
          </cell>
          <cell r="X106">
            <v>71000000</v>
          </cell>
        </row>
        <row r="107">
          <cell r="A107" t="str">
            <v>2017TWI</v>
          </cell>
          <cell r="V107">
            <v>0</v>
          </cell>
          <cell r="W107">
            <v>0</v>
          </cell>
          <cell r="X107">
            <v>0</v>
          </cell>
        </row>
        <row r="108">
          <cell r="A108" t="str">
            <v>2017TWII</v>
          </cell>
          <cell r="V108">
            <v>0</v>
          </cell>
          <cell r="W108">
            <v>0</v>
          </cell>
          <cell r="X108">
            <v>0</v>
          </cell>
        </row>
        <row r="109">
          <cell r="A109" t="str">
            <v>2017TWIII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>2017TWIV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2018TWI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2018TWII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2018TWIII</v>
          </cell>
          <cell r="V113">
            <v>65746250</v>
          </cell>
          <cell r="W113">
            <v>65746250</v>
          </cell>
          <cell r="X113">
            <v>0</v>
          </cell>
        </row>
        <row r="114">
          <cell r="A114" t="str">
            <v>2017TWI</v>
          </cell>
          <cell r="V114">
            <v>0</v>
          </cell>
          <cell r="W114">
            <v>0</v>
          </cell>
          <cell r="X114">
            <v>0</v>
          </cell>
        </row>
        <row r="115">
          <cell r="A115" t="str">
            <v>2017TWII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>2017TWIII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2017TWIV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2018TWI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2018TWII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2018TWIII</v>
          </cell>
          <cell r="V120">
            <v>12912499</v>
          </cell>
          <cell r="W120">
            <v>0</v>
          </cell>
          <cell r="X120">
            <v>0</v>
          </cell>
        </row>
        <row r="121">
          <cell r="A121" t="str">
            <v>2018TWIV</v>
          </cell>
          <cell r="V121">
            <v>113125000</v>
          </cell>
          <cell r="W121">
            <v>0</v>
          </cell>
          <cell r="X121">
            <v>0</v>
          </cell>
        </row>
        <row r="122">
          <cell r="A122" t="str">
            <v>2018TWIV</v>
          </cell>
          <cell r="V122">
            <v>2447655457</v>
          </cell>
          <cell r="W122">
            <v>159975148</v>
          </cell>
          <cell r="X122">
            <v>0</v>
          </cell>
        </row>
        <row r="123">
          <cell r="A123" t="str">
            <v>2018TWIV</v>
          </cell>
          <cell r="V123">
            <v>5623750</v>
          </cell>
          <cell r="W123">
            <v>0</v>
          </cell>
          <cell r="X123">
            <v>0</v>
          </cell>
        </row>
        <row r="124">
          <cell r="A124" t="str">
            <v>2018TWIV</v>
          </cell>
          <cell r="V124">
            <v>22100000</v>
          </cell>
          <cell r="W124">
            <v>0</v>
          </cell>
          <cell r="X124">
            <v>0</v>
          </cell>
        </row>
        <row r="125">
          <cell r="A125" t="str">
            <v>2018TWIV</v>
          </cell>
          <cell r="V125">
            <v>446622754.79000002</v>
          </cell>
          <cell r="W125">
            <v>446622754.79000002</v>
          </cell>
          <cell r="X125">
            <v>0</v>
          </cell>
        </row>
        <row r="126">
          <cell r="A126" t="str">
            <v>2018TWIV</v>
          </cell>
          <cell r="V126">
            <v>106098000</v>
          </cell>
          <cell r="W126">
            <v>0</v>
          </cell>
          <cell r="X126">
            <v>0</v>
          </cell>
        </row>
        <row r="127">
          <cell r="A127" t="str">
            <v>2018TWIV</v>
          </cell>
          <cell r="V127">
            <v>11155318814</v>
          </cell>
          <cell r="W127">
            <v>0</v>
          </cell>
          <cell r="X127">
            <v>0</v>
          </cell>
        </row>
        <row r="128">
          <cell r="A128" t="str">
            <v>2018TWIV</v>
          </cell>
          <cell r="V128">
            <v>488011000</v>
          </cell>
          <cell r="W128">
            <v>380676000</v>
          </cell>
          <cell r="X128">
            <v>107335000</v>
          </cell>
        </row>
        <row r="129">
          <cell r="A129" t="str">
            <v>2018TWIV</v>
          </cell>
          <cell r="V129">
            <v>0</v>
          </cell>
          <cell r="W129">
            <v>0</v>
          </cell>
          <cell r="X129">
            <v>0</v>
          </cell>
        </row>
        <row r="130">
          <cell r="A130" t="str">
            <v>2018TWIV</v>
          </cell>
          <cell r="V130">
            <v>89400790</v>
          </cell>
          <cell r="W130">
            <v>89400790</v>
          </cell>
          <cell r="X130">
            <v>0</v>
          </cell>
        </row>
        <row r="131">
          <cell r="A131" t="str">
            <v>2018TWIV</v>
          </cell>
          <cell r="V131">
            <v>278227650</v>
          </cell>
          <cell r="W131">
            <v>0</v>
          </cell>
          <cell r="X131">
            <v>0</v>
          </cell>
        </row>
        <row r="132">
          <cell r="A132" t="str">
            <v>2018TWIV</v>
          </cell>
          <cell r="V132">
            <v>217130728</v>
          </cell>
          <cell r="W132">
            <v>217130728</v>
          </cell>
          <cell r="X132">
            <v>0</v>
          </cell>
        </row>
        <row r="133">
          <cell r="A133" t="str">
            <v>2018TWIV</v>
          </cell>
          <cell r="V133">
            <v>808908142</v>
          </cell>
          <cell r="W133">
            <v>88726845</v>
          </cell>
          <cell r="X133">
            <v>0</v>
          </cell>
        </row>
        <row r="134">
          <cell r="A134" t="str">
            <v>2018TWIV</v>
          </cell>
          <cell r="V134">
            <v>21301562.5</v>
          </cell>
          <cell r="W134">
            <v>0</v>
          </cell>
          <cell r="X134">
            <v>0</v>
          </cell>
        </row>
        <row r="135">
          <cell r="A135" t="str">
            <v>2018TWIV</v>
          </cell>
          <cell r="V135">
            <v>2600000</v>
          </cell>
          <cell r="W135">
            <v>0</v>
          </cell>
          <cell r="X135">
            <v>0</v>
          </cell>
        </row>
        <row r="136">
          <cell r="A136" t="str">
            <v>2018TWIV</v>
          </cell>
          <cell r="V136">
            <v>73727000</v>
          </cell>
          <cell r="W136">
            <v>67310000</v>
          </cell>
          <cell r="X136">
            <v>6417000</v>
          </cell>
        </row>
        <row r="137">
          <cell r="A137" t="str">
            <v>2018TWIV</v>
          </cell>
          <cell r="V137">
            <v>126254166.68000001</v>
          </cell>
          <cell r="W137">
            <v>126254166.68000001</v>
          </cell>
          <cell r="X137">
            <v>0</v>
          </cell>
        </row>
        <row r="138">
          <cell r="A138" t="str">
            <v>2018TWIV</v>
          </cell>
          <cell r="V138">
            <v>12912499</v>
          </cell>
          <cell r="W138">
            <v>0</v>
          </cell>
          <cell r="X138">
            <v>0</v>
          </cell>
        </row>
        <row r="139">
          <cell r="A139" t="str">
            <v>2018TWIV</v>
          </cell>
          <cell r="V139">
            <v>62257500</v>
          </cell>
          <cell r="W139">
            <v>0</v>
          </cell>
          <cell r="X139">
            <v>0</v>
          </cell>
        </row>
        <row r="140">
          <cell r="A140" t="str">
            <v>2018TWIV</v>
          </cell>
          <cell r="V140">
            <v>315200000</v>
          </cell>
          <cell r="W140">
            <v>130200000</v>
          </cell>
          <cell r="X140">
            <v>0</v>
          </cell>
        </row>
        <row r="141">
          <cell r="A141" t="str">
            <v>2018TWIV</v>
          </cell>
          <cell r="V141">
            <v>30000000</v>
          </cell>
          <cell r="W141">
            <v>0</v>
          </cell>
          <cell r="X141">
            <v>0</v>
          </cell>
        </row>
        <row r="142">
          <cell r="A142" t="str">
            <v>2018TWIV</v>
          </cell>
          <cell r="V142">
            <v>69550173</v>
          </cell>
          <cell r="W142">
            <v>0</v>
          </cell>
          <cell r="X142">
            <v>0</v>
          </cell>
        </row>
        <row r="143">
          <cell r="A143" t="str">
            <v>2018TWIV</v>
          </cell>
          <cell r="V143">
            <v>58500000</v>
          </cell>
          <cell r="W143">
            <v>0</v>
          </cell>
          <cell r="X143">
            <v>0</v>
          </cell>
        </row>
        <row r="144">
          <cell r="A144" t="str">
            <v>2018TWIV</v>
          </cell>
          <cell r="V144">
            <v>41927500</v>
          </cell>
          <cell r="W144">
            <v>0</v>
          </cell>
          <cell r="X144">
            <v>0</v>
          </cell>
        </row>
        <row r="145">
          <cell r="A145" t="str">
            <v>2018TWIV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>2018TWIV</v>
          </cell>
          <cell r="V146">
            <v>112662000</v>
          </cell>
          <cell r="W146">
            <v>62662000</v>
          </cell>
          <cell r="X146">
            <v>50000000</v>
          </cell>
        </row>
        <row r="147">
          <cell r="A147" t="str">
            <v>2019TWI</v>
          </cell>
          <cell r="V147">
            <v>113125000</v>
          </cell>
          <cell r="W147">
            <v>0</v>
          </cell>
          <cell r="X147">
            <v>0</v>
          </cell>
        </row>
        <row r="148">
          <cell r="A148" t="str">
            <v>2019TWI</v>
          </cell>
          <cell r="V148">
            <v>1680452919</v>
          </cell>
          <cell r="W148">
            <v>134657130</v>
          </cell>
          <cell r="X148">
            <v>0</v>
          </cell>
        </row>
        <row r="149">
          <cell r="A149" t="str">
            <v>2019TWI</v>
          </cell>
          <cell r="V149">
            <v>5623750</v>
          </cell>
          <cell r="W149">
            <v>0</v>
          </cell>
          <cell r="X149">
            <v>0</v>
          </cell>
        </row>
        <row r="150">
          <cell r="A150" t="str">
            <v>2019TWI</v>
          </cell>
          <cell r="V150">
            <v>22100000</v>
          </cell>
          <cell r="W150">
            <v>0</v>
          </cell>
          <cell r="X150">
            <v>0</v>
          </cell>
        </row>
        <row r="151">
          <cell r="A151" t="str">
            <v>2019TWI</v>
          </cell>
          <cell r="V151">
            <v>331276355</v>
          </cell>
          <cell r="W151">
            <v>331276355</v>
          </cell>
          <cell r="X151">
            <v>0</v>
          </cell>
        </row>
        <row r="152">
          <cell r="A152" t="str">
            <v>2019TWI</v>
          </cell>
          <cell r="V152">
            <v>106098000</v>
          </cell>
          <cell r="W152">
            <v>0</v>
          </cell>
          <cell r="X152">
            <v>0</v>
          </cell>
        </row>
        <row r="153">
          <cell r="A153" t="str">
            <v>2019TWI</v>
          </cell>
          <cell r="V153">
            <v>8354056678</v>
          </cell>
          <cell r="W153">
            <v>0</v>
          </cell>
          <cell r="X153">
            <v>0</v>
          </cell>
        </row>
        <row r="154">
          <cell r="A154" t="str">
            <v>2019TWI</v>
          </cell>
          <cell r="V154">
            <v>426697501</v>
          </cell>
          <cell r="W154">
            <v>426697501</v>
          </cell>
          <cell r="X154">
            <v>0</v>
          </cell>
        </row>
        <row r="155">
          <cell r="A155" t="str">
            <v>2019TWI</v>
          </cell>
          <cell r="V155">
            <v>0</v>
          </cell>
          <cell r="W155">
            <v>0</v>
          </cell>
          <cell r="X155">
            <v>0</v>
          </cell>
        </row>
        <row r="156">
          <cell r="A156" t="str">
            <v>2019TWI</v>
          </cell>
          <cell r="V156">
            <v>479000708</v>
          </cell>
          <cell r="W156">
            <v>479000708</v>
          </cell>
          <cell r="X156">
            <v>0</v>
          </cell>
        </row>
        <row r="157">
          <cell r="A157" t="str">
            <v>2019TWI</v>
          </cell>
          <cell r="V157">
            <v>278227650</v>
          </cell>
          <cell r="W157">
            <v>0</v>
          </cell>
          <cell r="X157">
            <v>0</v>
          </cell>
        </row>
        <row r="158">
          <cell r="A158" t="str">
            <v>2019TWI</v>
          </cell>
          <cell r="V158">
            <v>244361576.47999999</v>
          </cell>
          <cell r="W158">
            <v>231680576.47999999</v>
          </cell>
          <cell r="X158">
            <v>0</v>
          </cell>
        </row>
        <row r="159">
          <cell r="A159" t="str">
            <v>2019TWI</v>
          </cell>
          <cell r="V159">
            <v>552595929</v>
          </cell>
          <cell r="W159">
            <v>73051032</v>
          </cell>
          <cell r="X159">
            <v>0</v>
          </cell>
        </row>
        <row r="160">
          <cell r="A160" t="str">
            <v>2019TWI</v>
          </cell>
          <cell r="V160">
            <v>21301562.5</v>
          </cell>
          <cell r="W160">
            <v>0</v>
          </cell>
          <cell r="X160">
            <v>0</v>
          </cell>
        </row>
        <row r="161">
          <cell r="A161" t="str">
            <v>2019TWI</v>
          </cell>
          <cell r="V161">
            <v>2600000</v>
          </cell>
          <cell r="W161">
            <v>0</v>
          </cell>
          <cell r="X161">
            <v>0</v>
          </cell>
        </row>
        <row r="162">
          <cell r="A162" t="str">
            <v>2019TWI</v>
          </cell>
          <cell r="V162">
            <v>73727000</v>
          </cell>
          <cell r="W162">
            <v>67310000</v>
          </cell>
          <cell r="X162">
            <v>6417000</v>
          </cell>
        </row>
        <row r="163">
          <cell r="A163" t="str">
            <v>2019TWI</v>
          </cell>
          <cell r="V163">
            <v>110529166</v>
          </cell>
          <cell r="W163">
            <v>110529166</v>
          </cell>
          <cell r="X163">
            <v>0</v>
          </cell>
        </row>
        <row r="164">
          <cell r="A164" t="str">
            <v>2019TWI</v>
          </cell>
          <cell r="V164">
            <v>41941060</v>
          </cell>
          <cell r="W164">
            <v>0</v>
          </cell>
          <cell r="X164">
            <v>0</v>
          </cell>
        </row>
        <row r="165">
          <cell r="A165" t="str">
            <v>2019TWI</v>
          </cell>
          <cell r="V165">
            <v>62257500</v>
          </cell>
          <cell r="W165">
            <v>0</v>
          </cell>
          <cell r="X165">
            <v>0</v>
          </cell>
        </row>
        <row r="166">
          <cell r="A166" t="str">
            <v>2019TWI</v>
          </cell>
          <cell r="V166">
            <v>315200000</v>
          </cell>
          <cell r="W166">
            <v>130200000</v>
          </cell>
          <cell r="X166">
            <v>0</v>
          </cell>
        </row>
        <row r="167">
          <cell r="A167" t="str">
            <v>2019TWI</v>
          </cell>
          <cell r="V167">
            <v>30000000</v>
          </cell>
          <cell r="W167">
            <v>0</v>
          </cell>
          <cell r="X167">
            <v>0</v>
          </cell>
        </row>
        <row r="168">
          <cell r="A168" t="str">
            <v>2019TWI</v>
          </cell>
          <cell r="V168">
            <v>35225751</v>
          </cell>
          <cell r="W168">
            <v>0</v>
          </cell>
          <cell r="X168">
            <v>0</v>
          </cell>
        </row>
        <row r="169">
          <cell r="A169" t="str">
            <v>2019TWI</v>
          </cell>
          <cell r="V169">
            <v>58500000</v>
          </cell>
          <cell r="W169">
            <v>0</v>
          </cell>
          <cell r="X169">
            <v>0</v>
          </cell>
        </row>
        <row r="170">
          <cell r="A170" t="str">
            <v>2019TWI</v>
          </cell>
          <cell r="V170">
            <v>10670000</v>
          </cell>
          <cell r="W170">
            <v>0</v>
          </cell>
          <cell r="X170">
            <v>0</v>
          </cell>
        </row>
        <row r="171">
          <cell r="A171" t="str">
            <v>2019TWI</v>
          </cell>
          <cell r="V171">
            <v>0</v>
          </cell>
          <cell r="W171">
            <v>0</v>
          </cell>
          <cell r="X171">
            <v>0</v>
          </cell>
        </row>
        <row r="172">
          <cell r="A172" t="str">
            <v>2019TWI</v>
          </cell>
          <cell r="V172">
            <v>112662000</v>
          </cell>
          <cell r="W172">
            <v>62662000</v>
          </cell>
          <cell r="X172">
            <v>50000000</v>
          </cell>
        </row>
        <row r="173">
          <cell r="A173" t="str">
            <v>2019TWI</v>
          </cell>
          <cell r="V173">
            <v>333547645</v>
          </cell>
          <cell r="W173">
            <v>0</v>
          </cell>
          <cell r="X173">
            <v>0</v>
          </cell>
        </row>
        <row r="174">
          <cell r="A174" t="str">
            <v>2019TWI</v>
          </cell>
          <cell r="V174">
            <v>0</v>
          </cell>
        </row>
        <row r="175">
          <cell r="A175" t="str">
            <v>2019TWI</v>
          </cell>
          <cell r="V175">
            <v>600000000</v>
          </cell>
          <cell r="W175">
            <v>600000000</v>
          </cell>
        </row>
        <row r="176">
          <cell r="A176" t="str">
            <v>2018TWIV</v>
          </cell>
          <cell r="V176">
            <v>0</v>
          </cell>
          <cell r="W176">
            <v>0</v>
          </cell>
          <cell r="X176">
            <v>0</v>
          </cell>
        </row>
        <row r="177">
          <cell r="A177" t="str">
            <v>2018TWIV</v>
          </cell>
          <cell r="V177">
            <v>600000000</v>
          </cell>
          <cell r="W177">
            <v>600000000</v>
          </cell>
          <cell r="X177">
            <v>0</v>
          </cell>
        </row>
        <row r="178">
          <cell r="A178" t="str">
            <v>2019TWI</v>
          </cell>
          <cell r="V178">
            <v>0</v>
          </cell>
        </row>
        <row r="179">
          <cell r="A179" t="str">
            <v>2018TWII</v>
          </cell>
          <cell r="V179">
            <v>748701000</v>
          </cell>
          <cell r="W179">
            <v>0</v>
          </cell>
        </row>
        <row r="180">
          <cell r="A180" t="str">
            <v>2019TWI</v>
          </cell>
          <cell r="V180">
            <v>720125000</v>
          </cell>
        </row>
        <row r="181">
          <cell r="A181" t="str">
            <v>2018TWIII</v>
          </cell>
          <cell r="V181">
            <v>752476000</v>
          </cell>
        </row>
        <row r="182">
          <cell r="A182" t="str">
            <v>2018TWIV</v>
          </cell>
          <cell r="V182">
            <v>750553000</v>
          </cell>
        </row>
        <row r="183">
          <cell r="A183" t="str">
            <v>2018TWIV</v>
          </cell>
          <cell r="V183">
            <v>207367184</v>
          </cell>
        </row>
        <row r="184">
          <cell r="A184" t="str">
            <v>2018TWIV</v>
          </cell>
          <cell r="V184">
            <v>41250000</v>
          </cell>
        </row>
        <row r="185">
          <cell r="A185" t="str">
            <v>2019TWI</v>
          </cell>
          <cell r="V185">
            <v>17500000</v>
          </cell>
        </row>
        <row r="186">
          <cell r="A186" t="str">
            <v>2019TWI</v>
          </cell>
          <cell r="V186">
            <v>321349731</v>
          </cell>
        </row>
        <row r="187">
          <cell r="A187" t="str">
            <v>2019TWI</v>
          </cell>
          <cell r="V187">
            <v>13600000</v>
          </cell>
          <cell r="W187">
            <v>0</v>
          </cell>
          <cell r="X187">
            <v>0</v>
          </cell>
        </row>
        <row r="188">
          <cell r="A188" t="str">
            <v>2019TWI</v>
          </cell>
          <cell r="V188">
            <v>46000000</v>
          </cell>
          <cell r="W188">
            <v>0</v>
          </cell>
          <cell r="X188">
            <v>0</v>
          </cell>
        </row>
        <row r="189">
          <cell r="A189" t="str">
            <v>2019TWII</v>
          </cell>
          <cell r="V189">
            <v>113125000</v>
          </cell>
          <cell r="W189">
            <v>0</v>
          </cell>
          <cell r="X189">
            <v>0</v>
          </cell>
        </row>
        <row r="190">
          <cell r="A190" t="str">
            <v>2019TWII</v>
          </cell>
          <cell r="V190">
            <v>840791416</v>
          </cell>
          <cell r="W190">
            <v>115206507</v>
          </cell>
          <cell r="X190">
            <v>0</v>
          </cell>
        </row>
        <row r="191">
          <cell r="A191" t="str">
            <v>2019TWII</v>
          </cell>
          <cell r="V191">
            <v>5623750</v>
          </cell>
          <cell r="W191">
            <v>0</v>
          </cell>
          <cell r="X191">
            <v>0</v>
          </cell>
        </row>
        <row r="192">
          <cell r="A192" t="str">
            <v>2019TWII</v>
          </cell>
          <cell r="V192">
            <v>22100000</v>
          </cell>
          <cell r="W192">
            <v>0</v>
          </cell>
          <cell r="X192">
            <v>0</v>
          </cell>
        </row>
        <row r="193">
          <cell r="A193" t="str">
            <v>2019TWII</v>
          </cell>
          <cell r="V193">
            <v>304153501</v>
          </cell>
          <cell r="W193">
            <v>304153501</v>
          </cell>
          <cell r="X193">
            <v>0</v>
          </cell>
        </row>
        <row r="194">
          <cell r="A194" t="str">
            <v>2019TWII</v>
          </cell>
          <cell r="V194">
            <v>106098000</v>
          </cell>
          <cell r="W194">
            <v>0</v>
          </cell>
          <cell r="X194">
            <v>0</v>
          </cell>
        </row>
        <row r="195">
          <cell r="A195" t="str">
            <v>2019TWII</v>
          </cell>
          <cell r="V195">
            <v>8354056678</v>
          </cell>
          <cell r="W195">
            <v>0</v>
          </cell>
          <cell r="X195">
            <v>0</v>
          </cell>
        </row>
        <row r="196">
          <cell r="A196" t="str">
            <v>2019TWII</v>
          </cell>
          <cell r="V196">
            <v>426697501</v>
          </cell>
          <cell r="W196">
            <v>426697501</v>
          </cell>
          <cell r="X196">
            <v>0</v>
          </cell>
        </row>
        <row r="197">
          <cell r="A197" t="str">
            <v>2019TWII</v>
          </cell>
          <cell r="V197">
            <v>0</v>
          </cell>
          <cell r="W197">
            <v>0</v>
          </cell>
          <cell r="X197">
            <v>0</v>
          </cell>
        </row>
        <row r="198">
          <cell r="A198" t="str">
            <v>2019TWII</v>
          </cell>
          <cell r="V198">
            <v>475088857</v>
          </cell>
          <cell r="W198">
            <v>475088857</v>
          </cell>
          <cell r="X198">
            <v>0</v>
          </cell>
        </row>
        <row r="199">
          <cell r="A199" t="str">
            <v>2019TWII</v>
          </cell>
          <cell r="V199">
            <v>278227650</v>
          </cell>
          <cell r="W199">
            <v>0</v>
          </cell>
          <cell r="X199">
            <v>0</v>
          </cell>
        </row>
        <row r="200">
          <cell r="A200" t="str">
            <v>2019TWII</v>
          </cell>
          <cell r="V200">
            <v>231038667.22999999</v>
          </cell>
          <cell r="W200">
            <v>222584667.22999999</v>
          </cell>
          <cell r="X200">
            <v>0</v>
          </cell>
        </row>
        <row r="201">
          <cell r="A201" t="str">
            <v>2019TWII</v>
          </cell>
          <cell r="V201">
            <v>823672035</v>
          </cell>
          <cell r="W201">
            <v>63156738</v>
          </cell>
          <cell r="X201">
            <v>0</v>
          </cell>
        </row>
        <row r="202">
          <cell r="A202" t="str">
            <v>2019TWII</v>
          </cell>
          <cell r="V202">
            <v>21301562.5</v>
          </cell>
          <cell r="W202">
            <v>0</v>
          </cell>
          <cell r="X202">
            <v>0</v>
          </cell>
        </row>
        <row r="203">
          <cell r="A203" t="str">
            <v>2019TWII</v>
          </cell>
          <cell r="V203">
            <v>2600000</v>
          </cell>
          <cell r="W203">
            <v>0</v>
          </cell>
          <cell r="X203">
            <v>0</v>
          </cell>
        </row>
        <row r="204">
          <cell r="A204" t="str">
            <v>2019TWII</v>
          </cell>
          <cell r="V204">
            <v>73727000</v>
          </cell>
          <cell r="W204">
            <v>67310000</v>
          </cell>
          <cell r="X204">
            <v>6417000</v>
          </cell>
        </row>
        <row r="205">
          <cell r="A205" t="str">
            <v>2019TWII</v>
          </cell>
          <cell r="V205">
            <v>1353262135</v>
          </cell>
          <cell r="W205">
            <v>426697501</v>
          </cell>
          <cell r="X205">
            <v>0</v>
          </cell>
        </row>
        <row r="206">
          <cell r="A206" t="str">
            <v>2019TWII</v>
          </cell>
          <cell r="V206">
            <v>39584082</v>
          </cell>
          <cell r="W206">
            <v>0</v>
          </cell>
          <cell r="X206">
            <v>0</v>
          </cell>
        </row>
        <row r="207">
          <cell r="A207" t="str">
            <v>2019TWII</v>
          </cell>
          <cell r="V207">
            <v>62257500</v>
          </cell>
          <cell r="W207">
            <v>0</v>
          </cell>
          <cell r="X207">
            <v>0</v>
          </cell>
        </row>
        <row r="208">
          <cell r="A208" t="str">
            <v>2019TWII</v>
          </cell>
          <cell r="V208">
            <v>163024002</v>
          </cell>
          <cell r="W208">
            <v>163024002</v>
          </cell>
          <cell r="X208">
            <v>0</v>
          </cell>
        </row>
        <row r="209">
          <cell r="A209" t="str">
            <v>2019TWII</v>
          </cell>
          <cell r="V209">
            <v>30000000</v>
          </cell>
          <cell r="W209">
            <v>0</v>
          </cell>
          <cell r="X209">
            <v>0</v>
          </cell>
        </row>
        <row r="210">
          <cell r="A210" t="str">
            <v>2019TWII</v>
          </cell>
          <cell r="V210">
            <v>35225751</v>
          </cell>
          <cell r="W210">
            <v>0</v>
          </cell>
          <cell r="X210">
            <v>0</v>
          </cell>
        </row>
        <row r="211">
          <cell r="A211" t="str">
            <v>2019TWII</v>
          </cell>
          <cell r="V211">
            <v>58500000</v>
          </cell>
          <cell r="W211">
            <v>0</v>
          </cell>
          <cell r="X211">
            <v>0</v>
          </cell>
        </row>
        <row r="212">
          <cell r="A212" t="str">
            <v>2019TWII</v>
          </cell>
          <cell r="V212">
            <v>10670000</v>
          </cell>
          <cell r="W212">
            <v>0</v>
          </cell>
          <cell r="X212">
            <v>0</v>
          </cell>
        </row>
        <row r="213">
          <cell r="A213" t="str">
            <v>2019TWII</v>
          </cell>
          <cell r="V213">
            <v>0</v>
          </cell>
          <cell r="W213">
            <v>0</v>
          </cell>
          <cell r="X213">
            <v>0</v>
          </cell>
        </row>
        <row r="214">
          <cell r="A214" t="str">
            <v>2019TWII</v>
          </cell>
          <cell r="V214">
            <v>112662000</v>
          </cell>
          <cell r="W214">
            <v>62662000</v>
          </cell>
          <cell r="X214">
            <v>50000000</v>
          </cell>
        </row>
        <row r="215">
          <cell r="A215" t="str">
            <v>2019TWII</v>
          </cell>
          <cell r="V215">
            <v>333547645</v>
          </cell>
          <cell r="W215">
            <v>0</v>
          </cell>
          <cell r="X215">
            <v>0</v>
          </cell>
        </row>
        <row r="216">
          <cell r="A216" t="str">
            <v>2019TWII</v>
          </cell>
          <cell r="V216">
            <v>0</v>
          </cell>
          <cell r="W216">
            <v>0</v>
          </cell>
          <cell r="X216">
            <v>0</v>
          </cell>
        </row>
        <row r="217">
          <cell r="A217" t="str">
            <v>2019TWII</v>
          </cell>
          <cell r="V217">
            <v>600000000</v>
          </cell>
          <cell r="W217">
            <v>600000000</v>
          </cell>
          <cell r="X217">
            <v>0</v>
          </cell>
        </row>
        <row r="218">
          <cell r="A218" t="str">
            <v>2019TWII</v>
          </cell>
          <cell r="V218">
            <v>0</v>
          </cell>
          <cell r="W218">
            <v>0</v>
          </cell>
          <cell r="X218">
            <v>0</v>
          </cell>
        </row>
        <row r="219">
          <cell r="A219" t="str">
            <v>2019TWII</v>
          </cell>
          <cell r="V219">
            <v>720125000</v>
          </cell>
          <cell r="W219">
            <v>0</v>
          </cell>
          <cell r="X219">
            <v>0</v>
          </cell>
        </row>
        <row r="220">
          <cell r="A220" t="str">
            <v>2019TWII</v>
          </cell>
          <cell r="V220">
            <v>17500000</v>
          </cell>
          <cell r="W220">
            <v>0</v>
          </cell>
          <cell r="X220">
            <v>0</v>
          </cell>
        </row>
        <row r="221">
          <cell r="A221" t="str">
            <v>2019TWII</v>
          </cell>
          <cell r="V221">
            <v>304925000</v>
          </cell>
          <cell r="W221">
            <v>0</v>
          </cell>
          <cell r="X221">
            <v>0</v>
          </cell>
        </row>
        <row r="222">
          <cell r="A222" t="str">
            <v>2019TWII</v>
          </cell>
          <cell r="V222">
            <v>0</v>
          </cell>
          <cell r="W222">
            <v>0</v>
          </cell>
          <cell r="X222">
            <v>0</v>
          </cell>
        </row>
        <row r="223">
          <cell r="A223" t="str">
            <v>2019TWII</v>
          </cell>
          <cell r="V223">
            <v>23000000</v>
          </cell>
          <cell r="W223">
            <v>0</v>
          </cell>
          <cell r="X223">
            <v>0</v>
          </cell>
        </row>
        <row r="224">
          <cell r="A224" t="str">
            <v>2019TWII</v>
          </cell>
          <cell r="V224">
            <v>0</v>
          </cell>
        </row>
        <row r="225">
          <cell r="A225" t="str">
            <v>2019TWII</v>
          </cell>
          <cell r="V225">
            <v>0</v>
          </cell>
        </row>
        <row r="226">
          <cell r="A226" t="str">
            <v>2019TWII</v>
          </cell>
          <cell r="V226">
            <v>0</v>
          </cell>
        </row>
        <row r="227">
          <cell r="A227" t="str">
            <v>2019TWII</v>
          </cell>
          <cell r="V227">
            <v>175005900</v>
          </cell>
        </row>
        <row r="228">
          <cell r="V228">
            <v>0</v>
          </cell>
        </row>
        <row r="229">
          <cell r="V229">
            <v>0</v>
          </cell>
        </row>
        <row r="230">
          <cell r="V230">
            <v>0</v>
          </cell>
        </row>
        <row r="231">
          <cell r="V231">
            <v>0</v>
          </cell>
        </row>
        <row r="232">
          <cell r="V232">
            <v>0</v>
          </cell>
        </row>
        <row r="233">
          <cell r="V233">
            <v>0</v>
          </cell>
        </row>
        <row r="234">
          <cell r="V234">
            <v>0</v>
          </cell>
        </row>
        <row r="235">
          <cell r="V235">
            <v>0</v>
          </cell>
        </row>
        <row r="236">
          <cell r="V236">
            <v>0</v>
          </cell>
        </row>
        <row r="237">
          <cell r="V237">
            <v>0</v>
          </cell>
        </row>
        <row r="238">
          <cell r="V238">
            <v>0</v>
          </cell>
        </row>
        <row r="239">
          <cell r="V239">
            <v>0</v>
          </cell>
        </row>
        <row r="240">
          <cell r="V240">
            <v>0</v>
          </cell>
        </row>
        <row r="241">
          <cell r="V241">
            <v>0</v>
          </cell>
        </row>
        <row r="242">
          <cell r="V242">
            <v>0</v>
          </cell>
        </row>
        <row r="243">
          <cell r="V243">
            <v>0</v>
          </cell>
        </row>
        <row r="244">
          <cell r="V244">
            <v>0</v>
          </cell>
        </row>
        <row r="245">
          <cell r="V245">
            <v>0</v>
          </cell>
        </row>
        <row r="246">
          <cell r="V246">
            <v>0</v>
          </cell>
        </row>
        <row r="247">
          <cell r="V247">
            <v>0</v>
          </cell>
        </row>
        <row r="248">
          <cell r="V248">
            <v>0</v>
          </cell>
        </row>
        <row r="249">
          <cell r="V249">
            <v>0</v>
          </cell>
        </row>
        <row r="250">
          <cell r="V250">
            <v>0</v>
          </cell>
        </row>
        <row r="251">
          <cell r="V251">
            <v>0</v>
          </cell>
        </row>
        <row r="252">
          <cell r="V252">
            <v>0</v>
          </cell>
        </row>
        <row r="253">
          <cell r="V253">
            <v>0</v>
          </cell>
        </row>
        <row r="254">
          <cell r="V254">
            <v>0</v>
          </cell>
        </row>
        <row r="255">
          <cell r="V255">
            <v>0</v>
          </cell>
        </row>
        <row r="256">
          <cell r="V256">
            <v>0</v>
          </cell>
        </row>
        <row r="257">
          <cell r="V257">
            <v>0</v>
          </cell>
        </row>
        <row r="258">
          <cell r="V258">
            <v>0</v>
          </cell>
        </row>
        <row r="259">
          <cell r="V259">
            <v>0</v>
          </cell>
        </row>
        <row r="260">
          <cell r="V260">
            <v>0</v>
          </cell>
        </row>
        <row r="261">
          <cell r="V261">
            <v>0</v>
          </cell>
        </row>
        <row r="262">
          <cell r="V262">
            <v>0</v>
          </cell>
        </row>
        <row r="263">
          <cell r="V263">
            <v>0</v>
          </cell>
        </row>
        <row r="264">
          <cell r="V264">
            <v>0</v>
          </cell>
        </row>
        <row r="265">
          <cell r="V265">
            <v>0</v>
          </cell>
        </row>
        <row r="266">
          <cell r="V266">
            <v>0</v>
          </cell>
        </row>
        <row r="267">
          <cell r="V267">
            <v>0</v>
          </cell>
        </row>
        <row r="268">
          <cell r="V268">
            <v>0</v>
          </cell>
        </row>
        <row r="269">
          <cell r="V269">
            <v>0</v>
          </cell>
        </row>
        <row r="270">
          <cell r="V270">
            <v>0</v>
          </cell>
        </row>
        <row r="271">
          <cell r="V271">
            <v>0</v>
          </cell>
        </row>
        <row r="272">
          <cell r="V272">
            <v>0</v>
          </cell>
        </row>
        <row r="273">
          <cell r="V273">
            <v>0</v>
          </cell>
        </row>
        <row r="274">
          <cell r="V274">
            <v>0</v>
          </cell>
        </row>
        <row r="275">
          <cell r="V275">
            <v>0</v>
          </cell>
        </row>
        <row r="276">
          <cell r="V276">
            <v>0</v>
          </cell>
        </row>
        <row r="277">
          <cell r="V277">
            <v>0</v>
          </cell>
        </row>
        <row r="278">
          <cell r="V278">
            <v>0</v>
          </cell>
        </row>
        <row r="279">
          <cell r="V279">
            <v>0</v>
          </cell>
        </row>
        <row r="280">
          <cell r="V280">
            <v>0</v>
          </cell>
        </row>
        <row r="281">
          <cell r="V281">
            <v>0</v>
          </cell>
        </row>
        <row r="282">
          <cell r="V282">
            <v>0</v>
          </cell>
        </row>
        <row r="283">
          <cell r="V283">
            <v>0</v>
          </cell>
        </row>
        <row r="284">
          <cell r="V284">
            <v>0</v>
          </cell>
        </row>
        <row r="285">
          <cell r="V285">
            <v>0</v>
          </cell>
        </row>
        <row r="286">
          <cell r="V286">
            <v>0</v>
          </cell>
        </row>
        <row r="287">
          <cell r="V287">
            <v>0</v>
          </cell>
        </row>
        <row r="288">
          <cell r="V288">
            <v>0</v>
          </cell>
        </row>
        <row r="289">
          <cell r="V289">
            <v>0</v>
          </cell>
        </row>
        <row r="290">
          <cell r="V290">
            <v>0</v>
          </cell>
        </row>
        <row r="291">
          <cell r="V291">
            <v>0</v>
          </cell>
        </row>
        <row r="292">
          <cell r="V292">
            <v>0</v>
          </cell>
        </row>
        <row r="293">
          <cell r="V293">
            <v>0</v>
          </cell>
        </row>
        <row r="294">
          <cell r="V294">
            <v>0</v>
          </cell>
        </row>
        <row r="295">
          <cell r="V295">
            <v>0</v>
          </cell>
        </row>
        <row r="296">
          <cell r="V296">
            <v>0</v>
          </cell>
        </row>
        <row r="297">
          <cell r="V297">
            <v>0</v>
          </cell>
        </row>
        <row r="298">
          <cell r="V298">
            <v>0</v>
          </cell>
        </row>
        <row r="299">
          <cell r="V299">
            <v>0</v>
          </cell>
        </row>
        <row r="300">
          <cell r="V300">
            <v>0</v>
          </cell>
        </row>
        <row r="301">
          <cell r="V301">
            <v>0</v>
          </cell>
        </row>
        <row r="302">
          <cell r="V302">
            <v>0</v>
          </cell>
        </row>
        <row r="303">
          <cell r="V303">
            <v>0</v>
          </cell>
        </row>
        <row r="304">
          <cell r="V304">
            <v>0</v>
          </cell>
        </row>
        <row r="305">
          <cell r="V305">
            <v>0</v>
          </cell>
        </row>
        <row r="306">
          <cell r="V306">
            <v>0</v>
          </cell>
        </row>
        <row r="307">
          <cell r="V307">
            <v>0</v>
          </cell>
        </row>
        <row r="308">
          <cell r="V308">
            <v>0</v>
          </cell>
        </row>
        <row r="309">
          <cell r="V309">
            <v>0</v>
          </cell>
        </row>
        <row r="310">
          <cell r="V310">
            <v>0</v>
          </cell>
        </row>
        <row r="311">
          <cell r="V311">
            <v>0</v>
          </cell>
        </row>
        <row r="312">
          <cell r="V312">
            <v>0</v>
          </cell>
        </row>
        <row r="313">
          <cell r="V313">
            <v>0</v>
          </cell>
        </row>
        <row r="314">
          <cell r="V314">
            <v>0</v>
          </cell>
        </row>
        <row r="315">
          <cell r="V315">
            <v>0</v>
          </cell>
        </row>
        <row r="316">
          <cell r="V316">
            <v>0</v>
          </cell>
        </row>
        <row r="317">
          <cell r="V317">
            <v>0</v>
          </cell>
        </row>
        <row r="318">
          <cell r="V318">
            <v>0</v>
          </cell>
        </row>
        <row r="319">
          <cell r="V319">
            <v>0</v>
          </cell>
        </row>
        <row r="320">
          <cell r="V320">
            <v>0</v>
          </cell>
        </row>
        <row r="321">
          <cell r="V321">
            <v>0</v>
          </cell>
        </row>
        <row r="322">
          <cell r="V322">
            <v>0</v>
          </cell>
        </row>
        <row r="323">
          <cell r="V323">
            <v>0</v>
          </cell>
        </row>
        <row r="324">
          <cell r="V324">
            <v>0</v>
          </cell>
        </row>
        <row r="325">
          <cell r="V325">
            <v>0</v>
          </cell>
        </row>
        <row r="326">
          <cell r="V326">
            <v>0</v>
          </cell>
        </row>
        <row r="327">
          <cell r="V327">
            <v>0</v>
          </cell>
        </row>
        <row r="328">
          <cell r="V328">
            <v>0</v>
          </cell>
        </row>
        <row r="329">
          <cell r="V329">
            <v>0</v>
          </cell>
        </row>
        <row r="330">
          <cell r="V330">
            <v>0</v>
          </cell>
        </row>
        <row r="331">
          <cell r="V331">
            <v>0</v>
          </cell>
        </row>
        <row r="332">
          <cell r="V332">
            <v>0</v>
          </cell>
        </row>
        <row r="333">
          <cell r="V333">
            <v>0</v>
          </cell>
        </row>
        <row r="334">
          <cell r="V334">
            <v>0</v>
          </cell>
        </row>
        <row r="335">
          <cell r="V335">
            <v>0</v>
          </cell>
        </row>
        <row r="336">
          <cell r="V336">
            <v>0</v>
          </cell>
        </row>
        <row r="337">
          <cell r="V337">
            <v>0</v>
          </cell>
        </row>
        <row r="338">
          <cell r="V338">
            <v>0</v>
          </cell>
        </row>
        <row r="339">
          <cell r="V339">
            <v>0</v>
          </cell>
        </row>
        <row r="340">
          <cell r="V340">
            <v>0</v>
          </cell>
        </row>
        <row r="341">
          <cell r="V341">
            <v>0</v>
          </cell>
        </row>
        <row r="342">
          <cell r="V342">
            <v>0</v>
          </cell>
        </row>
        <row r="343">
          <cell r="V343">
            <v>0</v>
          </cell>
        </row>
        <row r="344">
          <cell r="V344">
            <v>0</v>
          </cell>
        </row>
        <row r="345">
          <cell r="V345">
            <v>0</v>
          </cell>
        </row>
        <row r="346">
          <cell r="V346">
            <v>0</v>
          </cell>
        </row>
        <row r="347">
          <cell r="V347">
            <v>0</v>
          </cell>
        </row>
        <row r="348">
          <cell r="V348">
            <v>0</v>
          </cell>
        </row>
        <row r="349">
          <cell r="V349">
            <v>0</v>
          </cell>
        </row>
        <row r="350">
          <cell r="V350">
            <v>0</v>
          </cell>
        </row>
        <row r="351">
          <cell r="V351">
            <v>0</v>
          </cell>
        </row>
        <row r="352">
          <cell r="V352">
            <v>0</v>
          </cell>
        </row>
        <row r="353">
          <cell r="V353">
            <v>0</v>
          </cell>
        </row>
        <row r="354">
          <cell r="V354">
            <v>0</v>
          </cell>
        </row>
        <row r="355">
          <cell r="V355">
            <v>0</v>
          </cell>
        </row>
        <row r="356">
          <cell r="V356">
            <v>0</v>
          </cell>
        </row>
        <row r="357">
          <cell r="V357">
            <v>0</v>
          </cell>
        </row>
        <row r="358">
          <cell r="V358">
            <v>0</v>
          </cell>
        </row>
        <row r="359">
          <cell r="V359">
            <v>0</v>
          </cell>
        </row>
        <row r="360">
          <cell r="V360">
            <v>0</v>
          </cell>
        </row>
        <row r="361">
          <cell r="V361">
            <v>0</v>
          </cell>
        </row>
        <row r="362">
          <cell r="V362">
            <v>0</v>
          </cell>
        </row>
        <row r="363">
          <cell r="V363">
            <v>0</v>
          </cell>
        </row>
        <row r="364">
          <cell r="V364">
            <v>0</v>
          </cell>
        </row>
        <row r="365">
          <cell r="V365">
            <v>0</v>
          </cell>
        </row>
        <row r="366">
          <cell r="V366">
            <v>0</v>
          </cell>
        </row>
        <row r="367">
          <cell r="V367">
            <v>0</v>
          </cell>
        </row>
        <row r="368">
          <cell r="V368">
            <v>0</v>
          </cell>
        </row>
        <row r="369">
          <cell r="V369">
            <v>0</v>
          </cell>
        </row>
        <row r="370">
          <cell r="V370">
            <v>0</v>
          </cell>
        </row>
        <row r="371">
          <cell r="V371">
            <v>0</v>
          </cell>
        </row>
        <row r="372">
          <cell r="V372">
            <v>0</v>
          </cell>
        </row>
        <row r="373">
          <cell r="V373">
            <v>0</v>
          </cell>
        </row>
        <row r="374">
          <cell r="V374">
            <v>0</v>
          </cell>
        </row>
        <row r="375">
          <cell r="V375">
            <v>0</v>
          </cell>
        </row>
        <row r="376">
          <cell r="V376">
            <v>0</v>
          </cell>
        </row>
        <row r="377">
          <cell r="V377">
            <v>0</v>
          </cell>
        </row>
        <row r="378">
          <cell r="V378">
            <v>0</v>
          </cell>
        </row>
        <row r="379">
          <cell r="V379">
            <v>0</v>
          </cell>
        </row>
        <row r="380">
          <cell r="V380">
            <v>0</v>
          </cell>
        </row>
        <row r="381">
          <cell r="V381">
            <v>0</v>
          </cell>
        </row>
        <row r="382">
          <cell r="V382">
            <v>0</v>
          </cell>
        </row>
        <row r="383">
          <cell r="V383">
            <v>0</v>
          </cell>
        </row>
        <row r="384">
          <cell r="V384">
            <v>0</v>
          </cell>
        </row>
        <row r="385">
          <cell r="V385">
            <v>0</v>
          </cell>
        </row>
        <row r="386">
          <cell r="V386">
            <v>0</v>
          </cell>
        </row>
        <row r="387">
          <cell r="V387">
            <v>0</v>
          </cell>
        </row>
        <row r="388">
          <cell r="V388">
            <v>0</v>
          </cell>
        </row>
        <row r="389">
          <cell r="V389">
            <v>0</v>
          </cell>
        </row>
        <row r="390">
          <cell r="V390">
            <v>0</v>
          </cell>
        </row>
        <row r="391">
          <cell r="V391">
            <v>0</v>
          </cell>
        </row>
        <row r="392">
          <cell r="V392">
            <v>0</v>
          </cell>
        </row>
        <row r="393">
          <cell r="V393">
            <v>0</v>
          </cell>
        </row>
        <row r="394">
          <cell r="V394">
            <v>0</v>
          </cell>
        </row>
        <row r="395">
          <cell r="V395">
            <v>0</v>
          </cell>
        </row>
        <row r="396">
          <cell r="V396">
            <v>0</v>
          </cell>
        </row>
        <row r="397">
          <cell r="V397">
            <v>0</v>
          </cell>
        </row>
        <row r="398">
          <cell r="V398">
            <v>0</v>
          </cell>
        </row>
        <row r="399">
          <cell r="V399">
            <v>0</v>
          </cell>
        </row>
        <row r="400">
          <cell r="V400">
            <v>0</v>
          </cell>
        </row>
        <row r="401">
          <cell r="V401">
            <v>0</v>
          </cell>
        </row>
        <row r="402">
          <cell r="V402">
            <v>0</v>
          </cell>
        </row>
        <row r="403">
          <cell r="V403">
            <v>0</v>
          </cell>
        </row>
        <row r="404">
          <cell r="V404">
            <v>0</v>
          </cell>
        </row>
        <row r="405">
          <cell r="V405">
            <v>0</v>
          </cell>
        </row>
        <row r="406">
          <cell r="V406">
            <v>0</v>
          </cell>
        </row>
        <row r="407">
          <cell r="V407">
            <v>0</v>
          </cell>
        </row>
        <row r="408">
          <cell r="V408">
            <v>0</v>
          </cell>
        </row>
        <row r="409">
          <cell r="V409">
            <v>0</v>
          </cell>
        </row>
        <row r="410">
          <cell r="V410">
            <v>0</v>
          </cell>
        </row>
        <row r="411">
          <cell r="V411">
            <v>0</v>
          </cell>
        </row>
        <row r="412">
          <cell r="V412">
            <v>0</v>
          </cell>
        </row>
        <row r="413">
          <cell r="V413">
            <v>0</v>
          </cell>
        </row>
        <row r="414">
          <cell r="V414">
            <v>0</v>
          </cell>
        </row>
        <row r="415">
          <cell r="V415">
            <v>0</v>
          </cell>
        </row>
        <row r="416">
          <cell r="V416">
            <v>0</v>
          </cell>
        </row>
        <row r="417">
          <cell r="V417">
            <v>0</v>
          </cell>
        </row>
        <row r="418">
          <cell r="V418">
            <v>0</v>
          </cell>
        </row>
        <row r="419">
          <cell r="V419">
            <v>0</v>
          </cell>
        </row>
        <row r="420">
          <cell r="V420">
            <v>0</v>
          </cell>
        </row>
        <row r="421">
          <cell r="V421">
            <v>0</v>
          </cell>
        </row>
        <row r="422">
          <cell r="V422">
            <v>0</v>
          </cell>
        </row>
        <row r="423">
          <cell r="V423">
            <v>0</v>
          </cell>
        </row>
        <row r="424">
          <cell r="V424">
            <v>0</v>
          </cell>
        </row>
        <row r="425">
          <cell r="V425">
            <v>0</v>
          </cell>
        </row>
        <row r="426">
          <cell r="V426">
            <v>0</v>
          </cell>
        </row>
        <row r="427">
          <cell r="V427">
            <v>0</v>
          </cell>
        </row>
        <row r="428">
          <cell r="V428">
            <v>0</v>
          </cell>
        </row>
        <row r="429">
          <cell r="V429">
            <v>0</v>
          </cell>
        </row>
        <row r="430">
          <cell r="V430">
            <v>0</v>
          </cell>
        </row>
        <row r="431">
          <cell r="V431">
            <v>0</v>
          </cell>
        </row>
        <row r="432">
          <cell r="V432">
            <v>0</v>
          </cell>
        </row>
        <row r="433">
          <cell r="V433">
            <v>0</v>
          </cell>
        </row>
        <row r="434">
          <cell r="V434">
            <v>0</v>
          </cell>
        </row>
        <row r="435">
          <cell r="V435">
            <v>0</v>
          </cell>
        </row>
        <row r="436">
          <cell r="V436">
            <v>0</v>
          </cell>
        </row>
        <row r="437">
          <cell r="V437">
            <v>0</v>
          </cell>
        </row>
        <row r="438">
          <cell r="V438">
            <v>0</v>
          </cell>
        </row>
        <row r="439">
          <cell r="V439">
            <v>0</v>
          </cell>
        </row>
        <row r="440">
          <cell r="V440">
            <v>0</v>
          </cell>
        </row>
        <row r="441">
          <cell r="V441">
            <v>0</v>
          </cell>
        </row>
        <row r="442">
          <cell r="V442">
            <v>0</v>
          </cell>
        </row>
        <row r="443">
          <cell r="V443">
            <v>0</v>
          </cell>
        </row>
        <row r="444">
          <cell r="V444">
            <v>0</v>
          </cell>
        </row>
        <row r="445">
          <cell r="V445">
            <v>0</v>
          </cell>
        </row>
        <row r="446">
          <cell r="V446">
            <v>0</v>
          </cell>
        </row>
        <row r="447">
          <cell r="V447">
            <v>0</v>
          </cell>
        </row>
        <row r="448">
          <cell r="V448">
            <v>0</v>
          </cell>
        </row>
        <row r="449">
          <cell r="V449">
            <v>0</v>
          </cell>
        </row>
        <row r="450">
          <cell r="V450">
            <v>0</v>
          </cell>
        </row>
        <row r="451">
          <cell r="V451">
            <v>0</v>
          </cell>
        </row>
        <row r="452">
          <cell r="V452">
            <v>0</v>
          </cell>
        </row>
        <row r="453">
          <cell r="V453">
            <v>0</v>
          </cell>
        </row>
        <row r="454">
          <cell r="V454">
            <v>0</v>
          </cell>
        </row>
        <row r="455">
          <cell r="V455">
            <v>0</v>
          </cell>
        </row>
        <row r="456">
          <cell r="V456">
            <v>0</v>
          </cell>
        </row>
        <row r="457">
          <cell r="V457">
            <v>0</v>
          </cell>
        </row>
        <row r="458">
          <cell r="V458">
            <v>0</v>
          </cell>
        </row>
        <row r="459">
          <cell r="V459">
            <v>0</v>
          </cell>
        </row>
        <row r="460">
          <cell r="V460">
            <v>0</v>
          </cell>
        </row>
        <row r="461">
          <cell r="V461">
            <v>0</v>
          </cell>
        </row>
        <row r="462">
          <cell r="V462">
            <v>0</v>
          </cell>
        </row>
        <row r="463">
          <cell r="V463">
            <v>0</v>
          </cell>
        </row>
        <row r="464">
          <cell r="V464">
            <v>0</v>
          </cell>
        </row>
        <row r="465">
          <cell r="V465">
            <v>0</v>
          </cell>
        </row>
        <row r="466">
          <cell r="V466">
            <v>0</v>
          </cell>
        </row>
        <row r="467">
          <cell r="V467">
            <v>0</v>
          </cell>
        </row>
        <row r="468">
          <cell r="V468">
            <v>0</v>
          </cell>
        </row>
        <row r="469">
          <cell r="V469">
            <v>0</v>
          </cell>
        </row>
        <row r="470">
          <cell r="V470">
            <v>0</v>
          </cell>
        </row>
        <row r="471">
          <cell r="V471">
            <v>0</v>
          </cell>
        </row>
        <row r="472">
          <cell r="V472">
            <v>0</v>
          </cell>
        </row>
        <row r="473">
          <cell r="V473">
            <v>0</v>
          </cell>
        </row>
        <row r="474">
          <cell r="V474">
            <v>0</v>
          </cell>
        </row>
        <row r="475">
          <cell r="V475">
            <v>0</v>
          </cell>
        </row>
        <row r="476">
          <cell r="V476">
            <v>0</v>
          </cell>
        </row>
        <row r="477">
          <cell r="V477">
            <v>0</v>
          </cell>
        </row>
        <row r="478">
          <cell r="V478">
            <v>0</v>
          </cell>
        </row>
        <row r="479">
          <cell r="V479">
            <v>0</v>
          </cell>
        </row>
        <row r="480">
          <cell r="V480">
            <v>0</v>
          </cell>
        </row>
        <row r="481">
          <cell r="V481">
            <v>0</v>
          </cell>
        </row>
        <row r="482">
          <cell r="V482">
            <v>0</v>
          </cell>
        </row>
        <row r="483">
          <cell r="V483">
            <v>0</v>
          </cell>
        </row>
        <row r="484">
          <cell r="V484">
            <v>0</v>
          </cell>
        </row>
        <row r="485">
          <cell r="V485">
            <v>0</v>
          </cell>
        </row>
        <row r="486">
          <cell r="V486">
            <v>0</v>
          </cell>
        </row>
        <row r="487">
          <cell r="V487">
            <v>0</v>
          </cell>
        </row>
        <row r="488">
          <cell r="V488">
            <v>0</v>
          </cell>
        </row>
        <row r="489">
          <cell r="V489">
            <v>0</v>
          </cell>
        </row>
        <row r="490">
          <cell r="V490">
            <v>0</v>
          </cell>
        </row>
        <row r="491">
          <cell r="V491">
            <v>0</v>
          </cell>
        </row>
        <row r="492">
          <cell r="V492">
            <v>0</v>
          </cell>
        </row>
        <row r="493">
          <cell r="V493">
            <v>0</v>
          </cell>
        </row>
        <row r="494">
          <cell r="V494">
            <v>0</v>
          </cell>
        </row>
        <row r="495">
          <cell r="V495">
            <v>0</v>
          </cell>
        </row>
        <row r="496">
          <cell r="V496">
            <v>0</v>
          </cell>
        </row>
        <row r="497">
          <cell r="V497">
            <v>0</v>
          </cell>
        </row>
        <row r="498">
          <cell r="V498">
            <v>0</v>
          </cell>
        </row>
        <row r="499">
          <cell r="V499">
            <v>0</v>
          </cell>
        </row>
        <row r="500">
          <cell r="V500">
            <v>0</v>
          </cell>
        </row>
        <row r="501">
          <cell r="V501">
            <v>0</v>
          </cell>
        </row>
        <row r="502">
          <cell r="V502">
            <v>0</v>
          </cell>
        </row>
        <row r="503">
          <cell r="V503">
            <v>0</v>
          </cell>
        </row>
        <row r="504">
          <cell r="V504">
            <v>0</v>
          </cell>
        </row>
        <row r="505">
          <cell r="V505">
            <v>0</v>
          </cell>
        </row>
        <row r="506">
          <cell r="V506">
            <v>0</v>
          </cell>
        </row>
        <row r="507">
          <cell r="V507">
            <v>0</v>
          </cell>
        </row>
        <row r="508">
          <cell r="V508">
            <v>0</v>
          </cell>
        </row>
        <row r="509">
          <cell r="V509">
            <v>0</v>
          </cell>
        </row>
        <row r="510">
          <cell r="V510">
            <v>0</v>
          </cell>
        </row>
        <row r="511">
          <cell r="V511">
            <v>0</v>
          </cell>
        </row>
        <row r="512">
          <cell r="V512">
            <v>0</v>
          </cell>
        </row>
        <row r="513">
          <cell r="V513">
            <v>0</v>
          </cell>
        </row>
        <row r="514">
          <cell r="V514">
            <v>0</v>
          </cell>
        </row>
        <row r="515">
          <cell r="V515">
            <v>0</v>
          </cell>
        </row>
        <row r="516">
          <cell r="V516">
            <v>0</v>
          </cell>
        </row>
        <row r="517">
          <cell r="V517">
            <v>0</v>
          </cell>
        </row>
        <row r="518">
          <cell r="V518">
            <v>0</v>
          </cell>
        </row>
        <row r="519">
          <cell r="V519">
            <v>0</v>
          </cell>
        </row>
        <row r="520">
          <cell r="V520">
            <v>0</v>
          </cell>
        </row>
        <row r="521">
          <cell r="V521">
            <v>0</v>
          </cell>
        </row>
        <row r="522">
          <cell r="V522">
            <v>0</v>
          </cell>
        </row>
        <row r="523">
          <cell r="V523">
            <v>0</v>
          </cell>
        </row>
        <row r="524">
          <cell r="V524">
            <v>0</v>
          </cell>
        </row>
        <row r="525">
          <cell r="V525">
            <v>0</v>
          </cell>
        </row>
        <row r="526">
          <cell r="V526">
            <v>0</v>
          </cell>
        </row>
        <row r="527">
          <cell r="V527">
            <v>0</v>
          </cell>
        </row>
        <row r="528">
          <cell r="V528">
            <v>0</v>
          </cell>
        </row>
        <row r="529">
          <cell r="V529">
            <v>0</v>
          </cell>
        </row>
        <row r="530">
          <cell r="V530">
            <v>0</v>
          </cell>
        </row>
        <row r="531">
          <cell r="V531">
            <v>0</v>
          </cell>
        </row>
        <row r="532">
          <cell r="V532">
            <v>0</v>
          </cell>
        </row>
        <row r="533">
          <cell r="V533">
            <v>0</v>
          </cell>
        </row>
        <row r="534">
          <cell r="V534">
            <v>0</v>
          </cell>
        </row>
        <row r="535">
          <cell r="V535">
            <v>0</v>
          </cell>
        </row>
        <row r="536">
          <cell r="V536">
            <v>0</v>
          </cell>
        </row>
        <row r="537">
          <cell r="V537">
            <v>0</v>
          </cell>
        </row>
        <row r="538">
          <cell r="V538">
            <v>0</v>
          </cell>
        </row>
        <row r="539">
          <cell r="V539">
            <v>0</v>
          </cell>
        </row>
        <row r="540">
          <cell r="V540">
            <v>0</v>
          </cell>
        </row>
        <row r="541">
          <cell r="V541">
            <v>0</v>
          </cell>
        </row>
        <row r="542">
          <cell r="V542">
            <v>0</v>
          </cell>
        </row>
        <row r="543">
          <cell r="V543">
            <v>0</v>
          </cell>
        </row>
        <row r="544">
          <cell r="V544">
            <v>0</v>
          </cell>
        </row>
        <row r="545">
          <cell r="V545">
            <v>0</v>
          </cell>
        </row>
        <row r="546">
          <cell r="V546">
            <v>0</v>
          </cell>
        </row>
        <row r="547">
          <cell r="V547">
            <v>0</v>
          </cell>
        </row>
        <row r="548">
          <cell r="V548">
            <v>0</v>
          </cell>
        </row>
        <row r="549">
          <cell r="V549">
            <v>0</v>
          </cell>
        </row>
        <row r="550">
          <cell r="V550">
            <v>0</v>
          </cell>
        </row>
        <row r="551">
          <cell r="V551">
            <v>0</v>
          </cell>
        </row>
        <row r="552">
          <cell r="V552">
            <v>0</v>
          </cell>
        </row>
        <row r="553">
          <cell r="V553">
            <v>0</v>
          </cell>
        </row>
        <row r="554">
          <cell r="V554">
            <v>0</v>
          </cell>
        </row>
        <row r="555">
          <cell r="V555">
            <v>0</v>
          </cell>
        </row>
        <row r="556">
          <cell r="V556">
            <v>0</v>
          </cell>
        </row>
        <row r="557">
          <cell r="V557">
            <v>0</v>
          </cell>
        </row>
        <row r="558">
          <cell r="V558">
            <v>0</v>
          </cell>
        </row>
        <row r="559">
          <cell r="V559">
            <v>0</v>
          </cell>
        </row>
        <row r="560">
          <cell r="V560">
            <v>0</v>
          </cell>
        </row>
        <row r="561">
          <cell r="V561">
            <v>0</v>
          </cell>
        </row>
        <row r="562">
          <cell r="V562">
            <v>0</v>
          </cell>
        </row>
        <row r="563">
          <cell r="V563">
            <v>0</v>
          </cell>
        </row>
        <row r="564">
          <cell r="V564">
            <v>0</v>
          </cell>
        </row>
        <row r="565">
          <cell r="V565">
            <v>0</v>
          </cell>
        </row>
        <row r="566">
          <cell r="V566">
            <v>0</v>
          </cell>
        </row>
        <row r="567">
          <cell r="V567">
            <v>0</v>
          </cell>
        </row>
        <row r="568">
          <cell r="V568">
            <v>0</v>
          </cell>
        </row>
        <row r="569">
          <cell r="V569">
            <v>0</v>
          </cell>
        </row>
        <row r="570">
          <cell r="V570">
            <v>0</v>
          </cell>
        </row>
        <row r="571">
          <cell r="V571">
            <v>0</v>
          </cell>
        </row>
        <row r="572">
          <cell r="V572">
            <v>0</v>
          </cell>
        </row>
        <row r="573">
          <cell r="V573">
            <v>0</v>
          </cell>
        </row>
        <row r="574">
          <cell r="V574">
            <v>0</v>
          </cell>
        </row>
        <row r="575">
          <cell r="V575">
            <v>0</v>
          </cell>
        </row>
        <row r="576">
          <cell r="V576">
            <v>0</v>
          </cell>
        </row>
        <row r="577">
          <cell r="V577">
            <v>0</v>
          </cell>
        </row>
        <row r="578">
          <cell r="V578">
            <v>0</v>
          </cell>
        </row>
        <row r="579">
          <cell r="V579">
            <v>0</v>
          </cell>
        </row>
        <row r="580">
          <cell r="V580">
            <v>0</v>
          </cell>
        </row>
        <row r="581">
          <cell r="V581">
            <v>0</v>
          </cell>
        </row>
        <row r="582">
          <cell r="V582">
            <v>0</v>
          </cell>
        </row>
        <row r="583">
          <cell r="V583">
            <v>0</v>
          </cell>
        </row>
        <row r="584">
          <cell r="V584">
            <v>0</v>
          </cell>
        </row>
        <row r="585">
          <cell r="V585">
            <v>0</v>
          </cell>
        </row>
        <row r="586">
          <cell r="V586">
            <v>0</v>
          </cell>
        </row>
        <row r="587">
          <cell r="V587">
            <v>0</v>
          </cell>
        </row>
        <row r="588">
          <cell r="V588">
            <v>0</v>
          </cell>
        </row>
        <row r="589">
          <cell r="V589">
            <v>0</v>
          </cell>
        </row>
        <row r="590">
          <cell r="V590">
            <v>0</v>
          </cell>
        </row>
        <row r="591">
          <cell r="V591">
            <v>0</v>
          </cell>
        </row>
        <row r="592">
          <cell r="V592">
            <v>0</v>
          </cell>
        </row>
        <row r="593">
          <cell r="V593">
            <v>0</v>
          </cell>
        </row>
        <row r="594">
          <cell r="V594">
            <v>0</v>
          </cell>
        </row>
        <row r="595">
          <cell r="V595">
            <v>0</v>
          </cell>
        </row>
        <row r="596">
          <cell r="V596">
            <v>0</v>
          </cell>
        </row>
        <row r="597">
          <cell r="V597">
            <v>0</v>
          </cell>
        </row>
        <row r="598">
          <cell r="V598">
            <v>0</v>
          </cell>
        </row>
        <row r="599">
          <cell r="V599">
            <v>0</v>
          </cell>
        </row>
        <row r="600">
          <cell r="V600">
            <v>0</v>
          </cell>
        </row>
        <row r="601">
          <cell r="V601">
            <v>0</v>
          </cell>
        </row>
        <row r="602">
          <cell r="V602">
            <v>0</v>
          </cell>
        </row>
        <row r="603">
          <cell r="V603">
            <v>0</v>
          </cell>
        </row>
        <row r="604">
          <cell r="V604">
            <v>0</v>
          </cell>
        </row>
        <row r="605">
          <cell r="V605">
            <v>0</v>
          </cell>
        </row>
        <row r="606">
          <cell r="V606">
            <v>0</v>
          </cell>
        </row>
        <row r="607">
          <cell r="V607">
            <v>0</v>
          </cell>
        </row>
        <row r="608">
          <cell r="V608">
            <v>0</v>
          </cell>
        </row>
        <row r="609">
          <cell r="V609">
            <v>0</v>
          </cell>
        </row>
        <row r="610">
          <cell r="V610">
            <v>0</v>
          </cell>
        </row>
        <row r="611">
          <cell r="V611">
            <v>0</v>
          </cell>
        </row>
        <row r="612">
          <cell r="V612">
            <v>0</v>
          </cell>
        </row>
        <row r="613">
          <cell r="V613">
            <v>0</v>
          </cell>
        </row>
        <row r="614">
          <cell r="V614">
            <v>0</v>
          </cell>
        </row>
        <row r="615">
          <cell r="V615">
            <v>0</v>
          </cell>
        </row>
        <row r="616">
          <cell r="V616">
            <v>0</v>
          </cell>
        </row>
        <row r="617">
          <cell r="V617">
            <v>0</v>
          </cell>
        </row>
        <row r="618">
          <cell r="V618">
            <v>0</v>
          </cell>
        </row>
        <row r="619">
          <cell r="V619">
            <v>0</v>
          </cell>
        </row>
        <row r="620">
          <cell r="V620">
            <v>0</v>
          </cell>
        </row>
        <row r="621">
          <cell r="V621">
            <v>0</v>
          </cell>
        </row>
        <row r="622">
          <cell r="V622">
            <v>0</v>
          </cell>
        </row>
        <row r="623">
          <cell r="V623">
            <v>0</v>
          </cell>
        </row>
        <row r="624">
          <cell r="V624">
            <v>0</v>
          </cell>
        </row>
        <row r="625">
          <cell r="V625">
            <v>0</v>
          </cell>
        </row>
        <row r="626">
          <cell r="V626">
            <v>0</v>
          </cell>
        </row>
        <row r="627">
          <cell r="V627">
            <v>0</v>
          </cell>
        </row>
        <row r="628">
          <cell r="V628">
            <v>0</v>
          </cell>
        </row>
        <row r="629">
          <cell r="V629">
            <v>0</v>
          </cell>
        </row>
        <row r="630">
          <cell r="V630">
            <v>0</v>
          </cell>
        </row>
        <row r="631">
          <cell r="V631">
            <v>0</v>
          </cell>
        </row>
        <row r="632">
          <cell r="V632">
            <v>0</v>
          </cell>
        </row>
        <row r="633">
          <cell r="V633">
            <v>0</v>
          </cell>
        </row>
        <row r="634">
          <cell r="V634">
            <v>0</v>
          </cell>
        </row>
        <row r="635">
          <cell r="V635">
            <v>0</v>
          </cell>
        </row>
        <row r="636">
          <cell r="V636">
            <v>0</v>
          </cell>
        </row>
        <row r="637">
          <cell r="V637">
            <v>0</v>
          </cell>
        </row>
        <row r="638">
          <cell r="V638">
            <v>0</v>
          </cell>
        </row>
        <row r="639">
          <cell r="V639">
            <v>0</v>
          </cell>
        </row>
        <row r="640">
          <cell r="V640">
            <v>0</v>
          </cell>
        </row>
        <row r="641">
          <cell r="V641">
            <v>0</v>
          </cell>
        </row>
        <row r="642">
          <cell r="V642">
            <v>0</v>
          </cell>
        </row>
        <row r="643">
          <cell r="V643">
            <v>0</v>
          </cell>
        </row>
        <row r="644">
          <cell r="V644">
            <v>0</v>
          </cell>
        </row>
        <row r="645">
          <cell r="V645">
            <v>0</v>
          </cell>
        </row>
        <row r="646">
          <cell r="V646">
            <v>0</v>
          </cell>
        </row>
        <row r="647">
          <cell r="V647">
            <v>0</v>
          </cell>
        </row>
        <row r="648">
          <cell r="V648">
            <v>0</v>
          </cell>
        </row>
        <row r="649">
          <cell r="V649">
            <v>0</v>
          </cell>
        </row>
        <row r="650">
          <cell r="V650">
            <v>0</v>
          </cell>
        </row>
        <row r="651">
          <cell r="V651">
            <v>0</v>
          </cell>
        </row>
        <row r="652">
          <cell r="V652">
            <v>0</v>
          </cell>
        </row>
        <row r="653">
          <cell r="V653">
            <v>0</v>
          </cell>
        </row>
        <row r="654">
          <cell r="V654">
            <v>0</v>
          </cell>
        </row>
        <row r="655">
          <cell r="V655">
            <v>0</v>
          </cell>
        </row>
        <row r="656">
          <cell r="V656">
            <v>0</v>
          </cell>
        </row>
        <row r="657">
          <cell r="V657">
            <v>0</v>
          </cell>
        </row>
        <row r="658">
          <cell r="V658">
            <v>0</v>
          </cell>
        </row>
        <row r="659">
          <cell r="V659">
            <v>0</v>
          </cell>
        </row>
        <row r="660">
          <cell r="V660">
            <v>0</v>
          </cell>
        </row>
        <row r="661">
          <cell r="V661">
            <v>0</v>
          </cell>
        </row>
        <row r="662">
          <cell r="V662">
            <v>0</v>
          </cell>
        </row>
        <row r="663">
          <cell r="V663">
            <v>0</v>
          </cell>
        </row>
        <row r="664">
          <cell r="V664">
            <v>0</v>
          </cell>
        </row>
        <row r="665">
          <cell r="V665">
            <v>0</v>
          </cell>
        </row>
        <row r="666">
          <cell r="V666">
            <v>0</v>
          </cell>
        </row>
        <row r="667">
          <cell r="V667">
            <v>0</v>
          </cell>
        </row>
        <row r="668">
          <cell r="V668">
            <v>0</v>
          </cell>
        </row>
        <row r="669">
          <cell r="V669">
            <v>0</v>
          </cell>
        </row>
        <row r="670">
          <cell r="V670">
            <v>0</v>
          </cell>
        </row>
        <row r="671">
          <cell r="V671">
            <v>0</v>
          </cell>
        </row>
        <row r="672">
          <cell r="V672">
            <v>0</v>
          </cell>
        </row>
        <row r="673">
          <cell r="V673">
            <v>0</v>
          </cell>
        </row>
        <row r="674">
          <cell r="V674">
            <v>0</v>
          </cell>
        </row>
        <row r="675">
          <cell r="V675">
            <v>0</v>
          </cell>
        </row>
        <row r="676">
          <cell r="V676">
            <v>0</v>
          </cell>
        </row>
        <row r="677">
          <cell r="V677">
            <v>0</v>
          </cell>
        </row>
        <row r="678">
          <cell r="V678">
            <v>0</v>
          </cell>
        </row>
        <row r="679">
          <cell r="V679">
            <v>0</v>
          </cell>
        </row>
        <row r="680">
          <cell r="V680">
            <v>0</v>
          </cell>
        </row>
        <row r="681">
          <cell r="V681">
            <v>0</v>
          </cell>
        </row>
        <row r="682">
          <cell r="V682">
            <v>0</v>
          </cell>
        </row>
        <row r="683">
          <cell r="V683">
            <v>0</v>
          </cell>
        </row>
        <row r="684">
          <cell r="V684">
            <v>0</v>
          </cell>
        </row>
        <row r="685">
          <cell r="V685">
            <v>0</v>
          </cell>
        </row>
        <row r="686">
          <cell r="V686">
            <v>0</v>
          </cell>
        </row>
        <row r="687">
          <cell r="V687">
            <v>0</v>
          </cell>
        </row>
        <row r="688">
          <cell r="V688">
            <v>0</v>
          </cell>
        </row>
        <row r="689">
          <cell r="V689">
            <v>0</v>
          </cell>
        </row>
        <row r="690">
          <cell r="V690">
            <v>0</v>
          </cell>
        </row>
        <row r="691">
          <cell r="V691">
            <v>0</v>
          </cell>
        </row>
        <row r="692">
          <cell r="V692">
            <v>0</v>
          </cell>
        </row>
        <row r="693">
          <cell r="V693">
            <v>0</v>
          </cell>
        </row>
        <row r="694">
          <cell r="V694">
            <v>0</v>
          </cell>
        </row>
        <row r="695">
          <cell r="V695">
            <v>0</v>
          </cell>
        </row>
        <row r="696">
          <cell r="V696">
            <v>0</v>
          </cell>
        </row>
        <row r="697">
          <cell r="V697">
            <v>0</v>
          </cell>
        </row>
        <row r="698">
          <cell r="V698">
            <v>0</v>
          </cell>
        </row>
        <row r="699">
          <cell r="V699">
            <v>0</v>
          </cell>
        </row>
        <row r="700">
          <cell r="V700">
            <v>0</v>
          </cell>
        </row>
        <row r="701">
          <cell r="V701">
            <v>0</v>
          </cell>
        </row>
        <row r="702">
          <cell r="V702">
            <v>0</v>
          </cell>
        </row>
        <row r="703">
          <cell r="V703">
            <v>0</v>
          </cell>
        </row>
        <row r="704">
          <cell r="V704">
            <v>0</v>
          </cell>
        </row>
        <row r="705">
          <cell r="V705">
            <v>0</v>
          </cell>
        </row>
        <row r="706">
          <cell r="V706">
            <v>0</v>
          </cell>
        </row>
        <row r="707">
          <cell r="V707">
            <v>0</v>
          </cell>
        </row>
        <row r="708">
          <cell r="V708">
            <v>0</v>
          </cell>
        </row>
        <row r="709">
          <cell r="V709">
            <v>0</v>
          </cell>
        </row>
        <row r="710">
          <cell r="V710">
            <v>0</v>
          </cell>
        </row>
        <row r="711">
          <cell r="V711">
            <v>0</v>
          </cell>
        </row>
        <row r="712">
          <cell r="V712">
            <v>0</v>
          </cell>
        </row>
        <row r="713">
          <cell r="V713">
            <v>0</v>
          </cell>
        </row>
        <row r="714">
          <cell r="V714">
            <v>0</v>
          </cell>
        </row>
        <row r="715">
          <cell r="V715">
            <v>0</v>
          </cell>
        </row>
        <row r="716">
          <cell r="V716">
            <v>0</v>
          </cell>
        </row>
        <row r="717">
          <cell r="V717">
            <v>0</v>
          </cell>
        </row>
        <row r="718">
          <cell r="V718">
            <v>0</v>
          </cell>
        </row>
        <row r="719">
          <cell r="V719">
            <v>0</v>
          </cell>
        </row>
        <row r="720">
          <cell r="V720">
            <v>0</v>
          </cell>
        </row>
        <row r="721">
          <cell r="V721">
            <v>0</v>
          </cell>
        </row>
        <row r="722">
          <cell r="V722">
            <v>0</v>
          </cell>
        </row>
        <row r="723">
          <cell r="V723">
            <v>0</v>
          </cell>
        </row>
        <row r="724">
          <cell r="V724">
            <v>0</v>
          </cell>
        </row>
        <row r="725">
          <cell r="V725">
            <v>0</v>
          </cell>
        </row>
        <row r="726">
          <cell r="V726">
            <v>0</v>
          </cell>
        </row>
        <row r="727">
          <cell r="V727">
            <v>0</v>
          </cell>
        </row>
        <row r="728">
          <cell r="V728">
            <v>0</v>
          </cell>
        </row>
        <row r="729">
          <cell r="V729">
            <v>0</v>
          </cell>
        </row>
        <row r="730">
          <cell r="V730">
            <v>0</v>
          </cell>
        </row>
        <row r="731">
          <cell r="V731">
            <v>0</v>
          </cell>
        </row>
        <row r="732">
          <cell r="V732">
            <v>0</v>
          </cell>
        </row>
        <row r="733">
          <cell r="V733">
            <v>0</v>
          </cell>
        </row>
        <row r="734">
          <cell r="V734">
            <v>0</v>
          </cell>
        </row>
        <row r="735">
          <cell r="V735">
            <v>0</v>
          </cell>
        </row>
        <row r="736">
          <cell r="V736">
            <v>0</v>
          </cell>
        </row>
        <row r="737">
          <cell r="V737">
            <v>0</v>
          </cell>
        </row>
        <row r="738">
          <cell r="V738">
            <v>0</v>
          </cell>
        </row>
        <row r="739">
          <cell r="V739">
            <v>0</v>
          </cell>
        </row>
        <row r="740">
          <cell r="V740">
            <v>0</v>
          </cell>
        </row>
        <row r="741">
          <cell r="V741">
            <v>0</v>
          </cell>
        </row>
        <row r="742">
          <cell r="V742">
            <v>0</v>
          </cell>
        </row>
        <row r="743">
          <cell r="V743">
            <v>0</v>
          </cell>
        </row>
        <row r="744">
          <cell r="V744">
            <v>0</v>
          </cell>
        </row>
        <row r="745">
          <cell r="V745">
            <v>0</v>
          </cell>
        </row>
        <row r="746">
          <cell r="V746">
            <v>0</v>
          </cell>
        </row>
        <row r="747">
          <cell r="V747">
            <v>0</v>
          </cell>
        </row>
        <row r="748">
          <cell r="V748">
            <v>0</v>
          </cell>
        </row>
        <row r="749">
          <cell r="V749">
            <v>0</v>
          </cell>
        </row>
        <row r="750">
          <cell r="V750">
            <v>0</v>
          </cell>
        </row>
        <row r="751">
          <cell r="V751">
            <v>0</v>
          </cell>
        </row>
        <row r="752">
          <cell r="V752">
            <v>0</v>
          </cell>
        </row>
        <row r="753">
          <cell r="V753">
            <v>0</v>
          </cell>
        </row>
        <row r="754">
          <cell r="V754">
            <v>0</v>
          </cell>
        </row>
        <row r="755">
          <cell r="V755">
            <v>0</v>
          </cell>
        </row>
        <row r="756">
          <cell r="V756">
            <v>0</v>
          </cell>
        </row>
        <row r="757">
          <cell r="V757">
            <v>0</v>
          </cell>
        </row>
        <row r="758">
          <cell r="V758">
            <v>0</v>
          </cell>
        </row>
        <row r="759">
          <cell r="V759">
            <v>0</v>
          </cell>
        </row>
        <row r="760">
          <cell r="V760">
            <v>0</v>
          </cell>
        </row>
        <row r="761">
          <cell r="V761">
            <v>0</v>
          </cell>
        </row>
        <row r="762">
          <cell r="V762">
            <v>0</v>
          </cell>
        </row>
        <row r="763">
          <cell r="V763">
            <v>0</v>
          </cell>
        </row>
        <row r="764">
          <cell r="V764">
            <v>0</v>
          </cell>
        </row>
        <row r="765">
          <cell r="V765">
            <v>0</v>
          </cell>
        </row>
        <row r="766">
          <cell r="V766">
            <v>0</v>
          </cell>
        </row>
        <row r="767">
          <cell r="V767">
            <v>0</v>
          </cell>
        </row>
        <row r="768">
          <cell r="V768">
            <v>0</v>
          </cell>
        </row>
        <row r="769">
          <cell r="V769">
            <v>0</v>
          </cell>
        </row>
        <row r="770">
          <cell r="V770">
            <v>0</v>
          </cell>
        </row>
        <row r="771">
          <cell r="V771">
            <v>0</v>
          </cell>
        </row>
        <row r="772">
          <cell r="V772">
            <v>0</v>
          </cell>
        </row>
        <row r="773">
          <cell r="V773">
            <v>0</v>
          </cell>
        </row>
        <row r="774">
          <cell r="V774">
            <v>0</v>
          </cell>
        </row>
        <row r="775">
          <cell r="V775">
            <v>0</v>
          </cell>
        </row>
        <row r="776">
          <cell r="V776">
            <v>0</v>
          </cell>
        </row>
        <row r="777">
          <cell r="V777">
            <v>0</v>
          </cell>
        </row>
        <row r="778">
          <cell r="V778">
            <v>0</v>
          </cell>
        </row>
        <row r="779">
          <cell r="V779">
            <v>0</v>
          </cell>
        </row>
        <row r="780">
          <cell r="V780">
            <v>0</v>
          </cell>
        </row>
        <row r="781">
          <cell r="V781">
            <v>0</v>
          </cell>
        </row>
        <row r="782">
          <cell r="V782">
            <v>0</v>
          </cell>
        </row>
        <row r="783">
          <cell r="V783">
            <v>0</v>
          </cell>
        </row>
        <row r="784">
          <cell r="V784">
            <v>0</v>
          </cell>
        </row>
        <row r="785">
          <cell r="V785">
            <v>0</v>
          </cell>
        </row>
        <row r="786">
          <cell r="V786">
            <v>0</v>
          </cell>
        </row>
        <row r="787">
          <cell r="V787">
            <v>0</v>
          </cell>
        </row>
        <row r="788">
          <cell r="V788">
            <v>0</v>
          </cell>
        </row>
        <row r="789">
          <cell r="V789">
            <v>0</v>
          </cell>
        </row>
        <row r="790">
          <cell r="V790">
            <v>0</v>
          </cell>
        </row>
        <row r="791">
          <cell r="V791">
            <v>0</v>
          </cell>
        </row>
        <row r="792">
          <cell r="V792">
            <v>0</v>
          </cell>
        </row>
        <row r="793">
          <cell r="V793">
            <v>0</v>
          </cell>
        </row>
        <row r="794">
          <cell r="V794">
            <v>0</v>
          </cell>
        </row>
        <row r="795">
          <cell r="V795">
            <v>0</v>
          </cell>
        </row>
        <row r="796">
          <cell r="V796">
            <v>0</v>
          </cell>
        </row>
        <row r="797">
          <cell r="V797">
            <v>0</v>
          </cell>
        </row>
        <row r="798">
          <cell r="V798">
            <v>0</v>
          </cell>
        </row>
        <row r="799">
          <cell r="V799">
            <v>0</v>
          </cell>
        </row>
        <row r="800">
          <cell r="V800">
            <v>0</v>
          </cell>
        </row>
        <row r="801">
          <cell r="V801">
            <v>0</v>
          </cell>
        </row>
        <row r="802">
          <cell r="V802">
            <v>0</v>
          </cell>
        </row>
        <row r="803">
          <cell r="V803">
            <v>0</v>
          </cell>
        </row>
        <row r="804">
          <cell r="V804">
            <v>0</v>
          </cell>
        </row>
        <row r="805">
          <cell r="V805">
            <v>0</v>
          </cell>
        </row>
        <row r="806">
          <cell r="V806">
            <v>0</v>
          </cell>
        </row>
        <row r="807">
          <cell r="V807">
            <v>0</v>
          </cell>
        </row>
        <row r="808">
          <cell r="V808">
            <v>0</v>
          </cell>
        </row>
        <row r="809">
          <cell r="V809">
            <v>0</v>
          </cell>
        </row>
        <row r="810">
          <cell r="V810">
            <v>0</v>
          </cell>
        </row>
        <row r="811">
          <cell r="V811">
            <v>0</v>
          </cell>
        </row>
        <row r="812">
          <cell r="V812">
            <v>0</v>
          </cell>
        </row>
        <row r="813">
          <cell r="V813">
            <v>0</v>
          </cell>
        </row>
        <row r="814">
          <cell r="V814">
            <v>0</v>
          </cell>
        </row>
        <row r="815">
          <cell r="V815">
            <v>0</v>
          </cell>
        </row>
        <row r="816">
          <cell r="V816">
            <v>0</v>
          </cell>
        </row>
        <row r="817">
          <cell r="V817">
            <v>0</v>
          </cell>
        </row>
        <row r="818">
          <cell r="V818">
            <v>0</v>
          </cell>
        </row>
        <row r="819">
          <cell r="V819">
            <v>0</v>
          </cell>
        </row>
        <row r="820">
          <cell r="V820">
            <v>0</v>
          </cell>
        </row>
        <row r="821">
          <cell r="V821">
            <v>0</v>
          </cell>
        </row>
        <row r="822">
          <cell r="V822">
            <v>0</v>
          </cell>
        </row>
        <row r="823">
          <cell r="V823">
            <v>0</v>
          </cell>
        </row>
        <row r="824">
          <cell r="V824">
            <v>0</v>
          </cell>
        </row>
        <row r="825">
          <cell r="V825">
            <v>0</v>
          </cell>
        </row>
        <row r="826">
          <cell r="V826">
            <v>0</v>
          </cell>
        </row>
        <row r="827">
          <cell r="V827">
            <v>0</v>
          </cell>
        </row>
        <row r="828">
          <cell r="V828">
            <v>0</v>
          </cell>
        </row>
        <row r="829">
          <cell r="V829">
            <v>0</v>
          </cell>
        </row>
        <row r="830">
          <cell r="V830">
            <v>0</v>
          </cell>
        </row>
        <row r="831">
          <cell r="V831">
            <v>0</v>
          </cell>
        </row>
        <row r="832">
          <cell r="V832">
            <v>0</v>
          </cell>
        </row>
        <row r="833">
          <cell r="V833">
            <v>0</v>
          </cell>
        </row>
        <row r="834">
          <cell r="V834">
            <v>0</v>
          </cell>
        </row>
        <row r="835">
          <cell r="V835">
            <v>0</v>
          </cell>
        </row>
        <row r="836">
          <cell r="V836">
            <v>0</v>
          </cell>
        </row>
        <row r="837">
          <cell r="V837">
            <v>0</v>
          </cell>
        </row>
        <row r="838">
          <cell r="V838">
            <v>0</v>
          </cell>
        </row>
        <row r="839">
          <cell r="V839">
            <v>0</v>
          </cell>
        </row>
        <row r="840">
          <cell r="V840">
            <v>0</v>
          </cell>
        </row>
        <row r="841">
          <cell r="V841">
            <v>0</v>
          </cell>
        </row>
        <row r="842">
          <cell r="V842">
            <v>0</v>
          </cell>
        </row>
        <row r="843">
          <cell r="V843">
            <v>0</v>
          </cell>
        </row>
        <row r="844">
          <cell r="V844">
            <v>0</v>
          </cell>
        </row>
        <row r="845">
          <cell r="V845">
            <v>0</v>
          </cell>
        </row>
        <row r="846">
          <cell r="V846">
            <v>0</v>
          </cell>
        </row>
        <row r="847">
          <cell r="V847">
            <v>0</v>
          </cell>
        </row>
        <row r="848">
          <cell r="V848">
            <v>0</v>
          </cell>
        </row>
        <row r="849">
          <cell r="V849">
            <v>0</v>
          </cell>
        </row>
        <row r="850">
          <cell r="V850">
            <v>0</v>
          </cell>
        </row>
        <row r="851">
          <cell r="V851">
            <v>0</v>
          </cell>
        </row>
        <row r="852">
          <cell r="V852">
            <v>0</v>
          </cell>
        </row>
        <row r="853">
          <cell r="V853">
            <v>0</v>
          </cell>
        </row>
        <row r="854">
          <cell r="V854">
            <v>0</v>
          </cell>
        </row>
        <row r="855">
          <cell r="V855">
            <v>0</v>
          </cell>
        </row>
        <row r="856">
          <cell r="V856">
            <v>0</v>
          </cell>
        </row>
        <row r="857">
          <cell r="V857">
            <v>0</v>
          </cell>
        </row>
        <row r="858">
          <cell r="V858">
            <v>0</v>
          </cell>
        </row>
        <row r="859">
          <cell r="V859">
            <v>0</v>
          </cell>
        </row>
        <row r="860">
          <cell r="V860">
            <v>0</v>
          </cell>
        </row>
        <row r="861">
          <cell r="V861">
            <v>0</v>
          </cell>
        </row>
        <row r="862">
          <cell r="V862">
            <v>0</v>
          </cell>
        </row>
        <row r="863">
          <cell r="V863">
            <v>0</v>
          </cell>
        </row>
        <row r="864">
          <cell r="V864">
            <v>0</v>
          </cell>
        </row>
        <row r="865">
          <cell r="V865">
            <v>0</v>
          </cell>
        </row>
        <row r="866">
          <cell r="V866">
            <v>0</v>
          </cell>
        </row>
        <row r="867">
          <cell r="V867">
            <v>0</v>
          </cell>
        </row>
        <row r="868">
          <cell r="V868">
            <v>0</v>
          </cell>
        </row>
        <row r="869">
          <cell r="V869">
            <v>0</v>
          </cell>
        </row>
        <row r="870">
          <cell r="V870">
            <v>0</v>
          </cell>
        </row>
        <row r="871">
          <cell r="V871">
            <v>0</v>
          </cell>
        </row>
        <row r="872">
          <cell r="V872">
            <v>0</v>
          </cell>
        </row>
        <row r="873">
          <cell r="V873">
            <v>0</v>
          </cell>
        </row>
        <row r="874">
          <cell r="V874">
            <v>0</v>
          </cell>
        </row>
        <row r="875">
          <cell r="V875">
            <v>0</v>
          </cell>
        </row>
        <row r="876">
          <cell r="V876">
            <v>0</v>
          </cell>
        </row>
        <row r="877">
          <cell r="V877">
            <v>0</v>
          </cell>
        </row>
        <row r="878">
          <cell r="V878">
            <v>0</v>
          </cell>
        </row>
        <row r="879">
          <cell r="V879">
            <v>0</v>
          </cell>
        </row>
        <row r="880">
          <cell r="V880">
            <v>0</v>
          </cell>
        </row>
        <row r="881">
          <cell r="V881">
            <v>0</v>
          </cell>
        </row>
        <row r="882">
          <cell r="V882">
            <v>0</v>
          </cell>
        </row>
        <row r="883">
          <cell r="V883">
            <v>0</v>
          </cell>
        </row>
        <row r="884">
          <cell r="V884">
            <v>0</v>
          </cell>
        </row>
        <row r="885">
          <cell r="V885">
            <v>0</v>
          </cell>
        </row>
        <row r="886">
          <cell r="V886">
            <v>0</v>
          </cell>
        </row>
        <row r="887">
          <cell r="V887">
            <v>0</v>
          </cell>
        </row>
        <row r="888">
          <cell r="V888">
            <v>0</v>
          </cell>
        </row>
        <row r="889">
          <cell r="V889">
            <v>0</v>
          </cell>
        </row>
        <row r="890">
          <cell r="V890">
            <v>0</v>
          </cell>
        </row>
        <row r="891">
          <cell r="V891">
            <v>0</v>
          </cell>
        </row>
        <row r="892">
          <cell r="V892">
            <v>0</v>
          </cell>
        </row>
        <row r="893">
          <cell r="V893">
            <v>0</v>
          </cell>
        </row>
        <row r="894">
          <cell r="V894">
            <v>0</v>
          </cell>
        </row>
        <row r="895">
          <cell r="V895">
            <v>0</v>
          </cell>
        </row>
        <row r="896">
          <cell r="V896">
            <v>0</v>
          </cell>
        </row>
        <row r="897">
          <cell r="V897">
            <v>0</v>
          </cell>
        </row>
        <row r="898">
          <cell r="V898">
            <v>0</v>
          </cell>
        </row>
        <row r="899">
          <cell r="V899">
            <v>0</v>
          </cell>
        </row>
        <row r="900">
          <cell r="V900">
            <v>0</v>
          </cell>
        </row>
        <row r="901">
          <cell r="V901">
            <v>0</v>
          </cell>
        </row>
        <row r="902">
          <cell r="V902">
            <v>0</v>
          </cell>
        </row>
        <row r="903">
          <cell r="V903">
            <v>0</v>
          </cell>
        </row>
        <row r="904">
          <cell r="V904">
            <v>0</v>
          </cell>
        </row>
        <row r="905">
          <cell r="V905">
            <v>0</v>
          </cell>
        </row>
        <row r="906">
          <cell r="V906">
            <v>0</v>
          </cell>
        </row>
        <row r="907">
          <cell r="V907">
            <v>0</v>
          </cell>
        </row>
        <row r="908">
          <cell r="V908">
            <v>0</v>
          </cell>
        </row>
        <row r="909">
          <cell r="V909">
            <v>0</v>
          </cell>
        </row>
        <row r="910">
          <cell r="V910">
            <v>0</v>
          </cell>
        </row>
        <row r="911">
          <cell r="V911">
            <v>0</v>
          </cell>
        </row>
        <row r="912">
          <cell r="V912">
            <v>0</v>
          </cell>
        </row>
        <row r="913">
          <cell r="V913">
            <v>0</v>
          </cell>
        </row>
        <row r="914">
          <cell r="V914">
            <v>0</v>
          </cell>
        </row>
        <row r="915">
          <cell r="V915">
            <v>0</v>
          </cell>
        </row>
        <row r="916">
          <cell r="V916">
            <v>0</v>
          </cell>
        </row>
        <row r="917">
          <cell r="V917">
            <v>0</v>
          </cell>
        </row>
        <row r="918">
          <cell r="V918">
            <v>0</v>
          </cell>
        </row>
        <row r="919">
          <cell r="V919">
            <v>0</v>
          </cell>
        </row>
        <row r="920">
          <cell r="V920">
            <v>0</v>
          </cell>
        </row>
        <row r="921">
          <cell r="V921">
            <v>0</v>
          </cell>
        </row>
        <row r="922">
          <cell r="V922">
            <v>0</v>
          </cell>
        </row>
        <row r="923">
          <cell r="V923">
            <v>0</v>
          </cell>
        </row>
        <row r="924">
          <cell r="V924">
            <v>0</v>
          </cell>
        </row>
        <row r="925">
          <cell r="V925">
            <v>0</v>
          </cell>
        </row>
        <row r="926">
          <cell r="V926">
            <v>0</v>
          </cell>
        </row>
        <row r="927">
          <cell r="V927">
            <v>0</v>
          </cell>
        </row>
        <row r="928">
          <cell r="V928">
            <v>0</v>
          </cell>
        </row>
        <row r="929">
          <cell r="V929">
            <v>0</v>
          </cell>
        </row>
        <row r="930">
          <cell r="V930">
            <v>0</v>
          </cell>
        </row>
        <row r="931">
          <cell r="V931">
            <v>0</v>
          </cell>
        </row>
        <row r="932">
          <cell r="V932">
            <v>0</v>
          </cell>
        </row>
        <row r="933">
          <cell r="V933">
            <v>0</v>
          </cell>
        </row>
        <row r="934">
          <cell r="V934">
            <v>0</v>
          </cell>
        </row>
        <row r="935">
          <cell r="V935">
            <v>0</v>
          </cell>
        </row>
        <row r="936">
          <cell r="V936">
            <v>0</v>
          </cell>
        </row>
        <row r="937">
          <cell r="V937">
            <v>0</v>
          </cell>
        </row>
        <row r="938">
          <cell r="V938">
            <v>0</v>
          </cell>
        </row>
        <row r="939">
          <cell r="V939">
            <v>0</v>
          </cell>
        </row>
        <row r="940">
          <cell r="V940">
            <v>0</v>
          </cell>
        </row>
        <row r="941">
          <cell r="V941">
            <v>0</v>
          </cell>
        </row>
        <row r="942">
          <cell r="V942">
            <v>0</v>
          </cell>
        </row>
        <row r="943">
          <cell r="V943">
            <v>0</v>
          </cell>
        </row>
        <row r="944">
          <cell r="V944">
            <v>0</v>
          </cell>
        </row>
        <row r="945">
          <cell r="V945">
            <v>0</v>
          </cell>
        </row>
        <row r="946">
          <cell r="V946">
            <v>0</v>
          </cell>
        </row>
        <row r="947">
          <cell r="V947">
            <v>0</v>
          </cell>
        </row>
        <row r="948">
          <cell r="V948">
            <v>0</v>
          </cell>
        </row>
        <row r="949">
          <cell r="V949">
            <v>0</v>
          </cell>
        </row>
        <row r="950">
          <cell r="V950">
            <v>0</v>
          </cell>
        </row>
        <row r="951">
          <cell r="V951">
            <v>0</v>
          </cell>
        </row>
        <row r="952">
          <cell r="V952">
            <v>0</v>
          </cell>
        </row>
        <row r="953">
          <cell r="V953">
            <v>0</v>
          </cell>
        </row>
        <row r="954">
          <cell r="V954">
            <v>0</v>
          </cell>
        </row>
        <row r="955">
          <cell r="V955">
            <v>0</v>
          </cell>
        </row>
        <row r="956">
          <cell r="V956">
            <v>0</v>
          </cell>
        </row>
        <row r="957">
          <cell r="V957">
            <v>0</v>
          </cell>
        </row>
        <row r="958">
          <cell r="V958">
            <v>0</v>
          </cell>
        </row>
        <row r="959">
          <cell r="V959">
            <v>0</v>
          </cell>
        </row>
        <row r="960">
          <cell r="V960">
            <v>0</v>
          </cell>
        </row>
        <row r="961">
          <cell r="V961">
            <v>0</v>
          </cell>
        </row>
        <row r="962">
          <cell r="V962">
            <v>0</v>
          </cell>
        </row>
        <row r="963">
          <cell r="V963">
            <v>0</v>
          </cell>
        </row>
        <row r="964">
          <cell r="V964">
            <v>0</v>
          </cell>
        </row>
        <row r="965">
          <cell r="V965">
            <v>0</v>
          </cell>
        </row>
        <row r="966">
          <cell r="V966">
            <v>0</v>
          </cell>
        </row>
        <row r="967">
          <cell r="V967">
            <v>0</v>
          </cell>
        </row>
        <row r="968">
          <cell r="V968">
            <v>0</v>
          </cell>
        </row>
        <row r="969">
          <cell r="V969">
            <v>0</v>
          </cell>
        </row>
        <row r="970">
          <cell r="V970">
            <v>0</v>
          </cell>
        </row>
        <row r="971">
          <cell r="V971">
            <v>0</v>
          </cell>
        </row>
        <row r="972">
          <cell r="V972">
            <v>0</v>
          </cell>
        </row>
        <row r="973">
          <cell r="V973">
            <v>0</v>
          </cell>
        </row>
        <row r="974">
          <cell r="V974">
            <v>0</v>
          </cell>
        </row>
        <row r="975">
          <cell r="V975">
            <v>0</v>
          </cell>
        </row>
        <row r="976">
          <cell r="V976">
            <v>0</v>
          </cell>
        </row>
        <row r="977">
          <cell r="V977">
            <v>0</v>
          </cell>
        </row>
        <row r="978">
          <cell r="V978">
            <v>0</v>
          </cell>
        </row>
        <row r="979">
          <cell r="V979">
            <v>0</v>
          </cell>
        </row>
        <row r="980">
          <cell r="V980">
            <v>0</v>
          </cell>
        </row>
        <row r="981">
          <cell r="V981">
            <v>0</v>
          </cell>
        </row>
        <row r="982">
          <cell r="V982">
            <v>0</v>
          </cell>
        </row>
        <row r="983">
          <cell r="V983">
            <v>0</v>
          </cell>
        </row>
        <row r="984">
          <cell r="V984">
            <v>0</v>
          </cell>
        </row>
        <row r="985">
          <cell r="V985">
            <v>0</v>
          </cell>
        </row>
        <row r="986">
          <cell r="V986">
            <v>0</v>
          </cell>
        </row>
        <row r="987">
          <cell r="V987">
            <v>0</v>
          </cell>
        </row>
        <row r="988">
          <cell r="V988">
            <v>0</v>
          </cell>
        </row>
        <row r="989">
          <cell r="V989">
            <v>0</v>
          </cell>
        </row>
        <row r="990">
          <cell r="V990">
            <v>0</v>
          </cell>
        </row>
        <row r="991">
          <cell r="V991">
            <v>0</v>
          </cell>
        </row>
        <row r="992">
          <cell r="V992">
            <v>0</v>
          </cell>
        </row>
        <row r="993">
          <cell r="V993">
            <v>0</v>
          </cell>
        </row>
        <row r="994">
          <cell r="V994">
            <v>0</v>
          </cell>
        </row>
        <row r="995">
          <cell r="V995">
            <v>0</v>
          </cell>
        </row>
        <row r="996">
          <cell r="V996">
            <v>0</v>
          </cell>
        </row>
        <row r="997">
          <cell r="V997">
            <v>0</v>
          </cell>
        </row>
        <row r="998">
          <cell r="V998">
            <v>0</v>
          </cell>
        </row>
        <row r="999">
          <cell r="V999">
            <v>0</v>
          </cell>
        </row>
        <row r="1000">
          <cell r="V1000">
            <v>0</v>
          </cell>
        </row>
        <row r="1001">
          <cell r="V1001">
            <v>0</v>
          </cell>
        </row>
        <row r="1002">
          <cell r="V1002">
            <v>0</v>
          </cell>
        </row>
        <row r="1003">
          <cell r="V1003">
            <v>0</v>
          </cell>
        </row>
        <row r="1004">
          <cell r="V1004">
            <v>0</v>
          </cell>
        </row>
        <row r="1005">
          <cell r="V1005">
            <v>0</v>
          </cell>
        </row>
        <row r="1006">
          <cell r="V1006">
            <v>0</v>
          </cell>
        </row>
        <row r="1007">
          <cell r="V1007">
            <v>0</v>
          </cell>
        </row>
        <row r="1008">
          <cell r="V1008">
            <v>0</v>
          </cell>
        </row>
        <row r="1009">
          <cell r="V1009">
            <v>0</v>
          </cell>
        </row>
        <row r="1010">
          <cell r="V1010">
            <v>0</v>
          </cell>
        </row>
        <row r="1011">
          <cell r="V1011">
            <v>0</v>
          </cell>
        </row>
        <row r="1012">
          <cell r="V1012">
            <v>0</v>
          </cell>
        </row>
        <row r="1013">
          <cell r="V1013">
            <v>0</v>
          </cell>
        </row>
        <row r="1014">
          <cell r="V1014">
            <v>0</v>
          </cell>
        </row>
        <row r="1015">
          <cell r="V1015">
            <v>0</v>
          </cell>
        </row>
        <row r="1016">
          <cell r="V1016">
            <v>0</v>
          </cell>
        </row>
        <row r="1017">
          <cell r="V1017">
            <v>0</v>
          </cell>
        </row>
        <row r="1018">
          <cell r="V1018">
            <v>0</v>
          </cell>
        </row>
        <row r="1019">
          <cell r="V1019">
            <v>0</v>
          </cell>
        </row>
        <row r="1020">
          <cell r="V1020">
            <v>0</v>
          </cell>
        </row>
        <row r="1021">
          <cell r="V1021">
            <v>0</v>
          </cell>
        </row>
        <row r="1022">
          <cell r="V1022">
            <v>0</v>
          </cell>
        </row>
        <row r="1023">
          <cell r="V1023">
            <v>0</v>
          </cell>
        </row>
        <row r="1024">
          <cell r="V1024">
            <v>0</v>
          </cell>
        </row>
        <row r="1025">
          <cell r="V1025">
            <v>0</v>
          </cell>
        </row>
        <row r="1026">
          <cell r="V1026">
            <v>0</v>
          </cell>
        </row>
        <row r="1027">
          <cell r="V1027">
            <v>0</v>
          </cell>
        </row>
        <row r="1028">
          <cell r="V1028">
            <v>0</v>
          </cell>
        </row>
        <row r="1029">
          <cell r="V1029">
            <v>0</v>
          </cell>
        </row>
        <row r="1030">
          <cell r="V1030">
            <v>0</v>
          </cell>
        </row>
        <row r="1031">
          <cell r="V1031">
            <v>0</v>
          </cell>
        </row>
        <row r="1032">
          <cell r="V1032">
            <v>0</v>
          </cell>
        </row>
        <row r="1033">
          <cell r="V1033">
            <v>0</v>
          </cell>
        </row>
        <row r="1034">
          <cell r="V1034">
            <v>0</v>
          </cell>
        </row>
        <row r="1035">
          <cell r="V1035">
            <v>0</v>
          </cell>
        </row>
        <row r="1036">
          <cell r="V1036">
            <v>0</v>
          </cell>
        </row>
        <row r="1037">
          <cell r="V1037">
            <v>0</v>
          </cell>
        </row>
        <row r="1038">
          <cell r="V1038">
            <v>0</v>
          </cell>
        </row>
        <row r="1039">
          <cell r="V1039">
            <v>0</v>
          </cell>
        </row>
        <row r="1040">
          <cell r="V1040">
            <v>0</v>
          </cell>
        </row>
        <row r="1041">
          <cell r="V1041">
            <v>0</v>
          </cell>
        </row>
        <row r="1042">
          <cell r="V1042">
            <v>0</v>
          </cell>
        </row>
        <row r="1043">
          <cell r="V1043">
            <v>0</v>
          </cell>
        </row>
        <row r="1044">
          <cell r="V1044">
            <v>0</v>
          </cell>
        </row>
        <row r="1045">
          <cell r="V1045">
            <v>0</v>
          </cell>
        </row>
        <row r="1046">
          <cell r="V1046">
            <v>0</v>
          </cell>
        </row>
        <row r="1047">
          <cell r="V1047">
            <v>0</v>
          </cell>
        </row>
        <row r="1048">
          <cell r="V1048">
            <v>0</v>
          </cell>
        </row>
        <row r="1049">
          <cell r="V1049">
            <v>0</v>
          </cell>
        </row>
        <row r="1050">
          <cell r="V1050">
            <v>0</v>
          </cell>
        </row>
        <row r="1051">
          <cell r="V1051">
            <v>0</v>
          </cell>
        </row>
        <row r="1052">
          <cell r="V1052">
            <v>0</v>
          </cell>
        </row>
        <row r="1053">
          <cell r="V1053">
            <v>0</v>
          </cell>
        </row>
        <row r="1054">
          <cell r="V1054">
            <v>0</v>
          </cell>
        </row>
        <row r="1055">
          <cell r="V1055">
            <v>0</v>
          </cell>
        </row>
        <row r="1056">
          <cell r="V1056">
            <v>0</v>
          </cell>
        </row>
        <row r="1057">
          <cell r="V1057">
            <v>0</v>
          </cell>
        </row>
        <row r="1058">
          <cell r="V1058">
            <v>0</v>
          </cell>
        </row>
        <row r="1059">
          <cell r="V1059">
            <v>0</v>
          </cell>
        </row>
        <row r="1060">
          <cell r="V1060">
            <v>0</v>
          </cell>
        </row>
        <row r="1061">
          <cell r="V1061">
            <v>0</v>
          </cell>
        </row>
        <row r="1062">
          <cell r="V1062">
            <v>0</v>
          </cell>
        </row>
        <row r="1063">
          <cell r="V1063">
            <v>0</v>
          </cell>
        </row>
        <row r="1064">
          <cell r="V1064">
            <v>0</v>
          </cell>
        </row>
        <row r="1065">
          <cell r="V1065">
            <v>0</v>
          </cell>
        </row>
        <row r="1066">
          <cell r="V1066">
            <v>0</v>
          </cell>
        </row>
        <row r="1067">
          <cell r="V1067">
            <v>0</v>
          </cell>
        </row>
        <row r="1068">
          <cell r="V1068">
            <v>0</v>
          </cell>
        </row>
        <row r="1069">
          <cell r="V1069">
            <v>0</v>
          </cell>
        </row>
        <row r="1070">
          <cell r="V1070">
            <v>0</v>
          </cell>
        </row>
        <row r="1071">
          <cell r="V1071">
            <v>0</v>
          </cell>
        </row>
        <row r="1072">
          <cell r="V1072">
            <v>0</v>
          </cell>
        </row>
        <row r="1073">
          <cell r="V1073">
            <v>0</v>
          </cell>
        </row>
        <row r="1074">
          <cell r="V1074">
            <v>0</v>
          </cell>
        </row>
        <row r="1075">
          <cell r="V1075">
            <v>0</v>
          </cell>
        </row>
        <row r="1076">
          <cell r="V1076">
            <v>0</v>
          </cell>
        </row>
        <row r="1077">
          <cell r="V1077">
            <v>0</v>
          </cell>
        </row>
        <row r="1078">
          <cell r="V1078">
            <v>0</v>
          </cell>
        </row>
        <row r="1079">
          <cell r="V1079">
            <v>0</v>
          </cell>
        </row>
        <row r="1080">
          <cell r="V1080">
            <v>0</v>
          </cell>
        </row>
        <row r="1081">
          <cell r="V1081">
            <v>0</v>
          </cell>
        </row>
        <row r="1082">
          <cell r="V1082">
            <v>0</v>
          </cell>
        </row>
        <row r="1083">
          <cell r="V1083">
            <v>0</v>
          </cell>
        </row>
        <row r="1084">
          <cell r="V1084">
            <v>0</v>
          </cell>
        </row>
        <row r="1085">
          <cell r="V1085">
            <v>0</v>
          </cell>
        </row>
        <row r="1086">
          <cell r="V1086">
            <v>0</v>
          </cell>
        </row>
        <row r="1087">
          <cell r="V1087">
            <v>0</v>
          </cell>
        </row>
        <row r="1088">
          <cell r="V1088">
            <v>0</v>
          </cell>
        </row>
        <row r="1089">
          <cell r="V1089">
            <v>0</v>
          </cell>
        </row>
        <row r="1090">
          <cell r="V1090">
            <v>0</v>
          </cell>
        </row>
        <row r="1091">
          <cell r="V1091">
            <v>0</v>
          </cell>
        </row>
        <row r="1092">
          <cell r="V1092">
            <v>0</v>
          </cell>
        </row>
        <row r="1093">
          <cell r="V1093">
            <v>0</v>
          </cell>
        </row>
        <row r="1094">
          <cell r="V1094">
            <v>0</v>
          </cell>
        </row>
        <row r="1095">
          <cell r="V1095">
            <v>0</v>
          </cell>
        </row>
        <row r="1096">
          <cell r="V1096">
            <v>0</v>
          </cell>
        </row>
        <row r="1097">
          <cell r="V1097">
            <v>0</v>
          </cell>
        </row>
        <row r="1098">
          <cell r="V1098">
            <v>0</v>
          </cell>
        </row>
        <row r="1099">
          <cell r="V1099">
            <v>0</v>
          </cell>
        </row>
        <row r="1100">
          <cell r="V1100">
            <v>0</v>
          </cell>
        </row>
        <row r="1101">
          <cell r="V1101">
            <v>0</v>
          </cell>
        </row>
        <row r="1102">
          <cell r="V1102">
            <v>0</v>
          </cell>
        </row>
        <row r="1103">
          <cell r="V1103">
            <v>0</v>
          </cell>
        </row>
        <row r="1104">
          <cell r="V1104">
            <v>0</v>
          </cell>
        </row>
        <row r="1105">
          <cell r="V1105">
            <v>0</v>
          </cell>
        </row>
        <row r="1106">
          <cell r="V1106">
            <v>0</v>
          </cell>
        </row>
        <row r="1107">
          <cell r="V1107">
            <v>0</v>
          </cell>
        </row>
        <row r="1108">
          <cell r="V1108">
            <v>0</v>
          </cell>
        </row>
        <row r="1109">
          <cell r="V1109">
            <v>0</v>
          </cell>
        </row>
        <row r="1110">
          <cell r="V1110">
            <v>0</v>
          </cell>
        </row>
        <row r="1111">
          <cell r="V1111">
            <v>0</v>
          </cell>
        </row>
        <row r="1112">
          <cell r="V1112">
            <v>0</v>
          </cell>
        </row>
        <row r="1113">
          <cell r="V1113">
            <v>0</v>
          </cell>
        </row>
        <row r="1114">
          <cell r="V1114">
            <v>0</v>
          </cell>
        </row>
        <row r="1115">
          <cell r="V1115">
            <v>0</v>
          </cell>
        </row>
        <row r="1116">
          <cell r="V1116">
            <v>0</v>
          </cell>
        </row>
        <row r="1117">
          <cell r="V1117">
            <v>0</v>
          </cell>
        </row>
        <row r="1118">
          <cell r="V1118">
            <v>0</v>
          </cell>
        </row>
        <row r="1119">
          <cell r="V1119">
            <v>0</v>
          </cell>
        </row>
        <row r="1120">
          <cell r="V1120">
            <v>0</v>
          </cell>
        </row>
        <row r="1121">
          <cell r="V1121">
            <v>0</v>
          </cell>
        </row>
        <row r="1122">
          <cell r="V1122">
            <v>0</v>
          </cell>
        </row>
        <row r="1123">
          <cell r="V1123">
            <v>0</v>
          </cell>
        </row>
        <row r="1124">
          <cell r="V1124">
            <v>0</v>
          </cell>
        </row>
        <row r="1125">
          <cell r="V1125">
            <v>0</v>
          </cell>
        </row>
        <row r="1126">
          <cell r="V1126">
            <v>0</v>
          </cell>
        </row>
        <row r="1127">
          <cell r="V1127">
            <v>0</v>
          </cell>
        </row>
        <row r="1128">
          <cell r="V1128">
            <v>0</v>
          </cell>
        </row>
        <row r="1129">
          <cell r="V1129">
            <v>0</v>
          </cell>
        </row>
        <row r="1130">
          <cell r="V1130">
            <v>0</v>
          </cell>
        </row>
        <row r="1131">
          <cell r="V1131">
            <v>0</v>
          </cell>
        </row>
        <row r="1132">
          <cell r="V1132">
            <v>0</v>
          </cell>
        </row>
        <row r="1133">
          <cell r="V1133">
            <v>0</v>
          </cell>
        </row>
        <row r="1134">
          <cell r="V1134">
            <v>0</v>
          </cell>
        </row>
        <row r="1135">
          <cell r="V1135">
            <v>0</v>
          </cell>
        </row>
        <row r="1136">
          <cell r="V1136">
            <v>0</v>
          </cell>
        </row>
        <row r="1137">
          <cell r="V1137">
            <v>0</v>
          </cell>
        </row>
        <row r="1138">
          <cell r="V1138">
            <v>0</v>
          </cell>
        </row>
        <row r="1139">
          <cell r="V1139">
            <v>0</v>
          </cell>
        </row>
        <row r="1140">
          <cell r="V1140">
            <v>0</v>
          </cell>
        </row>
        <row r="1141">
          <cell r="V1141">
            <v>0</v>
          </cell>
        </row>
        <row r="1142">
          <cell r="V1142">
            <v>0</v>
          </cell>
        </row>
        <row r="1143">
          <cell r="V1143">
            <v>0</v>
          </cell>
        </row>
        <row r="1144">
          <cell r="V1144">
            <v>0</v>
          </cell>
        </row>
        <row r="1145">
          <cell r="V1145">
            <v>0</v>
          </cell>
        </row>
        <row r="1146">
          <cell r="V1146">
            <v>0</v>
          </cell>
        </row>
        <row r="1147">
          <cell r="V1147">
            <v>0</v>
          </cell>
        </row>
        <row r="1148">
          <cell r="V1148">
            <v>0</v>
          </cell>
        </row>
        <row r="1149">
          <cell r="V1149">
            <v>0</v>
          </cell>
        </row>
        <row r="1150">
          <cell r="V1150">
            <v>0</v>
          </cell>
        </row>
        <row r="1151">
          <cell r="V1151">
            <v>0</v>
          </cell>
        </row>
        <row r="1152">
          <cell r="V1152">
            <v>0</v>
          </cell>
        </row>
        <row r="1153">
          <cell r="V1153">
            <v>0</v>
          </cell>
        </row>
        <row r="1154">
          <cell r="V1154">
            <v>0</v>
          </cell>
        </row>
        <row r="1155">
          <cell r="V1155">
            <v>0</v>
          </cell>
        </row>
        <row r="1156">
          <cell r="V1156">
            <v>0</v>
          </cell>
        </row>
        <row r="1157">
          <cell r="V1157">
            <v>0</v>
          </cell>
        </row>
        <row r="1158">
          <cell r="V1158">
            <v>0</v>
          </cell>
        </row>
        <row r="1159">
          <cell r="V1159">
            <v>0</v>
          </cell>
        </row>
        <row r="1160">
          <cell r="V1160">
            <v>0</v>
          </cell>
        </row>
        <row r="1161">
          <cell r="V1161">
            <v>0</v>
          </cell>
        </row>
        <row r="1162">
          <cell r="V1162">
            <v>0</v>
          </cell>
        </row>
        <row r="1163">
          <cell r="V1163">
            <v>0</v>
          </cell>
        </row>
        <row r="1164">
          <cell r="V1164">
            <v>0</v>
          </cell>
        </row>
        <row r="1165">
          <cell r="V1165">
            <v>0</v>
          </cell>
        </row>
        <row r="1166">
          <cell r="V1166">
            <v>0</v>
          </cell>
        </row>
        <row r="1167">
          <cell r="V1167">
            <v>0</v>
          </cell>
        </row>
        <row r="1168">
          <cell r="V1168">
            <v>0</v>
          </cell>
        </row>
        <row r="1169">
          <cell r="V1169">
            <v>0</v>
          </cell>
        </row>
        <row r="1170">
          <cell r="V1170">
            <v>0</v>
          </cell>
        </row>
        <row r="1171">
          <cell r="V1171">
            <v>0</v>
          </cell>
        </row>
        <row r="1172">
          <cell r="V1172">
            <v>0</v>
          </cell>
        </row>
        <row r="1173">
          <cell r="V1173">
            <v>0</v>
          </cell>
        </row>
        <row r="1174">
          <cell r="V1174">
            <v>0</v>
          </cell>
        </row>
        <row r="1175">
          <cell r="V1175">
            <v>0</v>
          </cell>
        </row>
        <row r="1176">
          <cell r="V1176">
            <v>0</v>
          </cell>
        </row>
        <row r="1177">
          <cell r="V1177">
            <v>0</v>
          </cell>
        </row>
        <row r="1178">
          <cell r="V1178">
            <v>0</v>
          </cell>
        </row>
        <row r="1179">
          <cell r="V1179">
            <v>0</v>
          </cell>
        </row>
        <row r="1180">
          <cell r="V1180">
            <v>0</v>
          </cell>
        </row>
        <row r="1181">
          <cell r="V1181">
            <v>0</v>
          </cell>
        </row>
        <row r="1182">
          <cell r="V1182">
            <v>0</v>
          </cell>
        </row>
        <row r="1183">
          <cell r="V1183">
            <v>0</v>
          </cell>
        </row>
        <row r="1184">
          <cell r="V1184">
            <v>0</v>
          </cell>
        </row>
        <row r="1185">
          <cell r="V1185">
            <v>0</v>
          </cell>
        </row>
        <row r="1186">
          <cell r="V1186">
            <v>0</v>
          </cell>
        </row>
        <row r="1187">
          <cell r="V1187">
            <v>0</v>
          </cell>
        </row>
        <row r="1188">
          <cell r="V1188">
            <v>0</v>
          </cell>
        </row>
        <row r="1189">
          <cell r="V1189">
            <v>0</v>
          </cell>
        </row>
        <row r="1190">
          <cell r="V1190">
            <v>0</v>
          </cell>
        </row>
        <row r="1191">
          <cell r="V1191">
            <v>0</v>
          </cell>
        </row>
        <row r="1192">
          <cell r="V1192">
            <v>0</v>
          </cell>
        </row>
        <row r="1193">
          <cell r="V1193">
            <v>0</v>
          </cell>
        </row>
        <row r="1194">
          <cell r="V1194">
            <v>0</v>
          </cell>
        </row>
        <row r="1195">
          <cell r="V1195">
            <v>0</v>
          </cell>
        </row>
        <row r="1196">
          <cell r="V1196">
            <v>0</v>
          </cell>
        </row>
        <row r="1197">
          <cell r="V1197">
            <v>0</v>
          </cell>
        </row>
        <row r="1198">
          <cell r="V1198">
            <v>0</v>
          </cell>
        </row>
        <row r="1199">
          <cell r="V1199">
            <v>0</v>
          </cell>
        </row>
        <row r="1200">
          <cell r="V1200">
            <v>0</v>
          </cell>
        </row>
        <row r="1201">
          <cell r="V1201">
            <v>0</v>
          </cell>
        </row>
        <row r="1202">
          <cell r="V1202">
            <v>0</v>
          </cell>
        </row>
        <row r="1203">
          <cell r="V1203">
            <v>0</v>
          </cell>
        </row>
        <row r="1204">
          <cell r="V1204">
            <v>0</v>
          </cell>
        </row>
        <row r="1205">
          <cell r="V1205">
            <v>0</v>
          </cell>
        </row>
        <row r="1206">
          <cell r="V1206">
            <v>0</v>
          </cell>
        </row>
        <row r="1207">
          <cell r="V1207">
            <v>0</v>
          </cell>
        </row>
        <row r="1208">
          <cell r="V1208">
            <v>0</v>
          </cell>
        </row>
        <row r="1209">
          <cell r="V1209">
            <v>0</v>
          </cell>
        </row>
        <row r="1210">
          <cell r="V1210">
            <v>0</v>
          </cell>
        </row>
        <row r="1211">
          <cell r="V1211">
            <v>0</v>
          </cell>
        </row>
        <row r="1212">
          <cell r="V1212">
            <v>0</v>
          </cell>
        </row>
        <row r="1213">
          <cell r="V1213">
            <v>0</v>
          </cell>
        </row>
        <row r="1214">
          <cell r="V1214">
            <v>0</v>
          </cell>
        </row>
        <row r="1215">
          <cell r="V1215">
            <v>0</v>
          </cell>
        </row>
        <row r="1216">
          <cell r="V1216">
            <v>0</v>
          </cell>
        </row>
        <row r="1217">
          <cell r="V1217">
            <v>0</v>
          </cell>
        </row>
        <row r="1218">
          <cell r="V1218">
            <v>0</v>
          </cell>
        </row>
        <row r="1219">
          <cell r="V1219">
            <v>0</v>
          </cell>
        </row>
        <row r="1220">
          <cell r="V1220">
            <v>0</v>
          </cell>
        </row>
        <row r="1221">
          <cell r="V1221">
            <v>0</v>
          </cell>
        </row>
        <row r="1222">
          <cell r="V1222">
            <v>0</v>
          </cell>
        </row>
        <row r="1223">
          <cell r="V1223">
            <v>0</v>
          </cell>
        </row>
        <row r="1224">
          <cell r="V1224">
            <v>0</v>
          </cell>
        </row>
        <row r="1225">
          <cell r="V1225">
            <v>0</v>
          </cell>
        </row>
        <row r="1226">
          <cell r="V1226">
            <v>0</v>
          </cell>
        </row>
        <row r="1227">
          <cell r="V1227">
            <v>0</v>
          </cell>
        </row>
        <row r="1228">
          <cell r="V1228">
            <v>0</v>
          </cell>
        </row>
        <row r="1229">
          <cell r="V1229">
            <v>0</v>
          </cell>
        </row>
        <row r="1230">
          <cell r="V1230">
            <v>0</v>
          </cell>
        </row>
        <row r="1231">
          <cell r="V1231">
            <v>0</v>
          </cell>
        </row>
        <row r="1232">
          <cell r="V1232">
            <v>0</v>
          </cell>
        </row>
        <row r="1233">
          <cell r="V1233">
            <v>0</v>
          </cell>
        </row>
        <row r="1234">
          <cell r="V1234">
            <v>0</v>
          </cell>
        </row>
        <row r="1235">
          <cell r="V1235">
            <v>0</v>
          </cell>
        </row>
        <row r="1236">
          <cell r="V1236">
            <v>0</v>
          </cell>
        </row>
        <row r="1237">
          <cell r="V1237">
            <v>0</v>
          </cell>
        </row>
        <row r="1238">
          <cell r="V1238">
            <v>0</v>
          </cell>
        </row>
        <row r="1239">
          <cell r="V1239">
            <v>0</v>
          </cell>
        </row>
        <row r="1240">
          <cell r="V1240">
            <v>0</v>
          </cell>
        </row>
        <row r="1241">
          <cell r="V1241">
            <v>0</v>
          </cell>
        </row>
        <row r="1242">
          <cell r="V1242">
            <v>0</v>
          </cell>
        </row>
        <row r="1243">
          <cell r="V1243">
            <v>0</v>
          </cell>
        </row>
        <row r="1244">
          <cell r="V1244">
            <v>0</v>
          </cell>
        </row>
        <row r="1245">
          <cell r="V1245">
            <v>0</v>
          </cell>
        </row>
        <row r="1246">
          <cell r="V1246">
            <v>0</v>
          </cell>
        </row>
        <row r="1247">
          <cell r="V1247">
            <v>0</v>
          </cell>
        </row>
        <row r="1248">
          <cell r="V1248">
            <v>0</v>
          </cell>
        </row>
        <row r="1249">
          <cell r="V1249">
            <v>0</v>
          </cell>
        </row>
        <row r="1250">
          <cell r="V1250">
            <v>0</v>
          </cell>
        </row>
        <row r="1251">
          <cell r="V1251">
            <v>0</v>
          </cell>
        </row>
        <row r="1252">
          <cell r="V1252">
            <v>0</v>
          </cell>
        </row>
        <row r="1253">
          <cell r="V1253">
            <v>0</v>
          </cell>
        </row>
        <row r="1254">
          <cell r="V1254">
            <v>0</v>
          </cell>
        </row>
        <row r="1255">
          <cell r="V1255">
            <v>0</v>
          </cell>
        </row>
        <row r="1256">
          <cell r="V1256">
            <v>0</v>
          </cell>
        </row>
        <row r="1257">
          <cell r="V1257">
            <v>0</v>
          </cell>
        </row>
        <row r="1258">
          <cell r="V1258">
            <v>0</v>
          </cell>
        </row>
        <row r="1259">
          <cell r="V1259">
            <v>0</v>
          </cell>
        </row>
        <row r="1260">
          <cell r="V1260">
            <v>0</v>
          </cell>
        </row>
        <row r="1261">
          <cell r="V1261">
            <v>0</v>
          </cell>
        </row>
        <row r="1262">
          <cell r="V1262">
            <v>0</v>
          </cell>
        </row>
        <row r="1263">
          <cell r="V1263">
            <v>0</v>
          </cell>
        </row>
        <row r="1264">
          <cell r="V1264">
            <v>0</v>
          </cell>
        </row>
        <row r="1265">
          <cell r="V1265">
            <v>0</v>
          </cell>
        </row>
        <row r="1266">
          <cell r="V1266">
            <v>0</v>
          </cell>
        </row>
        <row r="1267">
          <cell r="V1267">
            <v>0</v>
          </cell>
        </row>
        <row r="1268">
          <cell r="V1268">
            <v>0</v>
          </cell>
        </row>
        <row r="1269">
          <cell r="V1269">
            <v>0</v>
          </cell>
        </row>
        <row r="1270">
          <cell r="V1270">
            <v>0</v>
          </cell>
        </row>
        <row r="1271">
          <cell r="V1271">
            <v>0</v>
          </cell>
        </row>
        <row r="1272">
          <cell r="V1272">
            <v>0</v>
          </cell>
        </row>
        <row r="1273">
          <cell r="V1273">
            <v>0</v>
          </cell>
        </row>
        <row r="1274">
          <cell r="V1274">
            <v>0</v>
          </cell>
        </row>
        <row r="1275">
          <cell r="V1275">
            <v>0</v>
          </cell>
        </row>
        <row r="1276">
          <cell r="V1276">
            <v>0</v>
          </cell>
        </row>
        <row r="1277">
          <cell r="V1277">
            <v>0</v>
          </cell>
        </row>
        <row r="1278">
          <cell r="V1278">
            <v>0</v>
          </cell>
        </row>
        <row r="1279">
          <cell r="V1279">
            <v>0</v>
          </cell>
        </row>
        <row r="1280">
          <cell r="V1280">
            <v>0</v>
          </cell>
        </row>
        <row r="1281">
          <cell r="V1281">
            <v>0</v>
          </cell>
        </row>
        <row r="1282">
          <cell r="V1282">
            <v>0</v>
          </cell>
        </row>
        <row r="1283">
          <cell r="V1283">
            <v>0</v>
          </cell>
        </row>
        <row r="1284">
          <cell r="V1284">
            <v>0</v>
          </cell>
        </row>
        <row r="1285">
          <cell r="V1285">
            <v>0</v>
          </cell>
        </row>
        <row r="1286">
          <cell r="V1286">
            <v>0</v>
          </cell>
        </row>
        <row r="1287">
          <cell r="V1287">
            <v>0</v>
          </cell>
        </row>
        <row r="1288">
          <cell r="V1288">
            <v>0</v>
          </cell>
        </row>
        <row r="1289">
          <cell r="V1289">
            <v>0</v>
          </cell>
        </row>
        <row r="1290">
          <cell r="V1290">
            <v>0</v>
          </cell>
        </row>
        <row r="1291">
          <cell r="V1291">
            <v>0</v>
          </cell>
        </row>
        <row r="1292">
          <cell r="V1292">
            <v>0</v>
          </cell>
        </row>
        <row r="1293">
          <cell r="V1293">
            <v>0</v>
          </cell>
        </row>
        <row r="1294">
          <cell r="V1294">
            <v>0</v>
          </cell>
        </row>
        <row r="1295">
          <cell r="V1295">
            <v>0</v>
          </cell>
        </row>
        <row r="1296">
          <cell r="V1296">
            <v>0</v>
          </cell>
        </row>
        <row r="1297">
          <cell r="V1297">
            <v>0</v>
          </cell>
        </row>
        <row r="1298">
          <cell r="V1298">
            <v>0</v>
          </cell>
        </row>
        <row r="1299">
          <cell r="V1299">
            <v>0</v>
          </cell>
        </row>
        <row r="1300">
          <cell r="V1300">
            <v>0</v>
          </cell>
        </row>
        <row r="1301">
          <cell r="V1301">
            <v>0</v>
          </cell>
        </row>
        <row r="1302">
          <cell r="V1302">
            <v>0</v>
          </cell>
        </row>
        <row r="1303">
          <cell r="V1303">
            <v>0</v>
          </cell>
        </row>
        <row r="1304">
          <cell r="V1304">
            <v>0</v>
          </cell>
        </row>
        <row r="1305">
          <cell r="V1305">
            <v>0</v>
          </cell>
        </row>
        <row r="1306">
          <cell r="V1306">
            <v>0</v>
          </cell>
        </row>
        <row r="1307">
          <cell r="V1307">
            <v>0</v>
          </cell>
        </row>
        <row r="1308">
          <cell r="V1308">
            <v>0</v>
          </cell>
        </row>
        <row r="1309">
          <cell r="V1309">
            <v>0</v>
          </cell>
        </row>
        <row r="1310">
          <cell r="V1310">
            <v>0</v>
          </cell>
        </row>
        <row r="1311">
          <cell r="V1311">
            <v>0</v>
          </cell>
        </row>
        <row r="1312">
          <cell r="V1312">
            <v>0</v>
          </cell>
        </row>
        <row r="1313">
          <cell r="V1313">
            <v>0</v>
          </cell>
        </row>
        <row r="1314">
          <cell r="V1314">
            <v>0</v>
          </cell>
        </row>
        <row r="1315">
          <cell r="V1315">
            <v>0</v>
          </cell>
        </row>
        <row r="1316">
          <cell r="V1316">
            <v>0</v>
          </cell>
        </row>
        <row r="1317">
          <cell r="V1317">
            <v>0</v>
          </cell>
        </row>
        <row r="1318">
          <cell r="V1318">
            <v>0</v>
          </cell>
        </row>
        <row r="1319">
          <cell r="V1319">
            <v>0</v>
          </cell>
        </row>
        <row r="1320">
          <cell r="V1320">
            <v>0</v>
          </cell>
        </row>
        <row r="1321">
          <cell r="V1321">
            <v>0</v>
          </cell>
        </row>
        <row r="1322">
          <cell r="V1322">
            <v>0</v>
          </cell>
        </row>
        <row r="1323">
          <cell r="V1323">
            <v>0</v>
          </cell>
        </row>
        <row r="1324">
          <cell r="V1324">
            <v>0</v>
          </cell>
        </row>
        <row r="1325">
          <cell r="V1325">
            <v>0</v>
          </cell>
        </row>
        <row r="1326">
          <cell r="V1326">
            <v>0</v>
          </cell>
        </row>
        <row r="1327">
          <cell r="V1327">
            <v>0</v>
          </cell>
        </row>
        <row r="1328">
          <cell r="V1328">
            <v>0</v>
          </cell>
        </row>
        <row r="1329">
          <cell r="V1329">
            <v>0</v>
          </cell>
        </row>
        <row r="1330">
          <cell r="V1330">
            <v>0</v>
          </cell>
        </row>
        <row r="1331">
          <cell r="V1331">
            <v>0</v>
          </cell>
        </row>
        <row r="1332">
          <cell r="V1332">
            <v>0</v>
          </cell>
        </row>
        <row r="1333">
          <cell r="V1333">
            <v>0</v>
          </cell>
        </row>
        <row r="1334">
          <cell r="V1334">
            <v>0</v>
          </cell>
        </row>
        <row r="1335">
          <cell r="V1335">
            <v>0</v>
          </cell>
        </row>
        <row r="1336">
          <cell r="V1336">
            <v>0</v>
          </cell>
        </row>
        <row r="1337">
          <cell r="V1337">
            <v>0</v>
          </cell>
        </row>
        <row r="1338">
          <cell r="V1338">
            <v>0</v>
          </cell>
        </row>
        <row r="1339">
          <cell r="V1339">
            <v>0</v>
          </cell>
        </row>
        <row r="1340">
          <cell r="V1340">
            <v>0</v>
          </cell>
        </row>
        <row r="1341">
          <cell r="V1341">
            <v>0</v>
          </cell>
        </row>
        <row r="1342">
          <cell r="V1342">
            <v>0</v>
          </cell>
        </row>
        <row r="1343">
          <cell r="V1343">
            <v>0</v>
          </cell>
        </row>
        <row r="1344">
          <cell r="V1344">
            <v>0</v>
          </cell>
        </row>
        <row r="1345">
          <cell r="V1345">
            <v>0</v>
          </cell>
        </row>
        <row r="1346">
          <cell r="V1346">
            <v>0</v>
          </cell>
        </row>
        <row r="1347">
          <cell r="V1347">
            <v>0</v>
          </cell>
        </row>
        <row r="1348">
          <cell r="V1348">
            <v>0</v>
          </cell>
        </row>
        <row r="1349">
          <cell r="V1349">
            <v>0</v>
          </cell>
        </row>
        <row r="1350">
          <cell r="V1350">
            <v>0</v>
          </cell>
        </row>
        <row r="1351">
          <cell r="V1351">
            <v>0</v>
          </cell>
        </row>
        <row r="1352">
          <cell r="V1352">
            <v>0</v>
          </cell>
        </row>
        <row r="1353">
          <cell r="V1353">
            <v>0</v>
          </cell>
        </row>
        <row r="1354">
          <cell r="V1354">
            <v>0</v>
          </cell>
        </row>
        <row r="1355">
          <cell r="V1355">
            <v>0</v>
          </cell>
        </row>
        <row r="1356">
          <cell r="V1356">
            <v>0</v>
          </cell>
        </row>
        <row r="1357">
          <cell r="V1357">
            <v>0</v>
          </cell>
        </row>
        <row r="1358">
          <cell r="V1358">
            <v>0</v>
          </cell>
        </row>
        <row r="1359">
          <cell r="V1359">
            <v>0</v>
          </cell>
        </row>
        <row r="1360">
          <cell r="V1360">
            <v>0</v>
          </cell>
        </row>
        <row r="1361">
          <cell r="V1361">
            <v>0</v>
          </cell>
        </row>
        <row r="1362">
          <cell r="V1362">
            <v>0</v>
          </cell>
        </row>
        <row r="1363">
          <cell r="V1363">
            <v>0</v>
          </cell>
        </row>
        <row r="1364">
          <cell r="V1364">
            <v>0</v>
          </cell>
        </row>
        <row r="1365">
          <cell r="V1365">
            <v>0</v>
          </cell>
        </row>
        <row r="1366">
          <cell r="V1366">
            <v>0</v>
          </cell>
        </row>
        <row r="1367">
          <cell r="V1367">
            <v>0</v>
          </cell>
        </row>
        <row r="1368">
          <cell r="V1368">
            <v>0</v>
          </cell>
        </row>
        <row r="1369">
          <cell r="V1369">
            <v>0</v>
          </cell>
        </row>
        <row r="1370">
          <cell r="V1370">
            <v>0</v>
          </cell>
        </row>
        <row r="1371">
          <cell r="V1371">
            <v>0</v>
          </cell>
        </row>
        <row r="1372">
          <cell r="V1372">
            <v>0</v>
          </cell>
        </row>
        <row r="1373">
          <cell r="V1373">
            <v>0</v>
          </cell>
        </row>
        <row r="1374">
          <cell r="V1374">
            <v>0</v>
          </cell>
        </row>
        <row r="1375">
          <cell r="V1375">
            <v>0</v>
          </cell>
        </row>
        <row r="1376">
          <cell r="V1376">
            <v>0</v>
          </cell>
        </row>
        <row r="1377">
          <cell r="V1377">
            <v>0</v>
          </cell>
        </row>
        <row r="1378">
          <cell r="V1378">
            <v>0</v>
          </cell>
        </row>
        <row r="1379">
          <cell r="V1379">
            <v>0</v>
          </cell>
        </row>
        <row r="1380">
          <cell r="V1380">
            <v>0</v>
          </cell>
        </row>
        <row r="1381">
          <cell r="V1381">
            <v>0</v>
          </cell>
        </row>
        <row r="1382">
          <cell r="V1382">
            <v>0</v>
          </cell>
        </row>
        <row r="1383">
          <cell r="V1383">
            <v>0</v>
          </cell>
        </row>
        <row r="1384">
          <cell r="V1384">
            <v>0</v>
          </cell>
        </row>
        <row r="1385">
          <cell r="V1385">
            <v>0</v>
          </cell>
        </row>
        <row r="1386">
          <cell r="V1386">
            <v>0</v>
          </cell>
        </row>
        <row r="1387">
          <cell r="V1387">
            <v>0</v>
          </cell>
        </row>
        <row r="1388">
          <cell r="V1388">
            <v>0</v>
          </cell>
        </row>
        <row r="1389">
          <cell r="V1389">
            <v>0</v>
          </cell>
        </row>
        <row r="1390">
          <cell r="V1390">
            <v>0</v>
          </cell>
        </row>
        <row r="1391">
          <cell r="V1391">
            <v>0</v>
          </cell>
        </row>
        <row r="1392">
          <cell r="V1392">
            <v>0</v>
          </cell>
        </row>
        <row r="1393">
          <cell r="V1393">
            <v>0</v>
          </cell>
        </row>
        <row r="1394">
          <cell r="V1394">
            <v>0</v>
          </cell>
        </row>
        <row r="1395">
          <cell r="V1395">
            <v>0</v>
          </cell>
        </row>
        <row r="1396">
          <cell r="V1396">
            <v>0</v>
          </cell>
        </row>
        <row r="1397">
          <cell r="V1397">
            <v>0</v>
          </cell>
        </row>
        <row r="1398">
          <cell r="V1398">
            <v>0</v>
          </cell>
        </row>
        <row r="1399">
          <cell r="V1399">
            <v>0</v>
          </cell>
        </row>
        <row r="1400">
          <cell r="V1400">
            <v>0</v>
          </cell>
        </row>
        <row r="1401">
          <cell r="V1401">
            <v>0</v>
          </cell>
        </row>
        <row r="1402">
          <cell r="V1402">
            <v>0</v>
          </cell>
        </row>
        <row r="1403">
          <cell r="V1403">
            <v>0</v>
          </cell>
        </row>
        <row r="1404">
          <cell r="V1404">
            <v>0</v>
          </cell>
        </row>
        <row r="1405">
          <cell r="V1405">
            <v>0</v>
          </cell>
        </row>
        <row r="1406">
          <cell r="V1406">
            <v>0</v>
          </cell>
        </row>
        <row r="1407">
          <cell r="V1407">
            <v>0</v>
          </cell>
        </row>
        <row r="1408">
          <cell r="V1408">
            <v>0</v>
          </cell>
        </row>
        <row r="1409">
          <cell r="V1409">
            <v>0</v>
          </cell>
        </row>
        <row r="1410">
          <cell r="V1410">
            <v>0</v>
          </cell>
        </row>
        <row r="1411">
          <cell r="V1411">
            <v>0</v>
          </cell>
        </row>
        <row r="1412">
          <cell r="V1412">
            <v>0</v>
          </cell>
        </row>
        <row r="1413">
          <cell r="V1413">
            <v>0</v>
          </cell>
        </row>
        <row r="1414">
          <cell r="V1414">
            <v>0</v>
          </cell>
        </row>
        <row r="1415">
          <cell r="V1415">
            <v>0</v>
          </cell>
        </row>
        <row r="1416">
          <cell r="V1416">
            <v>0</v>
          </cell>
        </row>
        <row r="1417">
          <cell r="V1417">
            <v>0</v>
          </cell>
        </row>
        <row r="1418">
          <cell r="V1418">
            <v>0</v>
          </cell>
        </row>
        <row r="1419">
          <cell r="V1419">
            <v>0</v>
          </cell>
        </row>
        <row r="1420">
          <cell r="V1420">
            <v>0</v>
          </cell>
        </row>
        <row r="1421">
          <cell r="V1421">
            <v>0</v>
          </cell>
        </row>
        <row r="1422">
          <cell r="V1422">
            <v>0</v>
          </cell>
        </row>
        <row r="1423">
          <cell r="V1423">
            <v>0</v>
          </cell>
        </row>
        <row r="1424">
          <cell r="V1424">
            <v>0</v>
          </cell>
        </row>
        <row r="1425">
          <cell r="V1425">
            <v>0</v>
          </cell>
        </row>
        <row r="1426">
          <cell r="V1426">
            <v>0</v>
          </cell>
        </row>
        <row r="1494">
          <cell r="V1494">
            <v>0</v>
          </cell>
        </row>
        <row r="2756">
          <cell r="V2756">
            <v>0</v>
          </cell>
        </row>
        <row r="2757">
          <cell r="V2757">
            <v>0</v>
          </cell>
        </row>
        <row r="2758">
          <cell r="V2758">
            <v>0</v>
          </cell>
        </row>
        <row r="2759">
          <cell r="V2759">
            <v>0</v>
          </cell>
        </row>
        <row r="2760">
          <cell r="V2760">
            <v>0</v>
          </cell>
        </row>
        <row r="2761">
          <cell r="V2761">
            <v>0</v>
          </cell>
        </row>
        <row r="2762">
          <cell r="V2762">
            <v>0</v>
          </cell>
        </row>
        <row r="2763">
          <cell r="V2763">
            <v>0</v>
          </cell>
        </row>
        <row r="2764">
          <cell r="V2764">
            <v>0</v>
          </cell>
        </row>
        <row r="2765">
          <cell r="V2765">
            <v>0</v>
          </cell>
        </row>
        <row r="2766">
          <cell r="V2766">
            <v>0</v>
          </cell>
        </row>
        <row r="2767">
          <cell r="V276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_22"/>
      <sheetName val="G2_22"/>
      <sheetName val="G2_22 (2)"/>
      <sheetName val="G26_22"/>
      <sheetName val="ASET"/>
      <sheetName val="G27_22"/>
      <sheetName val="G28_22"/>
      <sheetName val="G28-22"/>
      <sheetName val="SBN"/>
      <sheetName val="LIABILITAS"/>
      <sheetName val="EKUITAS"/>
      <sheetName val="PERMODALAN"/>
      <sheetName val="AGEN_BROKER"/>
      <sheetName val="G29_22"/>
      <sheetName val="IJP &amp; KLAIM"/>
      <sheetName val="G30_22"/>
      <sheetName val="G31_22"/>
      <sheetName val="G33_22"/>
      <sheetName val="Lampiran_Ikhtisar 2022"/>
      <sheetName val="Lampiran_Ikhtisar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Z4">
            <v>27692.727992581807</v>
          </cell>
        </row>
        <row r="6">
          <cell r="Z6">
            <v>45228.269025524198</v>
          </cell>
        </row>
        <row r="10">
          <cell r="Z10">
            <v>27621.042997598412</v>
          </cell>
        </row>
        <row r="11">
          <cell r="Z11">
            <v>17607.226027925582</v>
          </cell>
        </row>
        <row r="15">
          <cell r="X15">
            <v>154.36770502409979</v>
          </cell>
          <cell r="Y15">
            <v>33.889000000000003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ingan Kantor"/>
      <sheetName val="G1"/>
      <sheetName val="T1"/>
      <sheetName val="G2"/>
      <sheetName val="T2"/>
      <sheetName val="T3"/>
      <sheetName val="G3"/>
      <sheetName val="G4"/>
      <sheetName val="G5"/>
      <sheetName val="G6"/>
      <sheetName val="G7"/>
      <sheetName val="SB"/>
      <sheetName val="G8"/>
      <sheetName val="G9"/>
      <sheetName val="Kontrak"/>
      <sheetName val="G11"/>
      <sheetName val="G12"/>
      <sheetName val="G13"/>
      <sheetName val="G14"/>
      <sheetName val="T4"/>
      <sheetName val="G15"/>
      <sheetName val="G10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5"/>
      <sheetName val="T5"/>
      <sheetName val="G26"/>
      <sheetName val="G27"/>
      <sheetName val="G28"/>
      <sheetName val="G29"/>
      <sheetName val="G30"/>
      <sheetName val="G31"/>
      <sheetName val="G32"/>
      <sheetName val="G33"/>
      <sheetName val="G34"/>
      <sheetName val="G35"/>
      <sheetName val="G36"/>
      <sheetName val="G37"/>
      <sheetName val="G38"/>
      <sheetName val="G39"/>
      <sheetName val="G40"/>
      <sheetName val="Sebaran"/>
      <sheetName val="G41"/>
      <sheetName val="G42"/>
      <sheetName val="G43"/>
      <sheetName val="G44 (2)"/>
      <sheetName val="G44"/>
      <sheetName val="G45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</sheetNames>
    <sheetDataSet>
      <sheetData sheetId="0"/>
      <sheetData sheetId="1"/>
      <sheetData sheetId="2"/>
      <sheetData sheetId="3">
        <row r="3">
          <cell r="C3">
            <v>2013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">
          <cell r="B4">
            <v>2012</v>
          </cell>
        </row>
      </sheetData>
      <sheetData sheetId="34">
        <row r="4">
          <cell r="D4">
            <v>2014</v>
          </cell>
        </row>
        <row r="41">
          <cell r="L41" t="str">
            <v>Deposito</v>
          </cell>
          <cell r="M41">
            <v>7106.9561438215887</v>
          </cell>
        </row>
        <row r="42">
          <cell r="L42" t="str">
            <v>Saham</v>
          </cell>
          <cell r="M42">
            <v>210.20195965837465</v>
          </cell>
        </row>
        <row r="43">
          <cell r="L43" t="str">
            <v>Surat Berharga Negara (SBN)</v>
          </cell>
          <cell r="M43">
            <v>595.00902112986012</v>
          </cell>
        </row>
        <row r="44">
          <cell r="L44" t="str">
            <v>Obligasi</v>
          </cell>
          <cell r="M44">
            <v>855.99219864330098</v>
          </cell>
        </row>
        <row r="45">
          <cell r="L45" t="str">
            <v>Reksadana</v>
          </cell>
          <cell r="M45">
            <v>1553.0577344090821</v>
          </cell>
        </row>
        <row r="46">
          <cell r="L46" t="str">
            <v>Penyertaan Langsung</v>
          </cell>
          <cell r="M46">
            <v>255.92858360749338</v>
          </cell>
        </row>
        <row r="47">
          <cell r="L47" t="str">
            <v>Efek Beragun Aset (EBA)</v>
          </cell>
          <cell r="M47">
            <v>22.26391514930063</v>
          </cell>
        </row>
      </sheetData>
      <sheetData sheetId="35">
        <row r="4">
          <cell r="A4" t="str">
            <v>Deposito</v>
          </cell>
        </row>
      </sheetData>
      <sheetData sheetId="36">
        <row r="4">
          <cell r="C4">
            <v>2013</v>
          </cell>
        </row>
      </sheetData>
      <sheetData sheetId="37">
        <row r="4">
          <cell r="D4">
            <v>2014</v>
          </cell>
        </row>
      </sheetData>
      <sheetData sheetId="38">
        <row r="5">
          <cell r="J5" t="str">
            <v>Syariah
Sharia</v>
          </cell>
        </row>
      </sheetData>
      <sheetData sheetId="39">
        <row r="5">
          <cell r="I5" t="str">
            <v>Syariah
Sharia</v>
          </cell>
        </row>
      </sheetData>
      <sheetData sheetId="40">
        <row r="5">
          <cell r="I5" t="str">
            <v>Syariah
Sharia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3">
          <cell r="B23">
            <v>6966.1051633158977</v>
          </cell>
        </row>
      </sheetData>
      <sheetData sheetId="67">
        <row r="14">
          <cell r="B14">
            <v>1511.6488420510459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0AA9-78F7-4AD4-B357-6BDFE8192F3D}">
  <dimension ref="A1:C39"/>
  <sheetViews>
    <sheetView showGridLines="0" zoomScaleNormal="100" workbookViewId="0">
      <pane xSplit="2" ySplit="5" topLeftCell="C18" activePane="bottomRight" state="frozen"/>
      <selection activeCell="K13" sqref="K13"/>
      <selection pane="topRight" activeCell="K13" sqref="K13"/>
      <selection pane="bottomLeft" activeCell="K13" sqref="K13"/>
      <selection pane="bottomRight" activeCell="C6" sqref="C6:C29"/>
    </sheetView>
  </sheetViews>
  <sheetFormatPr defaultColWidth="8.875" defaultRowHeight="13.5"/>
  <cols>
    <col min="1" max="1" width="4" style="2" customWidth="1"/>
    <col min="2" max="2" width="36.3125" style="2" bestFit="1" customWidth="1"/>
    <col min="3" max="3" width="69.6875" style="2" customWidth="1"/>
    <col min="4" max="16384" width="8.875" style="2"/>
  </cols>
  <sheetData>
    <row r="1" spans="1:3" ht="13.9">
      <c r="A1" s="1" t="s">
        <v>0</v>
      </c>
    </row>
    <row r="2" spans="1:3" ht="13.9">
      <c r="A2" s="3" t="s">
        <v>1</v>
      </c>
    </row>
    <row r="3" spans="1:3" ht="13.9">
      <c r="A3" s="3"/>
    </row>
    <row r="4" spans="1:3" ht="13.9">
      <c r="A4" s="4" t="s">
        <v>2</v>
      </c>
      <c r="B4" s="5" t="s">
        <v>3</v>
      </c>
      <c r="C4" s="6" t="s">
        <v>4</v>
      </c>
    </row>
    <row r="5" spans="1:3" ht="13.9">
      <c r="A5" s="7"/>
      <c r="B5" s="8" t="s">
        <v>5</v>
      </c>
      <c r="C5" s="9" t="s">
        <v>6</v>
      </c>
    </row>
    <row r="6" spans="1:3">
      <c r="A6" s="10" t="s">
        <v>7</v>
      </c>
      <c r="B6" s="11" t="s">
        <v>8</v>
      </c>
      <c r="C6" s="12" t="s">
        <v>9</v>
      </c>
    </row>
    <row r="7" spans="1:3" ht="13.9">
      <c r="A7" s="13"/>
      <c r="B7" s="14" t="s">
        <v>10</v>
      </c>
      <c r="C7" s="15"/>
    </row>
    <row r="8" spans="1:3">
      <c r="A8" s="10" t="s">
        <v>11</v>
      </c>
      <c r="B8" s="11" t="s">
        <v>12</v>
      </c>
      <c r="C8" s="12" t="s">
        <v>13</v>
      </c>
    </row>
    <row r="9" spans="1:3" ht="13.9">
      <c r="A9" s="16"/>
      <c r="B9" s="17" t="s">
        <v>14</v>
      </c>
      <c r="C9" s="18" t="s">
        <v>15</v>
      </c>
    </row>
    <row r="10" spans="1:3">
      <c r="A10" s="16"/>
      <c r="B10" s="19"/>
      <c r="C10" s="18" t="s">
        <v>16</v>
      </c>
    </row>
    <row r="11" spans="1:3">
      <c r="A11" s="16"/>
      <c r="B11" s="19"/>
      <c r="C11" s="18" t="s">
        <v>17</v>
      </c>
    </row>
    <row r="12" spans="1:3">
      <c r="A12" s="16"/>
      <c r="B12" s="19"/>
      <c r="C12" s="18" t="s">
        <v>18</v>
      </c>
    </row>
    <row r="13" spans="1:3">
      <c r="A13" s="16"/>
      <c r="B13" s="19"/>
      <c r="C13" s="18" t="s">
        <v>19</v>
      </c>
    </row>
    <row r="14" spans="1:3">
      <c r="A14" s="16"/>
      <c r="B14" s="19"/>
      <c r="C14" s="18" t="s">
        <v>20</v>
      </c>
    </row>
    <row r="15" spans="1:3">
      <c r="A15" s="16"/>
      <c r="B15" s="19"/>
      <c r="C15" s="18" t="s">
        <v>21</v>
      </c>
    </row>
    <row r="16" spans="1:3">
      <c r="A16" s="16"/>
      <c r="B16" s="19"/>
      <c r="C16" s="18" t="s">
        <v>22</v>
      </c>
    </row>
    <row r="17" spans="1:3">
      <c r="A17" s="16"/>
      <c r="B17" s="19"/>
      <c r="C17" s="18" t="s">
        <v>23</v>
      </c>
    </row>
    <row r="18" spans="1:3">
      <c r="A18" s="16"/>
      <c r="B18" s="19"/>
      <c r="C18" s="18" t="s">
        <v>24</v>
      </c>
    </row>
    <row r="19" spans="1:3">
      <c r="A19" s="16"/>
      <c r="B19" s="19"/>
      <c r="C19" s="18" t="s">
        <v>25</v>
      </c>
    </row>
    <row r="20" spans="1:3">
      <c r="A20" s="16"/>
      <c r="B20" s="19"/>
      <c r="C20" s="18" t="s">
        <v>26</v>
      </c>
    </row>
    <row r="21" spans="1:3">
      <c r="A21" s="16"/>
      <c r="B21" s="19"/>
      <c r="C21" s="18" t="s">
        <v>27</v>
      </c>
    </row>
    <row r="22" spans="1:3">
      <c r="A22" s="16"/>
      <c r="B22" s="19"/>
      <c r="C22" s="18" t="s">
        <v>28</v>
      </c>
    </row>
    <row r="23" spans="1:3">
      <c r="A23" s="16"/>
      <c r="B23" s="19"/>
      <c r="C23" s="18" t="s">
        <v>29</v>
      </c>
    </row>
    <row r="24" spans="1:3">
      <c r="A24" s="16"/>
      <c r="B24" s="19"/>
      <c r="C24" s="18" t="s">
        <v>30</v>
      </c>
    </row>
    <row r="25" spans="1:3">
      <c r="A25" s="13"/>
      <c r="B25" s="20"/>
      <c r="C25" s="15" t="s">
        <v>31</v>
      </c>
    </row>
    <row r="26" spans="1:3" ht="27.4">
      <c r="A26" s="10" t="s">
        <v>32</v>
      </c>
      <c r="B26" s="21" t="s">
        <v>33</v>
      </c>
      <c r="C26" s="22" t="s">
        <v>34</v>
      </c>
    </row>
    <row r="27" spans="1:3">
      <c r="A27" s="11" t="s">
        <v>35</v>
      </c>
      <c r="B27" s="23" t="s">
        <v>36</v>
      </c>
      <c r="C27" s="12" t="s">
        <v>37</v>
      </c>
    </row>
    <row r="28" spans="1:3" ht="13.9">
      <c r="A28" s="19"/>
      <c r="B28" s="24" t="s">
        <v>38</v>
      </c>
      <c r="C28" s="25" t="s">
        <v>39</v>
      </c>
    </row>
    <row r="29" spans="1:3">
      <c r="A29" s="19"/>
      <c r="C29" s="25" t="s">
        <v>40</v>
      </c>
    </row>
    <row r="30" spans="1:3">
      <c r="A30" s="19"/>
      <c r="C30" s="18"/>
    </row>
    <row r="31" spans="1:3">
      <c r="A31" s="19"/>
      <c r="C31" s="18" t="s">
        <v>41</v>
      </c>
    </row>
    <row r="32" spans="1:3">
      <c r="A32" s="19"/>
      <c r="C32" s="25" t="s">
        <v>42</v>
      </c>
    </row>
    <row r="33" spans="1:3">
      <c r="A33" s="19"/>
      <c r="C33" s="25" t="s">
        <v>43</v>
      </c>
    </row>
    <row r="34" spans="1:3">
      <c r="A34" s="19"/>
      <c r="C34" s="25" t="s">
        <v>44</v>
      </c>
    </row>
    <row r="35" spans="1:3">
      <c r="A35" s="19"/>
      <c r="C35" s="25" t="s">
        <v>45</v>
      </c>
    </row>
    <row r="36" spans="1:3">
      <c r="A36" s="19"/>
      <c r="C36" s="25" t="s">
        <v>46</v>
      </c>
    </row>
    <row r="37" spans="1:3">
      <c r="A37" s="19"/>
      <c r="C37" s="25" t="s">
        <v>47</v>
      </c>
    </row>
    <row r="38" spans="1:3">
      <c r="A38" s="20"/>
      <c r="B38" s="26"/>
      <c r="C38" s="27" t="s">
        <v>48</v>
      </c>
    </row>
    <row r="39" spans="1:3">
      <c r="C39" s="2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454E-A4E4-412C-B9CB-3223F0B0ABA3}">
  <dimension ref="A1:H6"/>
  <sheetViews>
    <sheetView workbookViewId="0">
      <selection activeCell="A6" sqref="A6"/>
    </sheetView>
  </sheetViews>
  <sheetFormatPr defaultColWidth="9.125" defaultRowHeight="13.5"/>
  <cols>
    <col min="1" max="1" width="39.4375" style="2" customWidth="1"/>
    <col min="2" max="16384" width="9.125" style="2"/>
  </cols>
  <sheetData>
    <row r="1" spans="1:8">
      <c r="A1" s="2" t="s">
        <v>154</v>
      </c>
    </row>
    <row r="2" spans="1:8" ht="13.9">
      <c r="A2" s="3" t="s">
        <v>155</v>
      </c>
    </row>
    <row r="3" spans="1:8" ht="13.9">
      <c r="B3" s="56">
        <v>2019</v>
      </c>
      <c r="C3" s="56">
        <v>2020</v>
      </c>
      <c r="D3" s="56">
        <v>2021</v>
      </c>
      <c r="E3" s="56">
        <v>2022</v>
      </c>
      <c r="F3" s="56">
        <v>2023</v>
      </c>
      <c r="G3" s="57" t="s">
        <v>78</v>
      </c>
    </row>
    <row r="4" spans="1:8" ht="27.4">
      <c r="A4" s="59" t="s">
        <v>146</v>
      </c>
      <c r="B4" s="62">
        <v>5316.4121931002837</v>
      </c>
      <c r="C4" s="62">
        <v>11057.612235908831</v>
      </c>
      <c r="D4" s="62">
        <v>9544.4358828825971</v>
      </c>
      <c r="E4" s="62">
        <v>11895.076027048181</v>
      </c>
      <c r="F4" s="62">
        <v>16758.941081587534</v>
      </c>
      <c r="G4" s="58">
        <f>(F4-E4)</f>
        <v>4863.8650545393539</v>
      </c>
      <c r="H4" s="63">
        <f>G4/F4</f>
        <v>0.29022508229252703</v>
      </c>
    </row>
    <row r="5" spans="1:8" ht="27.4">
      <c r="A5" s="30" t="s">
        <v>81</v>
      </c>
      <c r="B5" s="62">
        <v>6634.71927899804</v>
      </c>
      <c r="C5" s="62">
        <v>13501.030910798807</v>
      </c>
      <c r="D5" s="62">
        <v>18606.537928046018</v>
      </c>
      <c r="E5" s="62">
        <v>22327.592545676882</v>
      </c>
      <c r="F5" s="62">
        <v>27621.042997598412</v>
      </c>
      <c r="G5" s="58">
        <f>(F5-E5)</f>
        <v>5293.4504519215297</v>
      </c>
      <c r="H5" s="63">
        <f>G5/F5</f>
        <v>0.19164556719968118</v>
      </c>
    </row>
    <row r="6" spans="1:8" ht="27.4">
      <c r="A6" s="59" t="s">
        <v>147</v>
      </c>
      <c r="B6" s="62">
        <v>504.26205853503342</v>
      </c>
      <c r="C6" s="62">
        <v>1009.0915445673663</v>
      </c>
      <c r="D6" s="62">
        <v>6734.385584116706</v>
      </c>
      <c r="E6" s="62">
        <v>7906.9171946816014</v>
      </c>
      <c r="F6" s="62">
        <v>7376.5468122431748</v>
      </c>
      <c r="G6" s="58">
        <f>(F6-E6)</f>
        <v>-530.37038243842653</v>
      </c>
      <c r="H6" s="63">
        <f>G6/F6</f>
        <v>-7.1899548113508585E-2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27B3-D76B-4427-8022-A1830B83BB6A}">
  <dimension ref="A1:H17"/>
  <sheetViews>
    <sheetView workbookViewId="0">
      <selection activeCell="J8" sqref="J8"/>
    </sheetView>
  </sheetViews>
  <sheetFormatPr defaultColWidth="9.125" defaultRowHeight="13.5"/>
  <cols>
    <col min="1" max="1" width="19.125" style="2" customWidth="1"/>
    <col min="2" max="16384" width="9.125" style="2"/>
  </cols>
  <sheetData>
    <row r="1" spans="1:8">
      <c r="A1" s="82" t="s">
        <v>153</v>
      </c>
      <c r="B1" s="80"/>
      <c r="C1" s="83"/>
    </row>
    <row r="2" spans="1:8">
      <c r="A2" s="81" t="s">
        <v>152</v>
      </c>
      <c r="B2"/>
    </row>
    <row r="3" spans="1:8">
      <c r="A3" s="81"/>
      <c r="B3"/>
    </row>
    <row r="4" spans="1:8" ht="13.9">
      <c r="B4" s="56">
        <v>2019</v>
      </c>
      <c r="C4" s="56">
        <v>2020</v>
      </c>
      <c r="D4" s="56">
        <v>2021</v>
      </c>
      <c r="E4" s="56">
        <v>2022</v>
      </c>
      <c r="F4" s="77">
        <v>2023</v>
      </c>
      <c r="G4" s="140" t="s">
        <v>78</v>
      </c>
      <c r="H4" s="140"/>
    </row>
    <row r="5" spans="1:8">
      <c r="A5" s="2" t="s">
        <v>148</v>
      </c>
      <c r="B5" s="54">
        <v>10216.150787589999</v>
      </c>
      <c r="C5" s="54">
        <v>10544.956667881001</v>
      </c>
      <c r="D5" s="54">
        <v>13796.218701081241</v>
      </c>
      <c r="E5" s="54">
        <v>13887.475351080999</v>
      </c>
      <c r="F5" s="54">
        <v>14082.752467165446</v>
      </c>
      <c r="G5" s="78">
        <f>(F5-E5)/E5</f>
        <v>1.4061383451474308E-2</v>
      </c>
      <c r="H5" s="79">
        <f>F5-E5</f>
        <v>195.2771160844477</v>
      </c>
    </row>
    <row r="6" spans="1:8">
      <c r="A6" s="2" t="s">
        <v>149</v>
      </c>
      <c r="B6" s="54">
        <v>3625.2626582425423</v>
      </c>
      <c r="C6" s="54">
        <v>2396.2503354246637</v>
      </c>
      <c r="D6" s="54">
        <v>925.22951878103379</v>
      </c>
      <c r="E6" s="54">
        <v>1246.0828948886001</v>
      </c>
      <c r="F6" s="54">
        <v>1588.0560731259334</v>
      </c>
      <c r="G6" s="78">
        <f t="shared" ref="G6:G8" si="0">(F6-E6)/E6</f>
        <v>0.27443854629583508</v>
      </c>
      <c r="H6" s="79">
        <f t="shared" ref="H6:H8" si="1">F6-E6</f>
        <v>341.97317823733329</v>
      </c>
    </row>
    <row r="7" spans="1:8">
      <c r="A7" s="2" t="s">
        <v>150</v>
      </c>
      <c r="B7" s="54">
        <v>665.62983466286414</v>
      </c>
      <c r="C7" s="54">
        <v>510.92583543512751</v>
      </c>
      <c r="D7" s="54">
        <v>999.9244681205297</v>
      </c>
      <c r="E7" s="54">
        <v>1649.7645773400266</v>
      </c>
      <c r="F7" s="54">
        <v>1726.7302560078826</v>
      </c>
      <c r="G7" s="78">
        <f t="shared" si="0"/>
        <v>4.665252225984301E-2</v>
      </c>
      <c r="H7" s="79">
        <f t="shared" si="1"/>
        <v>76.965678667856082</v>
      </c>
    </row>
    <row r="8" spans="1:8">
      <c r="A8" s="2" t="s">
        <v>151</v>
      </c>
      <c r="B8" s="54">
        <v>14733.014897241977</v>
      </c>
      <c r="C8" s="54">
        <v>13813.12878285325</v>
      </c>
      <c r="D8" s="54">
        <v>16269.393043299307</v>
      </c>
      <c r="E8" s="54">
        <v>16636.063398589144</v>
      </c>
      <c r="F8" s="54">
        <v>17607.226027925582</v>
      </c>
      <c r="G8" s="78">
        <f t="shared" si="0"/>
        <v>5.8376949285898989E-2</v>
      </c>
      <c r="H8" s="79">
        <f t="shared" si="1"/>
        <v>971.16262933643884</v>
      </c>
    </row>
    <row r="9" spans="1:8">
      <c r="B9" s="54"/>
      <c r="C9" s="54"/>
      <c r="D9" s="54"/>
      <c r="E9" s="54"/>
      <c r="F9" s="54"/>
    </row>
    <row r="10" spans="1:8">
      <c r="B10" s="54"/>
      <c r="C10" s="54"/>
      <c r="D10" s="54"/>
      <c r="E10" s="54"/>
      <c r="F10" s="54"/>
    </row>
    <row r="11" spans="1:8">
      <c r="B11" s="54"/>
      <c r="C11" s="54"/>
      <c r="D11" s="54"/>
      <c r="E11" s="54"/>
      <c r="F11" s="54"/>
    </row>
    <row r="12" spans="1:8">
      <c r="B12" s="54"/>
      <c r="C12" s="54"/>
      <c r="D12" s="54"/>
      <c r="E12" s="54"/>
      <c r="F12" s="54"/>
    </row>
    <row r="13" spans="1:8">
      <c r="B13" s="54"/>
      <c r="C13" s="54"/>
      <c r="D13" s="54"/>
      <c r="E13" s="54"/>
      <c r="F13" s="54"/>
    </row>
    <row r="14" spans="1:8">
      <c r="B14" s="54"/>
      <c r="C14" s="54"/>
      <c r="D14" s="54"/>
      <c r="E14" s="54"/>
      <c r="F14" s="54"/>
    </row>
    <row r="15" spans="1:8">
      <c r="B15" s="54"/>
      <c r="C15" s="54"/>
      <c r="D15" s="54"/>
      <c r="E15" s="54"/>
      <c r="F15" s="54"/>
    </row>
    <row r="16" spans="1:8">
      <c r="B16" s="54"/>
      <c r="C16" s="54"/>
      <c r="D16" s="54"/>
      <c r="E16" s="54"/>
      <c r="F16" s="54"/>
    </row>
    <row r="17" spans="2:6">
      <c r="B17" s="54"/>
      <c r="C17" s="54"/>
      <c r="D17" s="54"/>
      <c r="E17" s="54"/>
      <c r="F17" s="54"/>
    </row>
  </sheetData>
  <mergeCells count="1">
    <mergeCell ref="G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920D-AD10-42C1-AB95-DDAE7EDD940D}">
  <dimension ref="A1:O17"/>
  <sheetViews>
    <sheetView showGridLines="0" zoomScaleNormal="100"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 activeCell="I25" sqref="I25"/>
    </sheetView>
  </sheetViews>
  <sheetFormatPr defaultColWidth="8.875" defaultRowHeight="13.5"/>
  <cols>
    <col min="1" max="1" width="23" style="2" customWidth="1"/>
    <col min="2" max="7" width="7" style="2" hidden="1" customWidth="1"/>
    <col min="8" max="8" width="21" style="2" customWidth="1"/>
    <col min="9" max="9" width="7" style="2" customWidth="1"/>
    <col min="10" max="11" width="8" style="2" customWidth="1"/>
    <col min="12" max="12" width="8" style="2" bestFit="1" customWidth="1"/>
    <col min="13" max="13" width="9.9375" style="2" bestFit="1" customWidth="1"/>
    <col min="14" max="14" width="7.6875" style="2" customWidth="1"/>
    <col min="15" max="16384" width="8.875" style="2"/>
  </cols>
  <sheetData>
    <row r="1" spans="1:15" ht="13.9">
      <c r="A1" s="1" t="s">
        <v>172</v>
      </c>
    </row>
    <row r="2" spans="1:15" ht="13.9">
      <c r="A2" s="3" t="s">
        <v>173</v>
      </c>
    </row>
    <row r="3" spans="1:15" ht="13.9">
      <c r="F3" s="39" t="s">
        <v>77</v>
      </c>
      <c r="G3" s="39"/>
      <c r="H3" s="39"/>
      <c r="I3" s="39"/>
      <c r="J3" s="39"/>
      <c r="K3" s="39"/>
      <c r="L3" s="39"/>
      <c r="M3" s="39"/>
    </row>
    <row r="4" spans="1:15" ht="13.9">
      <c r="A4" s="31"/>
      <c r="B4" s="29">
        <v>2012</v>
      </c>
      <c r="C4" s="29">
        <v>2013</v>
      </c>
      <c r="D4" s="29">
        <v>2014</v>
      </c>
      <c r="E4" s="29">
        <v>2015</v>
      </c>
      <c r="F4" s="29">
        <v>2016</v>
      </c>
      <c r="G4" s="29">
        <v>2017</v>
      </c>
      <c r="H4" s="29">
        <v>2018</v>
      </c>
      <c r="I4" s="29">
        <v>2019</v>
      </c>
      <c r="J4" s="29">
        <v>2020</v>
      </c>
      <c r="K4" s="29">
        <v>2021</v>
      </c>
      <c r="L4" s="29">
        <v>2022</v>
      </c>
      <c r="M4" s="29">
        <v>2023</v>
      </c>
      <c r="N4" s="29" t="s">
        <v>78</v>
      </c>
    </row>
    <row r="5" spans="1:15" ht="27.4">
      <c r="A5" s="30" t="s">
        <v>156</v>
      </c>
      <c r="B5" s="43">
        <v>1511.6488420510459</v>
      </c>
      <c r="C5" s="43">
        <v>1920.4336568094006</v>
      </c>
      <c r="D5" s="43">
        <v>2097.79607062784</v>
      </c>
      <c r="E5" s="43">
        <v>2163.3481077189494</v>
      </c>
      <c r="F5" s="44">
        <v>2916.7283836788815</v>
      </c>
      <c r="G5" s="44">
        <v>3233.2446525176501</v>
      </c>
      <c r="H5" s="44">
        <v>3538.4664414063095</v>
      </c>
      <c r="I5" s="44">
        <v>4755.6147625387302</v>
      </c>
      <c r="J5" s="44">
        <v>13665.126524214422</v>
      </c>
      <c r="K5" s="44">
        <v>11413.611926619622</v>
      </c>
      <c r="L5" s="44">
        <v>11565.848554113738</v>
      </c>
      <c r="M5" s="129">
        <v>19674.313410092698</v>
      </c>
      <c r="N5" s="46">
        <f>(M5-L5)/L5</f>
        <v>0.70106960315462052</v>
      </c>
      <c r="O5" s="58">
        <f>M5-L5</f>
        <v>8108.4648559789603</v>
      </c>
    </row>
    <row r="6" spans="1:15" ht="27.4">
      <c r="A6" s="30" t="s">
        <v>157</v>
      </c>
      <c r="B6" s="43">
        <v>944.8095232736199</v>
      </c>
      <c r="C6" s="43">
        <v>1489.0696272732316</v>
      </c>
      <c r="D6" s="43">
        <v>1450.3162328872902</v>
      </c>
      <c r="E6" s="43">
        <v>1619.0281178432604</v>
      </c>
      <c r="F6" s="44">
        <v>1911.8402035066099</v>
      </c>
      <c r="G6" s="44">
        <v>2166.5478101708109</v>
      </c>
      <c r="H6" s="44">
        <v>2978.7470758203299</v>
      </c>
      <c r="I6" s="44">
        <v>3887.7273193945248</v>
      </c>
      <c r="J6" s="44">
        <v>12458.80592597662</v>
      </c>
      <c r="K6" s="44">
        <v>9802.3685598827888</v>
      </c>
      <c r="L6" s="44">
        <v>9452.5353032477742</v>
      </c>
      <c r="M6" s="132">
        <v>17561.889734618599</v>
      </c>
      <c r="N6" s="46">
        <f t="shared" ref="N6" si="0">(M6-L6)/L6</f>
        <v>0.85790258075889447</v>
      </c>
      <c r="O6" s="58">
        <f>M6-L6</f>
        <v>8109.3544313708244</v>
      </c>
    </row>
    <row r="7" spans="1:15" ht="27.4">
      <c r="A7" s="30" t="s">
        <v>158</v>
      </c>
      <c r="B7" s="43">
        <v>519.92632329942603</v>
      </c>
      <c r="C7" s="43">
        <v>513.7219787977649</v>
      </c>
      <c r="D7" s="43">
        <v>740.6246069720703</v>
      </c>
      <c r="E7" s="43">
        <v>893.65546994288991</v>
      </c>
      <c r="F7" s="44">
        <v>620.86309802489018</v>
      </c>
      <c r="G7" s="44">
        <v>901.36698190583934</v>
      </c>
      <c r="H7" s="44">
        <v>432.48899250692006</v>
      </c>
      <c r="I7" s="44">
        <v>757.4250156319149</v>
      </c>
      <c r="J7" s="44">
        <v>510.92583543512745</v>
      </c>
      <c r="K7" s="44">
        <v>1299.8874681205298</v>
      </c>
      <c r="L7" s="44">
        <v>1649.7645773400268</v>
      </c>
      <c r="M7" s="129">
        <v>1753.6637433800472</v>
      </c>
      <c r="N7" s="46">
        <f>(M7-L7)/L7</f>
        <v>6.2978177290932427E-2</v>
      </c>
      <c r="O7" s="84"/>
    </row>
    <row r="8" spans="1:15">
      <c r="A8" s="31" t="s">
        <v>159</v>
      </c>
      <c r="B8" s="85">
        <v>0.62501918235962584</v>
      </c>
      <c r="C8" s="85">
        <v>0.77538196750163446</v>
      </c>
      <c r="D8" s="85">
        <v>0.69135234506051468</v>
      </c>
      <c r="E8" s="85">
        <v>0.7483900127152332</v>
      </c>
      <c r="F8" s="85">
        <v>0.65547419986196931</v>
      </c>
      <c r="G8" s="85">
        <v>0.67008471149369164</v>
      </c>
      <c r="H8" s="85">
        <v>0.84181865933889488</v>
      </c>
      <c r="I8" s="85">
        <v>0.81750257611680599</v>
      </c>
      <c r="J8" s="86">
        <v>0.91172269088762414</v>
      </c>
      <c r="K8" s="86">
        <v>0.85883142189380213</v>
      </c>
      <c r="L8" s="86">
        <v>0.81727987868954899</v>
      </c>
      <c r="M8" s="86">
        <f>M6/M5</f>
        <v>0.89263037385637811</v>
      </c>
      <c r="N8" s="46">
        <f>(M8-L8)</f>
        <v>7.5350495166829123E-2</v>
      </c>
      <c r="O8" s="63"/>
    </row>
    <row r="11" spans="1:15" ht="13.9">
      <c r="G11" s="54"/>
      <c r="I11" s="56">
        <v>2019</v>
      </c>
      <c r="J11" s="56">
        <v>2020</v>
      </c>
      <c r="K11" s="56">
        <v>2021</v>
      </c>
      <c r="L11" s="56">
        <v>2022</v>
      </c>
      <c r="M11" s="56">
        <v>2023</v>
      </c>
      <c r="N11" s="57" t="s">
        <v>78</v>
      </c>
    </row>
    <row r="12" spans="1:15">
      <c r="B12" s="49"/>
      <c r="C12" s="49"/>
      <c r="D12" s="49"/>
      <c r="E12" s="49"/>
      <c r="F12" s="49"/>
      <c r="H12" s="2" t="s">
        <v>160</v>
      </c>
      <c r="I12" s="54">
        <v>2201.7108153160802</v>
      </c>
      <c r="J12" s="54">
        <v>7580.9662467961607</v>
      </c>
      <c r="K12" s="54">
        <v>4539.0705010503998</v>
      </c>
      <c r="L12" s="54">
        <v>4283.6179991358604</v>
      </c>
      <c r="M12" s="54">
        <v>10126.122095510258</v>
      </c>
      <c r="N12" s="49">
        <f>M12-L12</f>
        <v>5842.5040963743977</v>
      </c>
      <c r="O12" s="55">
        <f>N12/M12</f>
        <v>0.57697349896312822</v>
      </c>
    </row>
    <row r="13" spans="1:15">
      <c r="H13" s="2" t="s">
        <v>161</v>
      </c>
      <c r="I13" s="54">
        <v>3138.1125517321652</v>
      </c>
      <c r="J13" s="54">
        <v>6816.5231005534861</v>
      </c>
      <c r="K13" s="54">
        <v>8068.7121748061936</v>
      </c>
      <c r="L13" s="54">
        <v>8353.2226028394034</v>
      </c>
      <c r="M13" s="54">
        <v>12328.295999518032</v>
      </c>
      <c r="N13" s="49">
        <f t="shared" ref="N13:N16" si="1">M13-L13</f>
        <v>3975.0733966786283</v>
      </c>
      <c r="O13" s="55">
        <f t="shared" ref="O13:O16" si="2">N13/M13</f>
        <v>0.32243494127931643</v>
      </c>
    </row>
    <row r="14" spans="1:15">
      <c r="H14" s="2" t="s">
        <v>162</v>
      </c>
      <c r="I14" s="54">
        <v>4755.6147625387302</v>
      </c>
      <c r="J14" s="54">
        <v>13665.126524214422</v>
      </c>
      <c r="K14" s="54">
        <v>11413.611926619622</v>
      </c>
      <c r="L14" s="54">
        <v>11565.848554113738</v>
      </c>
      <c r="M14" s="54">
        <v>19130.851687695715</v>
      </c>
      <c r="N14" s="49">
        <f t="shared" si="1"/>
        <v>7565.0031335819767</v>
      </c>
      <c r="O14" s="55">
        <f t="shared" si="2"/>
        <v>0.39543472800259688</v>
      </c>
    </row>
    <row r="15" spans="1:15">
      <c r="H15" s="2" t="s">
        <v>163</v>
      </c>
      <c r="I15" s="54">
        <v>3887.7273193945248</v>
      </c>
      <c r="J15" s="54">
        <v>12458.80592597662</v>
      </c>
      <c r="K15" s="54">
        <v>9802.3685598827888</v>
      </c>
      <c r="L15" s="54">
        <v>9452.5353032477742</v>
      </c>
      <c r="M15" s="54">
        <v>16749.637258947667</v>
      </c>
      <c r="N15" s="49">
        <f t="shared" si="1"/>
        <v>7297.1019556998926</v>
      </c>
      <c r="O15" s="55">
        <f t="shared" si="2"/>
        <v>0.43565731262638396</v>
      </c>
    </row>
    <row r="16" spans="1:15">
      <c r="H16" s="2" t="s">
        <v>164</v>
      </c>
      <c r="I16" s="54">
        <v>757.4250156319149</v>
      </c>
      <c r="J16" s="54">
        <v>510.92583543512745</v>
      </c>
      <c r="K16" s="54">
        <v>1299.8874681205298</v>
      </c>
      <c r="L16" s="54">
        <v>1649.7645773400268</v>
      </c>
      <c r="M16" s="54">
        <v>1726.7302560078833</v>
      </c>
      <c r="N16" s="49">
        <f t="shared" si="1"/>
        <v>76.965678667856537</v>
      </c>
      <c r="O16" s="55">
        <f t="shared" si="2"/>
        <v>4.4573075846714737E-2</v>
      </c>
    </row>
    <row r="17" spans="9:13">
      <c r="I17" s="54"/>
      <c r="J17" s="54"/>
      <c r="K17" s="54"/>
      <c r="L17" s="54"/>
      <c r="M17" s="5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8F02-C1FF-4DA7-BE80-CD08448730FF}">
  <dimension ref="A1:H24"/>
  <sheetViews>
    <sheetView workbookViewId="0">
      <selection activeCell="F18" sqref="F18"/>
    </sheetView>
  </sheetViews>
  <sheetFormatPr defaultColWidth="9.125" defaultRowHeight="13.5"/>
  <cols>
    <col min="1" max="1" width="29.5625" style="2" customWidth="1"/>
    <col min="2" max="16384" width="9.125" style="2"/>
  </cols>
  <sheetData>
    <row r="1" spans="1:8">
      <c r="A1" s="82" t="s">
        <v>171</v>
      </c>
      <c r="B1" s="82"/>
    </row>
    <row r="2" spans="1:8">
      <c r="A2" s="81" t="s">
        <v>170</v>
      </c>
      <c r="B2" s="90"/>
    </row>
    <row r="3" spans="1:8">
      <c r="A3" s="89"/>
      <c r="B3"/>
    </row>
    <row r="4" spans="1:8" ht="13.9">
      <c r="B4" s="29">
        <v>2019</v>
      </c>
      <c r="C4" s="29">
        <v>2020</v>
      </c>
      <c r="D4" s="29">
        <v>2021</v>
      </c>
      <c r="E4" s="29">
        <v>2022</v>
      </c>
      <c r="F4" s="29">
        <v>2023</v>
      </c>
      <c r="G4" s="29" t="s">
        <v>78</v>
      </c>
    </row>
    <row r="5" spans="1:8">
      <c r="A5" s="2" t="s">
        <v>165</v>
      </c>
      <c r="B5" s="54">
        <v>2647.004843829608</v>
      </c>
      <c r="C5" s="54">
        <f>3290398998313/1000000000</f>
        <v>3290.398998313</v>
      </c>
      <c r="D5" s="54">
        <v>5390</v>
      </c>
      <c r="E5" s="54">
        <v>6413.1177615207371</v>
      </c>
      <c r="F5" s="54">
        <v>8096.7599146919702</v>
      </c>
      <c r="G5" s="55">
        <f>H5/F5</f>
        <v>0.20794023423075461</v>
      </c>
      <c r="H5" s="49">
        <f>F5-E5</f>
        <v>1683.6421531712331</v>
      </c>
    </row>
    <row r="6" spans="1:8">
      <c r="A6" s="2" t="s">
        <v>166</v>
      </c>
      <c r="B6" s="54">
        <v>2090.5279001621925</v>
      </c>
      <c r="C6" s="54">
        <f>2444056984202/1000000000</f>
        <v>2444.056984202</v>
      </c>
      <c r="D6" s="54">
        <v>4050</v>
      </c>
      <c r="E6" s="54">
        <v>4702.4055983396465</v>
      </c>
      <c r="F6" s="54">
        <v>5953.1426121198192</v>
      </c>
      <c r="G6" s="55">
        <f t="shared" ref="G6:G9" si="0">H6/F6</f>
        <v>0.21009693455584885</v>
      </c>
      <c r="H6" s="49">
        <f t="shared" ref="H6:H9" si="1">F6-E6</f>
        <v>1250.7370137801727</v>
      </c>
    </row>
    <row r="7" spans="1:8">
      <c r="A7" s="2" t="s">
        <v>167</v>
      </c>
      <c r="B7" s="87">
        <f>B6/B5</f>
        <v>0.78977108977922339</v>
      </c>
      <c r="C7" s="87">
        <f>C6/C5</f>
        <v>0.74278438130302049</v>
      </c>
      <c r="D7" s="87">
        <f t="shared" ref="D7:E7" si="2">D6/D5</f>
        <v>0.75139146567717996</v>
      </c>
      <c r="E7" s="87">
        <f t="shared" si="2"/>
        <v>0.73324797285876897</v>
      </c>
      <c r="F7" s="87">
        <f>F6/F5</f>
        <v>0.73524998577734146</v>
      </c>
      <c r="G7" s="55">
        <f>F7-E7</f>
        <v>2.0020129185724933E-3</v>
      </c>
      <c r="H7" s="49"/>
    </row>
    <row r="8" spans="1:8">
      <c r="A8" s="2" t="s">
        <v>168</v>
      </c>
      <c r="B8" s="54">
        <v>3138.1125517321652</v>
      </c>
      <c r="C8" s="54">
        <v>6816.5231005534861</v>
      </c>
      <c r="D8" s="54">
        <v>8068.7121748061936</v>
      </c>
      <c r="E8" s="54">
        <v>8353.2226028394034</v>
      </c>
      <c r="F8" s="54">
        <v>12328.295999518032</v>
      </c>
      <c r="G8" s="55">
        <f t="shared" si="0"/>
        <v>0.32243494127931643</v>
      </c>
      <c r="H8" s="49">
        <f t="shared" si="1"/>
        <v>3975.0733966786283</v>
      </c>
    </row>
    <row r="9" spans="1:8">
      <c r="A9" s="2" t="s">
        <v>169</v>
      </c>
      <c r="B9" s="54">
        <v>2201.7108153160802</v>
      </c>
      <c r="C9" s="54">
        <v>7580.9662467961607</v>
      </c>
      <c r="D9" s="54">
        <v>4539.0705010503998</v>
      </c>
      <c r="E9" s="54">
        <v>4283.6179991358604</v>
      </c>
      <c r="F9" s="54">
        <v>10126.122095510258</v>
      </c>
      <c r="G9" s="55">
        <f t="shared" si="0"/>
        <v>0.57697349896312822</v>
      </c>
      <c r="H9" s="49">
        <f t="shared" si="1"/>
        <v>5842.5040963743977</v>
      </c>
    </row>
    <row r="10" spans="1:8">
      <c r="B10" s="88"/>
      <c r="C10" s="88"/>
    </row>
    <row r="14" spans="1:8">
      <c r="B14" s="52"/>
      <c r="C14" s="52"/>
      <c r="D14" s="52"/>
      <c r="E14" s="54"/>
      <c r="F14" s="55"/>
    </row>
    <row r="15" spans="1:8">
      <c r="B15" s="52"/>
      <c r="C15" s="52"/>
      <c r="D15" s="52"/>
      <c r="E15" s="54"/>
      <c r="F15" s="54"/>
    </row>
    <row r="16" spans="1:8">
      <c r="B16" s="52"/>
      <c r="C16" s="52"/>
      <c r="D16" s="52"/>
      <c r="E16" s="52"/>
      <c r="F16" s="54"/>
    </row>
    <row r="17" spans="2:5">
      <c r="B17" s="52"/>
      <c r="C17" s="52"/>
      <c r="D17" s="52"/>
      <c r="E17" s="54"/>
    </row>
    <row r="18" spans="2:5">
      <c r="B18" s="52"/>
      <c r="C18" s="52"/>
      <c r="D18" s="52"/>
      <c r="E18" s="54"/>
    </row>
    <row r="19" spans="2:5">
      <c r="B19" s="52"/>
      <c r="C19" s="52"/>
      <c r="D19" s="52"/>
    </row>
    <row r="20" spans="2:5">
      <c r="B20" s="52"/>
      <c r="C20" s="52"/>
      <c r="D20" s="52"/>
      <c r="E20" s="52"/>
    </row>
    <row r="21" spans="2:5">
      <c r="B21" s="52"/>
      <c r="C21" s="52"/>
      <c r="D21" s="52"/>
      <c r="E21" s="52"/>
    </row>
    <row r="22" spans="2:5">
      <c r="B22" s="52"/>
      <c r="C22" s="52"/>
      <c r="D22" s="52"/>
      <c r="E22" s="52"/>
    </row>
    <row r="23" spans="2:5">
      <c r="B23" s="52"/>
      <c r="C23" s="52"/>
      <c r="E23" s="55"/>
    </row>
    <row r="24" spans="2:5">
      <c r="B24" s="55"/>
      <c r="C24" s="5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4A8D-9A14-463D-BC88-D1810BC7D323}">
  <dimension ref="A1:W51"/>
  <sheetViews>
    <sheetView showGridLines="0" zoomScale="80" zoomScaleNormal="80" workbookViewId="0">
      <pane xSplit="1" ySplit="4" topLeftCell="I5" activePane="bottomRight" state="frozen"/>
      <selection activeCell="F5" sqref="F5"/>
      <selection pane="topRight" activeCell="F5" sqref="F5"/>
      <selection pane="bottomLeft" activeCell="F5" sqref="F5"/>
      <selection pane="bottomRight" activeCell="M5" sqref="M5:M6"/>
    </sheetView>
  </sheetViews>
  <sheetFormatPr defaultColWidth="8.875" defaultRowHeight="13.5"/>
  <cols>
    <col min="1" max="1" width="34.3125" style="2" customWidth="1"/>
    <col min="2" max="4" width="8" style="2" hidden="1" customWidth="1"/>
    <col min="5" max="7" width="9" style="2" hidden="1" customWidth="1"/>
    <col min="8" max="8" width="10.125" style="2" hidden="1" customWidth="1"/>
    <col min="9" max="13" width="10.125" style="2" customWidth="1"/>
    <col min="14" max="14" width="12" style="2" customWidth="1"/>
    <col min="15" max="16" width="8.875" style="2"/>
    <col min="17" max="17" width="11.5625" style="2" bestFit="1" customWidth="1"/>
    <col min="18" max="18" width="9.875" style="2" bestFit="1" customWidth="1"/>
    <col min="19" max="20" width="8.875" style="2"/>
    <col min="21" max="21" width="20.3125" style="2" bestFit="1" customWidth="1"/>
    <col min="22" max="22" width="19.3125" style="2" bestFit="1" customWidth="1"/>
    <col min="23" max="23" width="9.875" style="2" bestFit="1" customWidth="1"/>
    <col min="24" max="16384" width="8.875" style="2"/>
  </cols>
  <sheetData>
    <row r="1" spans="1:23" ht="13.9">
      <c r="A1" s="1" t="s">
        <v>216</v>
      </c>
    </row>
    <row r="2" spans="1:23" ht="13.9">
      <c r="A2" s="3" t="s">
        <v>217</v>
      </c>
    </row>
    <row r="3" spans="1:23" ht="13.9">
      <c r="F3" s="39" t="s">
        <v>77</v>
      </c>
      <c r="G3" s="39"/>
      <c r="H3" s="39"/>
      <c r="I3" s="39"/>
      <c r="J3" s="39"/>
      <c r="K3" s="39"/>
      <c r="L3" s="39"/>
      <c r="M3" s="39"/>
    </row>
    <row r="4" spans="1:23" ht="13.9">
      <c r="A4" s="29"/>
      <c r="B4" s="29">
        <v>2012</v>
      </c>
      <c r="C4" s="29">
        <v>2013</v>
      </c>
      <c r="D4" s="29">
        <v>2014</v>
      </c>
      <c r="E4" s="29">
        <v>2015</v>
      </c>
      <c r="F4" s="29">
        <v>2016</v>
      </c>
      <c r="G4" s="29">
        <v>2017</v>
      </c>
      <c r="H4" s="29">
        <v>2018</v>
      </c>
      <c r="I4" s="29">
        <v>2019</v>
      </c>
      <c r="J4" s="29">
        <v>2020</v>
      </c>
      <c r="K4" s="29">
        <v>2021</v>
      </c>
      <c r="L4" s="29">
        <v>2022</v>
      </c>
      <c r="M4" s="29">
        <v>2023</v>
      </c>
      <c r="N4" s="31" t="s">
        <v>78</v>
      </c>
      <c r="P4" s="2">
        <v>2021</v>
      </c>
      <c r="Q4" s="84" t="s">
        <v>174</v>
      </c>
      <c r="R4" s="84" t="s">
        <v>143</v>
      </c>
      <c r="S4" s="84" t="s">
        <v>117</v>
      </c>
      <c r="U4" s="84" t="s">
        <v>175</v>
      </c>
      <c r="V4" s="84" t="s">
        <v>176</v>
      </c>
    </row>
    <row r="5" spans="1:23" ht="54.75">
      <c r="A5" s="30" t="s">
        <v>177</v>
      </c>
      <c r="B5" s="43">
        <v>35540</v>
      </c>
      <c r="C5" s="43">
        <v>40440</v>
      </c>
      <c r="D5" s="43">
        <v>37672.501067602425</v>
      </c>
      <c r="E5" s="43">
        <v>47455.894048634604</v>
      </c>
      <c r="F5" s="43">
        <v>77945.094127329823</v>
      </c>
      <c r="G5" s="43">
        <v>114778.50025720084</v>
      </c>
      <c r="H5" s="43">
        <v>128562.70270707954</v>
      </c>
      <c r="I5" s="43">
        <v>132890.47315522825</v>
      </c>
      <c r="J5" s="43">
        <v>169384.07015081774</v>
      </c>
      <c r="K5" s="43">
        <v>165983.75207095756</v>
      </c>
      <c r="L5" s="43">
        <v>237294.06548151147</v>
      </c>
      <c r="M5" s="44">
        <v>312567.50634674844</v>
      </c>
      <c r="N5" s="46">
        <f>(M5-L5)/L5</f>
        <v>0.31721585920193118</v>
      </c>
      <c r="O5" s="88"/>
      <c r="Q5" s="91">
        <v>144615.14468958165</v>
      </c>
      <c r="R5" s="92">
        <v>21368.607381375903</v>
      </c>
      <c r="S5" s="92">
        <v>165983.75207095756</v>
      </c>
      <c r="T5" s="84"/>
      <c r="U5" s="91">
        <v>13675588.4738348</v>
      </c>
      <c r="V5" s="91">
        <v>7693018.9075410999</v>
      </c>
      <c r="W5" s="91">
        <v>21368.607381375903</v>
      </c>
    </row>
    <row r="6" spans="1:23" ht="54.75">
      <c r="A6" s="30" t="s">
        <v>178</v>
      </c>
      <c r="B6" s="43">
        <v>56610</v>
      </c>
      <c r="C6" s="43">
        <v>57980</v>
      </c>
      <c r="D6" s="43">
        <v>58146.793919637756</v>
      </c>
      <c r="E6" s="43">
        <v>61430.79586484687</v>
      </c>
      <c r="F6" s="43">
        <v>65942.228113918231</v>
      </c>
      <c r="G6" s="43">
        <v>79938.036607744783</v>
      </c>
      <c r="H6" s="43">
        <v>104076.18854627987</v>
      </c>
      <c r="I6" s="43">
        <v>105109.11662151424</v>
      </c>
      <c r="J6" s="43">
        <v>117575.98861934568</v>
      </c>
      <c r="K6" s="43">
        <v>95016.973593305302</v>
      </c>
      <c r="L6" s="43">
        <v>88923.546976832615</v>
      </c>
      <c r="M6" s="44">
        <v>110346.03090474498</v>
      </c>
      <c r="N6" s="46">
        <f>(M6-L6)/L6</f>
        <v>0.24090901292425507</v>
      </c>
      <c r="O6" s="88">
        <f>M6/M7</f>
        <v>0.26091865401585784</v>
      </c>
      <c r="Q6" s="91">
        <v>75157.028945692306</v>
      </c>
      <c r="R6" s="92">
        <v>19859.944647613</v>
      </c>
      <c r="S6" s="92">
        <v>95016.973593305302</v>
      </c>
      <c r="T6" s="84"/>
      <c r="U6" s="91">
        <v>13123652.579190601</v>
      </c>
      <c r="V6" s="91">
        <v>6736292.0684224004</v>
      </c>
      <c r="W6" s="91">
        <v>19859.944647613</v>
      </c>
    </row>
    <row r="7" spans="1:23" ht="13.9">
      <c r="A7" s="31" t="s">
        <v>179</v>
      </c>
      <c r="B7" s="79">
        <v>92150</v>
      </c>
      <c r="C7" s="79">
        <v>98420</v>
      </c>
      <c r="D7" s="79">
        <v>95819.29498724018</v>
      </c>
      <c r="E7" s="79">
        <v>108886.68991348147</v>
      </c>
      <c r="F7" s="79">
        <v>143887.32224124804</v>
      </c>
      <c r="G7" s="79">
        <v>194716.53686494561</v>
      </c>
      <c r="H7" s="79">
        <v>232638.89125335941</v>
      </c>
      <c r="I7" s="79">
        <v>237999.5897767425</v>
      </c>
      <c r="J7" s="79">
        <v>286960.05877016345</v>
      </c>
      <c r="K7" s="79">
        <v>261000.72566426286</v>
      </c>
      <c r="L7" s="79">
        <v>326217.61245834408</v>
      </c>
      <c r="M7" s="95">
        <v>422913.53725149331</v>
      </c>
      <c r="N7" s="46">
        <f>(M7-L7)/L7</f>
        <v>0.2964154021742057</v>
      </c>
      <c r="O7" s="88"/>
    </row>
    <row r="8" spans="1:23" ht="13.9">
      <c r="A8" s="31" t="s">
        <v>180</v>
      </c>
      <c r="B8" s="79"/>
      <c r="C8" s="79"/>
      <c r="D8" s="79"/>
      <c r="E8" s="79"/>
      <c r="F8" s="79"/>
      <c r="G8" s="79"/>
      <c r="H8" s="79"/>
      <c r="I8" s="85">
        <f>I5/I7</f>
        <v>0.55836429499684126</v>
      </c>
      <c r="J8" s="85">
        <f t="shared" ref="J8:M8" si="0">J5/J7</f>
        <v>0.59027054453764061</v>
      </c>
      <c r="K8" s="85">
        <f t="shared" si="0"/>
        <v>0.63595130491886076</v>
      </c>
      <c r="L8" s="85">
        <f t="shared" si="0"/>
        <v>0.727410343338873</v>
      </c>
      <c r="M8" s="85">
        <f t="shared" si="0"/>
        <v>0.73908134598414243</v>
      </c>
      <c r="N8" s="46"/>
      <c r="O8" s="88"/>
    </row>
    <row r="9" spans="1:23" ht="13.9">
      <c r="A9" s="93" t="s">
        <v>181</v>
      </c>
      <c r="B9" s="31"/>
      <c r="C9" s="31"/>
      <c r="D9" s="31"/>
      <c r="E9" s="31"/>
      <c r="F9" s="31"/>
      <c r="G9" s="31"/>
      <c r="H9" s="31"/>
      <c r="I9" s="94">
        <f>I7/I11</f>
        <v>16.154167455657433</v>
      </c>
      <c r="J9" s="94">
        <f t="shared" ref="J9:M9" si="1">J7/J11</f>
        <v>20.774443160652904</v>
      </c>
      <c r="K9" s="94">
        <f t="shared" si="1"/>
        <v>16.042437782997585</v>
      </c>
      <c r="L9" s="94">
        <f t="shared" si="1"/>
        <v>19.609062831896257</v>
      </c>
      <c r="M9" s="94">
        <f t="shared" si="1"/>
        <v>24.019316647650225</v>
      </c>
      <c r="N9" s="31"/>
    </row>
    <row r="10" spans="1:23" ht="13.9">
      <c r="A10" s="93" t="s">
        <v>182</v>
      </c>
      <c r="B10" s="31"/>
      <c r="C10" s="31"/>
      <c r="D10" s="31"/>
      <c r="E10" s="31"/>
      <c r="F10" s="31"/>
      <c r="G10" s="31"/>
      <c r="H10" s="31"/>
      <c r="I10" s="94">
        <f>I5/I11</f>
        <v>9.0199103226390793</v>
      </c>
      <c r="J10" s="94">
        <f t="shared" ref="J10:M10" si="2">J5/J11</f>
        <v>12.262541876904853</v>
      </c>
      <c r="K10" s="94">
        <f t="shared" si="2"/>
        <v>10.20220924217695</v>
      </c>
      <c r="L10" s="94">
        <f t="shared" si="2"/>
        <v>14.263835127103189</v>
      </c>
      <c r="M10" s="94">
        <f t="shared" si="2"/>
        <v>17.752228877564651</v>
      </c>
      <c r="N10" s="31"/>
    </row>
    <row r="11" spans="1:23">
      <c r="A11" s="2" t="s">
        <v>151</v>
      </c>
      <c r="I11" s="54">
        <v>14733.014897241977</v>
      </c>
      <c r="J11" s="54">
        <v>13813.12878285325</v>
      </c>
      <c r="K11" s="54">
        <v>16269.393043299307</v>
      </c>
      <c r="L11" s="54">
        <v>16636.063398589144</v>
      </c>
      <c r="M11" s="54">
        <v>17607.226027925582</v>
      </c>
    </row>
    <row r="13" spans="1:23">
      <c r="P13" s="2">
        <v>2020</v>
      </c>
      <c r="Q13" s="84" t="s">
        <v>174</v>
      </c>
      <c r="R13" s="84" t="s">
        <v>143</v>
      </c>
      <c r="S13" s="84" t="s">
        <v>117</v>
      </c>
      <c r="U13" s="84" t="s">
        <v>175</v>
      </c>
      <c r="V13" s="84" t="s">
        <v>176</v>
      </c>
      <c r="W13" s="84"/>
    </row>
    <row r="14" spans="1:23">
      <c r="Q14" s="91">
        <v>153800.14186702273</v>
      </c>
      <c r="R14" s="91">
        <v>15583.92828379503</v>
      </c>
      <c r="S14" s="92">
        <v>169384.07015081774</v>
      </c>
      <c r="U14" s="91">
        <v>10100174009953.16</v>
      </c>
      <c r="V14" s="91">
        <v>5483754273841.8701</v>
      </c>
      <c r="W14" s="91">
        <v>15583.92828379503</v>
      </c>
    </row>
    <row r="15" spans="1:23">
      <c r="Q15" s="91">
        <v>100873.54216599427</v>
      </c>
      <c r="R15" s="91">
        <v>16702.446453351404</v>
      </c>
      <c r="S15" s="92">
        <v>117575.98861934568</v>
      </c>
      <c r="U15" s="91">
        <v>9368195973421.6406</v>
      </c>
      <c r="V15" s="91">
        <v>7334250479929.7627</v>
      </c>
      <c r="W15" s="91">
        <v>16702.446453351404</v>
      </c>
    </row>
    <row r="16" spans="1:23">
      <c r="Q16" s="91">
        <v>254673.68403301699</v>
      </c>
      <c r="R16" s="91">
        <v>32286.374737146434</v>
      </c>
      <c r="S16" s="91">
        <v>286960.05877016345</v>
      </c>
    </row>
    <row r="22" spans="16:22">
      <c r="P22" s="2">
        <v>2018</v>
      </c>
    </row>
    <row r="23" spans="16:22">
      <c r="Q23" s="84" t="s">
        <v>174</v>
      </c>
      <c r="R23" s="84" t="s">
        <v>143</v>
      </c>
      <c r="S23" s="84" t="s">
        <v>117</v>
      </c>
      <c r="T23" s="84"/>
      <c r="U23" s="84"/>
      <c r="V23" s="84"/>
    </row>
    <row r="24" spans="16:22">
      <c r="Q24" s="62">
        <v>115139.44415438377</v>
      </c>
      <c r="R24" s="62">
        <v>13423.25855269577</v>
      </c>
      <c r="S24" s="62">
        <v>128562.70270707954</v>
      </c>
      <c r="T24" s="84"/>
      <c r="U24" s="62"/>
      <c r="V24" s="74"/>
    </row>
    <row r="25" spans="16:22">
      <c r="Q25" s="62">
        <v>89671.742954894842</v>
      </c>
      <c r="R25" s="62">
        <v>14404.445591385031</v>
      </c>
      <c r="S25" s="62">
        <v>104076.18854627987</v>
      </c>
      <c r="U25" s="62"/>
      <c r="V25" s="74"/>
    </row>
    <row r="28" spans="16:22">
      <c r="P28" s="2">
        <v>2017</v>
      </c>
    </row>
    <row r="29" spans="16:22">
      <c r="Q29" s="2" t="s">
        <v>174</v>
      </c>
      <c r="R29" s="2" t="s">
        <v>183</v>
      </c>
      <c r="S29" s="2" t="s">
        <v>184</v>
      </c>
      <c r="T29" s="2" t="s">
        <v>117</v>
      </c>
      <c r="U29" s="2" t="s">
        <v>185</v>
      </c>
    </row>
    <row r="30" spans="16:22">
      <c r="Q30" s="54">
        <v>106054.11447545933</v>
      </c>
      <c r="R30" s="54">
        <v>3448.9090898589302</v>
      </c>
      <c r="S30" s="54">
        <v>5275.4766918825799</v>
      </c>
      <c r="T30" s="54">
        <v>114778.50025720084</v>
      </c>
      <c r="U30" s="54">
        <v>8724.3857817415101</v>
      </c>
      <c r="V30" s="88">
        <v>7.6010627096464167E-2</v>
      </c>
    </row>
    <row r="31" spans="16:22">
      <c r="Q31" s="54">
        <v>72813.922873154632</v>
      </c>
      <c r="R31" s="54">
        <v>3232.8114755185002</v>
      </c>
      <c r="S31" s="54">
        <v>3891.30225907165</v>
      </c>
      <c r="T31" s="54">
        <v>79938.036607744783</v>
      </c>
      <c r="U31" s="54">
        <v>7124.1137345901498</v>
      </c>
      <c r="V31" s="88">
        <v>8.9120449249311826E-2</v>
      </c>
    </row>
    <row r="32" spans="16:22">
      <c r="Q32" s="54"/>
      <c r="R32" s="54"/>
      <c r="S32" s="54"/>
      <c r="T32" s="54"/>
      <c r="U32" s="54"/>
    </row>
    <row r="35" spans="16:21">
      <c r="P35" s="2">
        <v>2016</v>
      </c>
    </row>
    <row r="36" spans="16:21">
      <c r="Q36" s="2" t="s">
        <v>174</v>
      </c>
      <c r="R36" s="2" t="s">
        <v>183</v>
      </c>
      <c r="S36" s="2" t="s">
        <v>184</v>
      </c>
      <c r="T36" s="2" t="s">
        <v>117</v>
      </c>
    </row>
    <row r="37" spans="16:21">
      <c r="Q37" s="54">
        <v>73917.27802467822</v>
      </c>
      <c r="R37" s="54">
        <v>911.50327632419999</v>
      </c>
      <c r="S37" s="54">
        <v>3116.3128263273998</v>
      </c>
      <c r="T37" s="54">
        <v>77945.094127329823</v>
      </c>
      <c r="U37" s="54">
        <v>4027.8161026516</v>
      </c>
    </row>
    <row r="38" spans="16:21">
      <c r="Q38" s="54">
        <v>59610.841600169042</v>
      </c>
      <c r="R38" s="54">
        <v>1212.02618269195</v>
      </c>
      <c r="S38" s="54">
        <v>5119.3603310572307</v>
      </c>
      <c r="T38" s="54">
        <v>65942.228113918231</v>
      </c>
      <c r="U38" s="54">
        <v>6331.3865137491812</v>
      </c>
    </row>
    <row r="42" spans="16:21">
      <c r="P42" s="2">
        <v>2015</v>
      </c>
    </row>
    <row r="43" spans="16:21">
      <c r="Q43" s="2" t="s">
        <v>174</v>
      </c>
      <c r="R43" s="2" t="s">
        <v>183</v>
      </c>
      <c r="S43" s="2" t="s">
        <v>184</v>
      </c>
      <c r="T43" s="2" t="s">
        <v>117</v>
      </c>
    </row>
    <row r="44" spans="16:21">
      <c r="Q44" s="54">
        <v>43283.341932370895</v>
      </c>
      <c r="R44" s="54">
        <v>1459.05085149042</v>
      </c>
      <c r="S44" s="54">
        <v>2713.5012647732901</v>
      </c>
      <c r="T44" s="54">
        <v>47455.894048634604</v>
      </c>
    </row>
    <row r="45" spans="16:21">
      <c r="Q45" s="54">
        <v>58440.612606004201</v>
      </c>
      <c r="R45" s="54">
        <v>259.73819086949999</v>
      </c>
      <c r="S45" s="54">
        <v>2730.4450679731699</v>
      </c>
      <c r="T45" s="54">
        <v>61430.79586484687</v>
      </c>
    </row>
    <row r="48" spans="16:21">
      <c r="P48" s="2">
        <v>2014</v>
      </c>
    </row>
    <row r="49" spans="17:20">
      <c r="Q49" s="2" t="s">
        <v>174</v>
      </c>
      <c r="R49" s="2" t="s">
        <v>183</v>
      </c>
      <c r="S49" s="2" t="s">
        <v>184</v>
      </c>
      <c r="T49" s="2" t="s">
        <v>117</v>
      </c>
    </row>
    <row r="50" spans="17:20">
      <c r="Q50" s="54">
        <v>36619.754606583192</v>
      </c>
      <c r="R50" s="54">
        <v>0.836336148</v>
      </c>
      <c r="S50" s="54">
        <v>1051.91012487123</v>
      </c>
      <c r="T50" s="54">
        <v>37672.501067602425</v>
      </c>
    </row>
    <row r="51" spans="17:20">
      <c r="Q51" s="54">
        <v>56000.323948074976</v>
      </c>
      <c r="R51" s="54">
        <v>0</v>
      </c>
      <c r="S51" s="54">
        <v>2146.4699715627798</v>
      </c>
      <c r="T51" s="54">
        <v>58146.793919637756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DF40-4D42-48C2-B027-F868C8AE8D57}">
  <dimension ref="A1:D11"/>
  <sheetViews>
    <sheetView workbookViewId="0">
      <selection activeCell="A2" sqref="A2"/>
    </sheetView>
  </sheetViews>
  <sheetFormatPr defaultRowHeight="13.5"/>
  <cols>
    <col min="1" max="1" width="34.75" bestFit="1" customWidth="1"/>
    <col min="2" max="2" width="28.6875" bestFit="1" customWidth="1"/>
    <col min="3" max="3" width="20.5625" bestFit="1" customWidth="1"/>
  </cols>
  <sheetData>
    <row r="1" spans="1:4">
      <c r="A1" s="82" t="s">
        <v>218</v>
      </c>
    </row>
    <row r="2" spans="1:4">
      <c r="A2" s="81" t="s">
        <v>219</v>
      </c>
    </row>
    <row r="5" spans="1:4">
      <c r="A5" t="s">
        <v>225</v>
      </c>
      <c r="B5" t="s">
        <v>226</v>
      </c>
      <c r="C5" t="s">
        <v>227</v>
      </c>
    </row>
    <row r="6" spans="1:4">
      <c r="A6" t="s">
        <v>222</v>
      </c>
      <c r="B6" s="98">
        <v>151282139419291.13</v>
      </c>
      <c r="C6" s="98">
        <v>8541839260725.9707</v>
      </c>
      <c r="D6" s="108">
        <f>B6/$B$11</f>
        <v>0.37499492954627223</v>
      </c>
    </row>
    <row r="7" spans="1:4">
      <c r="A7" t="s">
        <v>220</v>
      </c>
      <c r="B7" s="98">
        <v>148823345415656.13</v>
      </c>
      <c r="C7" s="98">
        <v>14003431406042.467</v>
      </c>
      <c r="D7" s="108">
        <f>B7/$B$11</f>
        <v>0.36890012359164193</v>
      </c>
    </row>
    <row r="8" spans="1:4">
      <c r="A8" t="s">
        <v>223</v>
      </c>
      <c r="B8" s="98">
        <v>81451666344288.641</v>
      </c>
      <c r="C8" s="98">
        <v>3163108236721.8447</v>
      </c>
      <c r="D8" s="108">
        <f>SUM(B8:B10)/$B$11</f>
        <v>0.25610494686208596</v>
      </c>
    </row>
    <row r="9" spans="1:4">
      <c r="A9" t="s">
        <v>224</v>
      </c>
      <c r="B9" s="98">
        <v>14323410966868.389</v>
      </c>
      <c r="C9" s="98">
        <v>695761621418.53735</v>
      </c>
    </row>
    <row r="10" spans="1:4">
      <c r="A10" t="s">
        <v>221</v>
      </c>
      <c r="B10" s="98">
        <v>7543931092607.0889</v>
      </c>
      <c r="C10" s="98">
        <v>454735958199.35339</v>
      </c>
    </row>
    <row r="11" spans="1:4">
      <c r="B11" s="107">
        <f>SUM(B6:B10)</f>
        <v>403424493238711.31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B74F-E8A8-442C-AACC-9F07260CABB0}">
  <dimension ref="A1:F61"/>
  <sheetViews>
    <sheetView zoomScale="70" zoomScaleNormal="70" workbookViewId="0">
      <selection activeCell="A23" sqref="A23"/>
    </sheetView>
  </sheetViews>
  <sheetFormatPr defaultRowHeight="13.5"/>
  <cols>
    <col min="1" max="1" width="53.8125" bestFit="1" customWidth="1"/>
    <col min="2" max="2" width="20.5625" style="98" customWidth="1"/>
    <col min="3" max="4" width="21.625" customWidth="1"/>
    <col min="5" max="6" width="9" customWidth="1"/>
    <col min="7" max="7" width="18.0625" bestFit="1" customWidth="1"/>
  </cols>
  <sheetData>
    <row r="1" spans="1:6">
      <c r="A1" s="82" t="s">
        <v>218</v>
      </c>
      <c r="B1" s="106"/>
    </row>
    <row r="2" spans="1:6">
      <c r="A2" s="81" t="s">
        <v>219</v>
      </c>
      <c r="B2"/>
    </row>
    <row r="5" spans="1:6" ht="13.9">
      <c r="B5" s="29">
        <v>2019</v>
      </c>
      <c r="C5" s="29">
        <v>2020</v>
      </c>
      <c r="D5" s="29">
        <v>2021</v>
      </c>
      <c r="E5" s="29">
        <v>2022</v>
      </c>
      <c r="F5" s="29">
        <v>2023</v>
      </c>
    </row>
    <row r="6" spans="1:6">
      <c r="A6" t="s">
        <v>181</v>
      </c>
      <c r="B6" s="97">
        <v>16.154167455657433</v>
      </c>
      <c r="C6" s="97">
        <v>20.774443160652904</v>
      </c>
      <c r="D6" s="97">
        <v>16.042437782997585</v>
      </c>
      <c r="E6" s="97">
        <v>19.609062831896257</v>
      </c>
      <c r="F6" s="97">
        <v>24.019316647650225</v>
      </c>
    </row>
    <row r="7" spans="1:6">
      <c r="A7" t="s">
        <v>182</v>
      </c>
      <c r="B7" s="97">
        <v>9.0199103226390793</v>
      </c>
      <c r="C7" s="97">
        <v>12.262541876904853</v>
      </c>
      <c r="D7" s="97">
        <v>10.20220924217695</v>
      </c>
      <c r="E7" s="97">
        <v>14.263835127103189</v>
      </c>
      <c r="F7" s="97">
        <v>17.752228877564651</v>
      </c>
    </row>
    <row r="8" spans="1:6">
      <c r="A8" t="s">
        <v>151</v>
      </c>
      <c r="B8" s="98">
        <v>14733.014897241977</v>
      </c>
      <c r="C8" s="98">
        <v>13813.12878285325</v>
      </c>
      <c r="D8" s="98">
        <v>16269.393043299307</v>
      </c>
      <c r="E8" s="98">
        <v>16636.063398589144</v>
      </c>
      <c r="F8" s="98">
        <v>17607.226027925582</v>
      </c>
    </row>
    <row r="9" spans="1:6">
      <c r="A9" t="s">
        <v>215</v>
      </c>
      <c r="B9" s="98">
        <v>237999.5897767425</v>
      </c>
      <c r="C9" s="98">
        <v>286960.05877016345</v>
      </c>
      <c r="D9" s="98">
        <v>261000.72566426286</v>
      </c>
      <c r="E9" s="98">
        <v>326217.61245834408</v>
      </c>
      <c r="F9" s="98">
        <v>422913.53725149331</v>
      </c>
    </row>
    <row r="33" spans="1:6" ht="13.9">
      <c r="B33" s="103" t="s">
        <v>151</v>
      </c>
      <c r="C33" s="104" t="s">
        <v>211</v>
      </c>
      <c r="D33" s="104" t="s">
        <v>210</v>
      </c>
      <c r="E33" s="101" t="s">
        <v>208</v>
      </c>
      <c r="F33" s="101" t="s">
        <v>209</v>
      </c>
    </row>
    <row r="34" spans="1:6">
      <c r="A34" t="s">
        <v>186</v>
      </c>
      <c r="B34" s="98">
        <v>79360165564.600006</v>
      </c>
      <c r="C34" s="98">
        <v>2757558547733.5117</v>
      </c>
      <c r="D34" s="98">
        <v>852087152423.33191</v>
      </c>
      <c r="E34" s="97">
        <f>C34/B34</f>
        <v>34.747389047327907</v>
      </c>
      <c r="F34" s="97">
        <f>D34/B34</f>
        <v>10.736962887630622</v>
      </c>
    </row>
    <row r="35" spans="1:6">
      <c r="A35" t="s">
        <v>17</v>
      </c>
      <c r="B35" s="98">
        <v>320370759093.65002</v>
      </c>
      <c r="C35" s="98">
        <v>11261334933655.902</v>
      </c>
      <c r="D35" s="98">
        <v>3403556940852.3799</v>
      </c>
      <c r="E35" s="97">
        <f t="shared" ref="E35:E56" si="0">C35/B35</f>
        <v>35.15094500357948</v>
      </c>
      <c r="F35" s="97">
        <f t="shared" ref="F35:F56" si="1">D35/B35</f>
        <v>10.623806462491354</v>
      </c>
    </row>
    <row r="36" spans="1:6">
      <c r="A36" t="s">
        <v>187</v>
      </c>
      <c r="B36" s="98">
        <v>224971335974.28</v>
      </c>
      <c r="C36" s="98">
        <v>8112966496734.2705</v>
      </c>
      <c r="D36" s="98">
        <v>2124682513921.45</v>
      </c>
      <c r="E36" s="97">
        <f t="shared" si="0"/>
        <v>36.062223045436291</v>
      </c>
      <c r="F36" s="97">
        <f t="shared" si="1"/>
        <v>9.4442365500481174</v>
      </c>
    </row>
    <row r="37" spans="1:6">
      <c r="A37" t="s">
        <v>188</v>
      </c>
      <c r="B37" s="98">
        <v>54476878808.349998</v>
      </c>
      <c r="C37" s="98">
        <v>1686606684234.334</v>
      </c>
      <c r="D37" s="98">
        <v>88612724008.704102</v>
      </c>
      <c r="E37" s="97">
        <f t="shared" si="0"/>
        <v>30.960046190748681</v>
      </c>
      <c r="F37" s="97">
        <f t="shared" si="1"/>
        <v>1.6266116184894552</v>
      </c>
    </row>
    <row r="38" spans="1:6">
      <c r="A38" t="s">
        <v>189</v>
      </c>
      <c r="B38" s="98">
        <v>107963290096</v>
      </c>
      <c r="C38" s="98">
        <v>3812964186530</v>
      </c>
      <c r="D38" s="98">
        <v>981051636242</v>
      </c>
      <c r="E38" s="97">
        <f t="shared" si="0"/>
        <v>35.317228505536889</v>
      </c>
      <c r="F38" s="97">
        <f t="shared" si="1"/>
        <v>9.0869001432770116</v>
      </c>
    </row>
    <row r="39" spans="1:6">
      <c r="A39" t="s">
        <v>190</v>
      </c>
      <c r="B39" s="98">
        <v>74374165367</v>
      </c>
      <c r="C39" s="98">
        <v>216163953299.75</v>
      </c>
      <c r="D39" s="98">
        <v>163670293863.5</v>
      </c>
      <c r="E39" s="97">
        <f t="shared" si="0"/>
        <v>2.9064387107147622</v>
      </c>
      <c r="F39" s="97">
        <f t="shared" si="1"/>
        <v>2.2006336885377795</v>
      </c>
    </row>
    <row r="40" spans="1:6">
      <c r="A40" t="s">
        <v>21</v>
      </c>
      <c r="B40" s="98">
        <v>46778265650</v>
      </c>
      <c r="C40" s="98">
        <v>1391830716479.9849</v>
      </c>
      <c r="D40" s="98">
        <v>203257513702.82819</v>
      </c>
      <c r="E40" s="97">
        <f t="shared" si="0"/>
        <v>29.753790508049434</v>
      </c>
      <c r="F40" s="97">
        <f t="shared" si="1"/>
        <v>4.3451271841419414</v>
      </c>
    </row>
    <row r="41" spans="1:6">
      <c r="A41" t="s">
        <v>191</v>
      </c>
      <c r="B41" s="98">
        <v>12865023953537</v>
      </c>
      <c r="C41" s="98">
        <v>300340374082524</v>
      </c>
      <c r="D41" s="98">
        <v>256653192746012</v>
      </c>
      <c r="E41" s="97">
        <f t="shared" si="0"/>
        <v>23.345496686770723</v>
      </c>
      <c r="F41" s="97">
        <f t="shared" si="1"/>
        <v>19.949686349044843</v>
      </c>
    </row>
    <row r="42" spans="1:6">
      <c r="A42" t="s">
        <v>34</v>
      </c>
      <c r="B42" s="98">
        <v>213416916625</v>
      </c>
      <c r="C42" s="98">
        <v>6213595156997.5566</v>
      </c>
      <c r="D42" s="98">
        <v>4214735066442.2061</v>
      </c>
      <c r="E42" s="97">
        <f t="shared" si="0"/>
        <v>29.114820208538642</v>
      </c>
      <c r="F42" s="97">
        <f t="shared" si="1"/>
        <v>19.748833096712847</v>
      </c>
    </row>
    <row r="43" spans="1:6">
      <c r="A43" t="s">
        <v>192</v>
      </c>
      <c r="B43" s="98">
        <v>35994601862</v>
      </c>
      <c r="C43" s="98">
        <v>473666411498.62097</v>
      </c>
      <c r="D43" s="98">
        <v>218367328954.371</v>
      </c>
      <c r="E43" s="97">
        <f t="shared" si="0"/>
        <v>13.159373544805817</v>
      </c>
      <c r="F43" s="97">
        <f t="shared" si="1"/>
        <v>6.0666688241634485</v>
      </c>
    </row>
    <row r="44" spans="1:6">
      <c r="A44" t="s">
        <v>193</v>
      </c>
      <c r="B44" s="98">
        <v>196229551248.103</v>
      </c>
      <c r="C44" s="98">
        <v>2688113633399.2402</v>
      </c>
      <c r="D44" s="98">
        <v>1320047928640.55</v>
      </c>
      <c r="E44" s="97">
        <f t="shared" si="0"/>
        <v>13.698821692765947</v>
      </c>
      <c r="F44" s="97">
        <f t="shared" si="1"/>
        <v>6.7270598146124607</v>
      </c>
    </row>
    <row r="45" spans="1:6">
      <c r="A45" t="s">
        <v>194</v>
      </c>
      <c r="B45" s="98">
        <v>418369461698</v>
      </c>
      <c r="C45" s="98">
        <v>15984866552839.215</v>
      </c>
      <c r="D45" s="98">
        <v>11735076753524.73</v>
      </c>
      <c r="E45" s="97">
        <f t="shared" si="0"/>
        <v>38.207536678138069</v>
      </c>
      <c r="F45" s="97">
        <f t="shared" si="1"/>
        <v>28.049553870152444</v>
      </c>
    </row>
    <row r="46" spans="1:6">
      <c r="A46" t="s">
        <v>195</v>
      </c>
      <c r="B46" s="98">
        <v>193059375492</v>
      </c>
      <c r="C46" s="98">
        <v>4561745264149</v>
      </c>
      <c r="D46" s="98">
        <v>1397999385755</v>
      </c>
      <c r="E46" s="97">
        <f t="shared" si="0"/>
        <v>23.62871656724089</v>
      </c>
      <c r="F46" s="97">
        <f t="shared" si="1"/>
        <v>7.2412923857869327</v>
      </c>
    </row>
    <row r="47" spans="1:6">
      <c r="A47" t="s">
        <v>196</v>
      </c>
      <c r="B47" s="98">
        <v>92218823285.589996</v>
      </c>
      <c r="C47" s="98">
        <v>2011382860474.5801</v>
      </c>
      <c r="D47" s="98">
        <v>235103539247.54001</v>
      </c>
      <c r="E47" s="97">
        <f t="shared" si="0"/>
        <v>21.8109794596444</v>
      </c>
      <c r="F47" s="97">
        <f t="shared" si="1"/>
        <v>2.5494094466967354</v>
      </c>
    </row>
    <row r="48" spans="1:6">
      <c r="A48" t="s">
        <v>197</v>
      </c>
      <c r="B48" s="98">
        <v>151796567029.85001</v>
      </c>
      <c r="C48" s="98">
        <v>550657212430</v>
      </c>
      <c r="D48" s="98">
        <v>523529566467</v>
      </c>
      <c r="E48" s="97">
        <f t="shared" si="0"/>
        <v>3.6275999069314664</v>
      </c>
      <c r="F48" s="97">
        <f t="shared" si="1"/>
        <v>3.4488893702322705</v>
      </c>
    </row>
    <row r="49" spans="1:6">
      <c r="A49" t="s">
        <v>198</v>
      </c>
      <c r="B49" s="98">
        <v>38551665658.066803</v>
      </c>
      <c r="C49" s="98">
        <v>677418882138.55005</v>
      </c>
      <c r="D49" s="98">
        <v>335632304881.78003</v>
      </c>
      <c r="E49" s="97">
        <f t="shared" si="0"/>
        <v>17.571715010887019</v>
      </c>
      <c r="F49" s="97">
        <f t="shared" si="1"/>
        <v>8.7060390038309574</v>
      </c>
    </row>
    <row r="50" spans="1:6">
      <c r="A50" t="s">
        <v>199</v>
      </c>
      <c r="B50" s="98">
        <v>24660983935.419998</v>
      </c>
      <c r="C50" s="98">
        <v>706588577393.71997</v>
      </c>
      <c r="D50" s="98">
        <v>138372033863.98001</v>
      </c>
      <c r="E50" s="97">
        <f t="shared" si="0"/>
        <v>28.652083762921691</v>
      </c>
      <c r="F50" s="97">
        <f t="shared" si="1"/>
        <v>5.6109697093326218</v>
      </c>
    </row>
    <row r="51" spans="1:6">
      <c r="A51" t="s">
        <v>200</v>
      </c>
      <c r="B51" s="98">
        <v>100021344632.46001</v>
      </c>
      <c r="C51" s="98">
        <v>2963080917289</v>
      </c>
      <c r="D51" s="98">
        <v>1243537401953</v>
      </c>
      <c r="E51" s="97">
        <f t="shared" si="0"/>
        <v>29.624485935248956</v>
      </c>
      <c r="F51" s="97">
        <f t="shared" si="1"/>
        <v>12.432720301076955</v>
      </c>
    </row>
    <row r="52" spans="1:6">
      <c r="A52" t="s">
        <v>201</v>
      </c>
      <c r="B52" s="98">
        <v>156457156788</v>
      </c>
      <c r="C52" s="98">
        <v>2946484411910</v>
      </c>
      <c r="D52" s="98">
        <v>409131270197</v>
      </c>
      <c r="E52" s="97">
        <f t="shared" si="0"/>
        <v>18.832532000453625</v>
      </c>
      <c r="F52" s="97">
        <f t="shared" si="1"/>
        <v>2.6149731888032091</v>
      </c>
    </row>
    <row r="53" spans="1:6">
      <c r="A53" t="s">
        <v>202</v>
      </c>
      <c r="B53" s="98">
        <v>152081617343</v>
      </c>
      <c r="C53" s="98">
        <v>3481225682096</v>
      </c>
      <c r="D53" s="98">
        <v>1050771832993</v>
      </c>
      <c r="E53" s="97">
        <f t="shared" si="0"/>
        <v>22.890509339104117</v>
      </c>
      <c r="F53" s="97">
        <f t="shared" si="1"/>
        <v>6.9092626140549447</v>
      </c>
    </row>
    <row r="54" spans="1:6">
      <c r="A54" t="s">
        <v>203</v>
      </c>
      <c r="B54" s="98">
        <v>866928148237.21606</v>
      </c>
      <c r="C54" s="98">
        <v>24933586805886.188</v>
      </c>
      <c r="D54" s="98">
        <v>15870452775352.1</v>
      </c>
      <c r="E54" s="97">
        <f t="shared" si="0"/>
        <v>28.760845817021103</v>
      </c>
      <c r="F54" s="97">
        <f t="shared" si="1"/>
        <v>18.306537638237458</v>
      </c>
    </row>
    <row r="55" spans="1:6">
      <c r="A55" t="s">
        <v>204</v>
      </c>
      <c r="B55" s="98">
        <v>1194121000000</v>
      </c>
      <c r="C55" s="98">
        <v>25141325281800</v>
      </c>
      <c r="D55" s="98">
        <v>9404637637450</v>
      </c>
      <c r="E55" s="97">
        <f t="shared" si="0"/>
        <v>21.054252694492433</v>
      </c>
      <c r="F55" s="97">
        <f t="shared" si="1"/>
        <v>7.8757828037945901</v>
      </c>
    </row>
    <row r="56" spans="1:6" ht="13.9">
      <c r="A56" t="s">
        <v>133</v>
      </c>
      <c r="B56" s="99">
        <f>SUM(B34:B55)</f>
        <v>17607226027925.586</v>
      </c>
      <c r="C56" s="99">
        <v>422913537251493.44</v>
      </c>
      <c r="D56" s="99">
        <v>312567506346748.5</v>
      </c>
      <c r="E56" s="100">
        <f t="shared" si="0"/>
        <v>24.019316647650228</v>
      </c>
      <c r="F56" s="100">
        <f t="shared" si="1"/>
        <v>17.752228877564651</v>
      </c>
    </row>
    <row r="58" spans="1:6">
      <c r="B58" s="105" t="s">
        <v>212</v>
      </c>
      <c r="C58" s="105" t="s">
        <v>213</v>
      </c>
      <c r="D58" t="s">
        <v>214</v>
      </c>
    </row>
    <row r="59" spans="1:6">
      <c r="A59" t="s">
        <v>205</v>
      </c>
      <c r="B59" s="102">
        <v>1</v>
      </c>
      <c r="C59" s="102">
        <v>1</v>
      </c>
      <c r="D59" s="102">
        <v>0</v>
      </c>
    </row>
    <row r="60" spans="1:6">
      <c r="A60" t="s">
        <v>206</v>
      </c>
      <c r="B60" s="102">
        <v>0</v>
      </c>
      <c r="C60" s="102">
        <v>2</v>
      </c>
      <c r="D60" s="102">
        <v>0</v>
      </c>
    </row>
    <row r="61" spans="1:6">
      <c r="A61" t="s">
        <v>207</v>
      </c>
      <c r="B61" s="102">
        <v>3</v>
      </c>
      <c r="C61" s="102">
        <v>0</v>
      </c>
      <c r="D61" s="102">
        <v>1</v>
      </c>
    </row>
  </sheetData>
  <conditionalFormatting sqref="E34:E55">
    <cfRule type="cellIs" dxfId="1" priority="2" operator="greaterThan">
      <formula>35</formula>
    </cfRule>
  </conditionalFormatting>
  <conditionalFormatting sqref="F34:F55">
    <cfRule type="cellIs" dxfId="0" priority="1" operator="greaterThan">
      <formula>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639F-2313-46E8-B7D4-A968C710D2D7}">
  <dimension ref="A1:G16"/>
  <sheetViews>
    <sheetView topLeftCell="C1" workbookViewId="0">
      <selection activeCell="H24" sqref="H24"/>
    </sheetView>
  </sheetViews>
  <sheetFormatPr defaultRowHeight="13.5"/>
  <cols>
    <col min="1" max="1" width="14.125" customWidth="1"/>
    <col min="2" max="6" width="12.4375" customWidth="1"/>
  </cols>
  <sheetData>
    <row r="1" spans="1:7">
      <c r="A1" s="82" t="s">
        <v>229</v>
      </c>
    </row>
    <row r="2" spans="1:7">
      <c r="A2" s="81" t="s">
        <v>230</v>
      </c>
    </row>
    <row r="4" spans="1:7" ht="13.9">
      <c r="B4" s="96">
        <v>2019</v>
      </c>
      <c r="C4" s="96">
        <v>2020</v>
      </c>
      <c r="D4" s="96">
        <v>2021</v>
      </c>
      <c r="E4" s="96">
        <v>2022</v>
      </c>
      <c r="F4" s="96">
        <v>2023</v>
      </c>
    </row>
    <row r="5" spans="1:7">
      <c r="A5" t="s">
        <v>142</v>
      </c>
      <c r="B5" s="98">
        <v>13459950</v>
      </c>
      <c r="C5" s="98">
        <v>15433907</v>
      </c>
      <c r="D5" s="98">
        <v>17997012</v>
      </c>
      <c r="E5" s="98">
        <v>17317897.999999996</v>
      </c>
      <c r="F5" s="98">
        <v>21591569</v>
      </c>
      <c r="G5" s="108">
        <f>(F5-E5)/E5</f>
        <v>0.24677769784762588</v>
      </c>
    </row>
    <row r="6" spans="1:7">
      <c r="A6" t="s">
        <v>143</v>
      </c>
      <c r="B6" s="98">
        <v>3817018</v>
      </c>
      <c r="C6" s="98">
        <v>4115464</v>
      </c>
      <c r="D6" s="98">
        <v>5434561</v>
      </c>
      <c r="E6" s="98">
        <v>8046497</v>
      </c>
      <c r="F6" s="98">
        <v>8175250</v>
      </c>
      <c r="G6" s="108">
        <f t="shared" ref="G6:G7" si="0">(F6-E6)/E6</f>
        <v>1.6001124464471932E-2</v>
      </c>
    </row>
    <row r="7" spans="1:7">
      <c r="A7" t="s">
        <v>117</v>
      </c>
      <c r="B7" s="98">
        <f>B5+B6</f>
        <v>17276968</v>
      </c>
      <c r="C7" s="98">
        <f t="shared" ref="C7:F7" si="1">C5+C6</f>
        <v>19549371</v>
      </c>
      <c r="D7" s="98">
        <f t="shared" si="1"/>
        <v>23431573</v>
      </c>
      <c r="E7" s="98">
        <f t="shared" si="1"/>
        <v>25364394.999999996</v>
      </c>
      <c r="F7" s="98">
        <f t="shared" si="1"/>
        <v>29766819</v>
      </c>
      <c r="G7" s="108">
        <f t="shared" si="0"/>
        <v>0.17356708094161144</v>
      </c>
    </row>
    <row r="8" spans="1:7">
      <c r="B8" s="98"/>
      <c r="C8" s="98"/>
      <c r="D8" s="98"/>
      <c r="E8" s="98"/>
    </row>
    <row r="9" spans="1:7" ht="13.9">
      <c r="A9" s="109" t="s">
        <v>228</v>
      </c>
      <c r="B9" s="98"/>
      <c r="C9" s="98"/>
      <c r="D9" s="98"/>
      <c r="E9" s="98"/>
    </row>
    <row r="10" spans="1:7">
      <c r="B10" s="98"/>
      <c r="C10" s="98"/>
      <c r="D10" s="98"/>
      <c r="E10" s="98"/>
    </row>
    <row r="11" spans="1:7">
      <c r="B11" s="98"/>
      <c r="C11" s="98"/>
      <c r="D11" s="98"/>
      <c r="E11" s="98"/>
    </row>
    <row r="12" spans="1:7">
      <c r="B12" s="98"/>
      <c r="C12" s="98"/>
      <c r="D12" s="98"/>
      <c r="E12" s="98"/>
    </row>
    <row r="13" spans="1:7">
      <c r="B13" s="98"/>
      <c r="C13" s="98"/>
      <c r="D13" s="98"/>
      <c r="E13" s="98"/>
    </row>
    <row r="14" spans="1:7">
      <c r="B14" s="98"/>
      <c r="C14" s="98"/>
      <c r="D14" s="98"/>
      <c r="E14" s="98"/>
    </row>
    <row r="15" spans="1:7">
      <c r="B15" s="98"/>
      <c r="C15" s="98"/>
      <c r="D15" s="98"/>
      <c r="E15" s="98"/>
    </row>
    <row r="16" spans="1:7">
      <c r="B16" s="98"/>
      <c r="C16" s="98"/>
      <c r="D16" s="98"/>
      <c r="E16" s="9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C437-E5E2-4794-BEBE-C51CFEB367F7}">
  <dimension ref="A1:Q33"/>
  <sheetViews>
    <sheetView zoomScale="80" zoomScaleNormal="80" workbookViewId="0">
      <selection sqref="A1:A2"/>
    </sheetView>
  </sheetViews>
  <sheetFormatPr defaultRowHeight="13.5"/>
  <cols>
    <col min="1" max="1" width="11.8125" style="2" customWidth="1"/>
    <col min="2" max="2" width="6.8125" style="2" customWidth="1"/>
    <col min="3" max="9" width="8.125" style="2" customWidth="1"/>
    <col min="10" max="12" width="6.8125" style="2" customWidth="1"/>
    <col min="13" max="13" width="1.875" style="2" customWidth="1"/>
    <col min="14" max="14" width="4.4375" style="2" customWidth="1"/>
    <col min="15" max="15" width="10.0625" style="2" customWidth="1"/>
    <col min="16" max="16" width="9.9375" style="2" bestFit="1" customWidth="1"/>
    <col min="17" max="16384" width="9" style="2"/>
  </cols>
  <sheetData>
    <row r="1" spans="1:10" ht="13.9">
      <c r="A1" s="1" t="s">
        <v>268</v>
      </c>
    </row>
    <row r="2" spans="1:10" ht="13.9">
      <c r="A2" s="3" t="s">
        <v>269</v>
      </c>
    </row>
    <row r="4" spans="1:10">
      <c r="B4" s="2">
        <v>2016</v>
      </c>
      <c r="C4" s="2">
        <v>2017</v>
      </c>
      <c r="D4" s="2">
        <v>2018</v>
      </c>
      <c r="E4" s="2">
        <v>2019</v>
      </c>
      <c r="F4" s="2">
        <v>2020</v>
      </c>
      <c r="G4" s="2">
        <v>2021</v>
      </c>
      <c r="H4" s="2">
        <v>2022</v>
      </c>
      <c r="I4" s="2">
        <v>2023</v>
      </c>
    </row>
    <row r="5" spans="1:10">
      <c r="A5" s="2" t="s">
        <v>244</v>
      </c>
      <c r="B5" s="54">
        <v>711.96785875099999</v>
      </c>
      <c r="C5" s="54">
        <v>860.68633462299999</v>
      </c>
      <c r="D5" s="54">
        <v>1147.86633944</v>
      </c>
      <c r="E5" s="54">
        <v>1682.3229623572877</v>
      </c>
      <c r="F5" s="54">
        <v>2493.0217758846275</v>
      </c>
      <c r="G5" s="54">
        <v>4154.0659999999998</v>
      </c>
      <c r="H5" s="54">
        <v>4708.3869683287239</v>
      </c>
      <c r="I5" s="116">
        <v>5002.9531666189887</v>
      </c>
      <c r="J5" s="55">
        <f t="shared" ref="J5" si="0">(I5-H5)/H5</f>
        <v>6.2562019704770183E-2</v>
      </c>
    </row>
    <row r="6" spans="1:10">
      <c r="A6" s="2" t="s">
        <v>245</v>
      </c>
      <c r="B6" s="123" t="s">
        <v>90</v>
      </c>
      <c r="C6" s="123">
        <v>17329.559365586287</v>
      </c>
      <c r="D6" s="123">
        <v>19242.969468846044</v>
      </c>
      <c r="E6" s="123">
        <v>21367.589470325023</v>
      </c>
      <c r="F6" s="123">
        <v>27314.159693652029</v>
      </c>
      <c r="G6" s="123">
        <v>34875.930971345326</v>
      </c>
      <c r="H6" s="123">
        <v>38963.655944266022</v>
      </c>
      <c r="I6" s="123">
        <v>45228.269025524198</v>
      </c>
      <c r="J6" s="55">
        <f>(I6-H6)/H6</f>
        <v>0.16078093621961803</v>
      </c>
    </row>
    <row r="7" spans="1:10">
      <c r="A7" s="2" t="s">
        <v>246</v>
      </c>
      <c r="B7" s="123"/>
      <c r="C7" s="123"/>
      <c r="D7" s="123"/>
      <c r="E7" s="124">
        <f>E5/E6</f>
        <v>7.873246370133008E-2</v>
      </c>
      <c r="F7" s="124">
        <f t="shared" ref="F7:I7" si="1">F5/F6</f>
        <v>9.1272138841013678E-2</v>
      </c>
      <c r="G7" s="124">
        <f t="shared" si="1"/>
        <v>0.1191098240047858</v>
      </c>
      <c r="H7" s="124">
        <f t="shared" si="1"/>
        <v>0.12084048209089118</v>
      </c>
      <c r="I7" s="124">
        <f t="shared" si="1"/>
        <v>0.11061562324650571</v>
      </c>
      <c r="J7" s="125">
        <f>I7-H7</f>
        <v>-1.0224858844385468E-2</v>
      </c>
    </row>
    <row r="8" spans="1:10">
      <c r="B8" s="123"/>
      <c r="C8" s="123"/>
      <c r="D8" s="123"/>
      <c r="E8" s="123"/>
      <c r="F8" s="123"/>
      <c r="G8" s="123"/>
      <c r="H8" s="123"/>
      <c r="I8" s="123"/>
    </row>
    <row r="9" spans="1:10">
      <c r="B9" s="123"/>
      <c r="C9" s="123"/>
      <c r="D9" s="123"/>
      <c r="E9" s="123"/>
      <c r="F9" s="123"/>
      <c r="G9" s="123"/>
      <c r="H9" s="123"/>
      <c r="I9" s="123"/>
    </row>
    <row r="23" spans="1:17">
      <c r="B23" s="2">
        <v>2016</v>
      </c>
      <c r="C23" s="2">
        <v>2017</v>
      </c>
      <c r="D23" s="2">
        <v>2018</v>
      </c>
      <c r="E23" s="2">
        <v>2019</v>
      </c>
      <c r="F23" s="2">
        <v>2020</v>
      </c>
      <c r="G23" s="2">
        <v>2021</v>
      </c>
      <c r="H23" s="2">
        <v>2022</v>
      </c>
      <c r="I23" s="2">
        <v>2023</v>
      </c>
      <c r="J23" s="2" t="s">
        <v>78</v>
      </c>
      <c r="K23" s="2" t="s">
        <v>85</v>
      </c>
    </row>
    <row r="24" spans="1:17" ht="27.4">
      <c r="A24" s="2" t="s">
        <v>90</v>
      </c>
      <c r="B24" s="54">
        <v>711.96785875099999</v>
      </c>
      <c r="C24" s="54">
        <v>860.68633462299999</v>
      </c>
      <c r="D24" s="54">
        <v>1147.86633944</v>
      </c>
      <c r="E24" s="54">
        <v>1682.3229623572877</v>
      </c>
      <c r="F24" s="54">
        <v>2493.0217758846275</v>
      </c>
      <c r="G24" s="54">
        <v>4154.0659999999998</v>
      </c>
      <c r="H24" s="54">
        <v>4708.3869683287239</v>
      </c>
      <c r="I24" s="110">
        <v>5002.9531666189887</v>
      </c>
      <c r="J24" s="55">
        <f>(I24-H24)/H24</f>
        <v>6.2562019704770183E-2</v>
      </c>
      <c r="K24" s="111">
        <f>I24/I28</f>
        <v>0.11061562324650571</v>
      </c>
      <c r="N24" s="2" t="s">
        <v>90</v>
      </c>
      <c r="O24" s="59" t="s">
        <v>231</v>
      </c>
      <c r="P24" s="54">
        <f>I24</f>
        <v>5002.9531666189887</v>
      </c>
      <c r="Q24" s="87">
        <f>P24/P26</f>
        <v>0.11061562324650571</v>
      </c>
    </row>
    <row r="25" spans="1:17" ht="31.5" customHeight="1">
      <c r="A25" s="2" t="s">
        <v>232</v>
      </c>
      <c r="B25" s="54">
        <v>602.153973372</v>
      </c>
      <c r="C25" s="54">
        <v>639.23597114699999</v>
      </c>
      <c r="D25" s="54">
        <v>769.20480135799994</v>
      </c>
      <c r="E25" s="54">
        <v>690.91411186700668</v>
      </c>
      <c r="F25" s="54">
        <v>1225.4879758202014</v>
      </c>
      <c r="G25" s="54">
        <v>1285.146</v>
      </c>
      <c r="H25" s="54">
        <v>1929.0142861656186</v>
      </c>
      <c r="I25" s="110">
        <v>2325.3368635319248</v>
      </c>
      <c r="J25" s="55">
        <f>(I25-H25)/H25</f>
        <v>0.20545341743118603</v>
      </c>
      <c r="K25" s="111">
        <f>I25/I29</f>
        <v>8.3969223406044527E-2</v>
      </c>
      <c r="O25" s="59" t="s">
        <v>233</v>
      </c>
      <c r="P25" s="54">
        <f>P26-P24</f>
        <v>40225.315858905211</v>
      </c>
      <c r="Q25" s="87">
        <f>P25/P26</f>
        <v>0.88938437675349435</v>
      </c>
    </row>
    <row r="26" spans="1:17" ht="27.4">
      <c r="O26" s="59" t="s">
        <v>234</v>
      </c>
      <c r="P26" s="54">
        <f>I28</f>
        <v>45228.269025524198</v>
      </c>
      <c r="Q26" s="87">
        <v>1</v>
      </c>
    </row>
    <row r="27" spans="1:17">
      <c r="A27" s="2" t="s">
        <v>133</v>
      </c>
      <c r="C27" s="2">
        <v>2017</v>
      </c>
      <c r="D27" s="2">
        <v>2018</v>
      </c>
      <c r="E27" s="2">
        <v>2019</v>
      </c>
      <c r="F27" s="2">
        <v>2020</v>
      </c>
      <c r="G27" s="2">
        <v>2021</v>
      </c>
      <c r="H27" s="2">
        <v>2022</v>
      </c>
      <c r="I27" s="2">
        <v>2023</v>
      </c>
    </row>
    <row r="28" spans="1:17">
      <c r="B28" s="2" t="s">
        <v>90</v>
      </c>
      <c r="C28" s="54">
        <v>17329.559365586287</v>
      </c>
      <c r="D28" s="54">
        <v>19242.969468846044</v>
      </c>
      <c r="E28" s="54">
        <v>21367.589470325023</v>
      </c>
      <c r="F28" s="54">
        <v>27314.159693652029</v>
      </c>
      <c r="G28" s="54">
        <v>34875.930971345326</v>
      </c>
      <c r="H28" s="54">
        <v>38963.655944266022</v>
      </c>
      <c r="I28" s="110">
        <f>'[2]Lampiran_Ikhtisar 2023'!Z6</f>
        <v>45228.269025524198</v>
      </c>
      <c r="J28" s="54"/>
    </row>
    <row r="29" spans="1:17">
      <c r="B29" s="2" t="s">
        <v>232</v>
      </c>
      <c r="C29" s="54">
        <v>10950.358156649001</v>
      </c>
      <c r="D29" s="54">
        <v>12348.045334181001</v>
      </c>
      <c r="E29" s="54">
        <v>12996.134058596006</v>
      </c>
      <c r="F29" s="54">
        <v>14552.179424750662</v>
      </c>
      <c r="G29" s="54">
        <v>19818.533250142918</v>
      </c>
      <c r="H29" s="54">
        <v>22128.298544975085</v>
      </c>
      <c r="I29" s="110">
        <f>'[2]Lampiran_Ikhtisar 2023'!Z4</f>
        <v>27692.727992581807</v>
      </c>
      <c r="J29" s="54"/>
    </row>
    <row r="30" spans="1:17">
      <c r="C30" s="54"/>
      <c r="J30" s="54"/>
    </row>
    <row r="31" spans="1:17" ht="27.4">
      <c r="N31" s="2" t="s">
        <v>235</v>
      </c>
      <c r="O31" s="59" t="s">
        <v>231</v>
      </c>
      <c r="P31" s="54">
        <f>I25</f>
        <v>2325.3368635319248</v>
      </c>
      <c r="Q31" s="87">
        <f>P31/P33</f>
        <v>8.3969223406044527E-2</v>
      </c>
    </row>
    <row r="32" spans="1:17" ht="54.75">
      <c r="O32" s="59" t="s">
        <v>233</v>
      </c>
      <c r="P32" s="54">
        <f>P33-P31</f>
        <v>25367.391129049884</v>
      </c>
      <c r="Q32" s="87">
        <f>P32/P33</f>
        <v>0.91603077659395549</v>
      </c>
    </row>
    <row r="33" spans="15:17" ht="27.4">
      <c r="O33" s="59" t="s">
        <v>234</v>
      </c>
      <c r="P33" s="112">
        <f>I29</f>
        <v>27692.727992581807</v>
      </c>
      <c r="Q33" s="87">
        <v>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C0A5-7125-4E5D-A657-A48AC350C8B3}">
  <dimension ref="A1:K22"/>
  <sheetViews>
    <sheetView workbookViewId="0">
      <selection sqref="A1:A2"/>
    </sheetView>
  </sheetViews>
  <sheetFormatPr defaultRowHeight="13.5"/>
  <cols>
    <col min="1" max="1" width="13.1875" customWidth="1"/>
    <col min="2" max="2" width="19.5625" bestFit="1" customWidth="1"/>
    <col min="3" max="3" width="18.0625" bestFit="1" customWidth="1"/>
    <col min="4" max="4" width="17.0625" bestFit="1" customWidth="1"/>
  </cols>
  <sheetData>
    <row r="1" spans="1:11" ht="13.9">
      <c r="A1" s="1" t="s">
        <v>270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3.9">
      <c r="A2" s="3" t="s">
        <v>271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>
        <v>2019</v>
      </c>
      <c r="C4" s="2">
        <v>2020</v>
      </c>
      <c r="D4" s="2">
        <v>2021</v>
      </c>
      <c r="E4" s="2">
        <v>2022</v>
      </c>
      <c r="F4" s="2">
        <v>2023</v>
      </c>
      <c r="G4" s="2"/>
      <c r="K4" s="2"/>
    </row>
    <row r="5" spans="1:11">
      <c r="A5" s="2" t="s">
        <v>247</v>
      </c>
      <c r="B5" s="54">
        <v>690.91411186700668</v>
      </c>
      <c r="C5" s="54">
        <v>1225.4879758202014</v>
      </c>
      <c r="D5" s="54">
        <v>1285.146</v>
      </c>
      <c r="E5" s="54">
        <v>1929.0142861656186</v>
      </c>
      <c r="F5" s="116">
        <v>2325.3368635319248</v>
      </c>
      <c r="G5" s="87">
        <f>(F5-E5)/E5</f>
        <v>0.20545341743118603</v>
      </c>
      <c r="K5" s="2"/>
    </row>
    <row r="6" spans="1:11">
      <c r="A6" s="2" t="s">
        <v>248</v>
      </c>
      <c r="B6" s="123">
        <v>12996.134058596006</v>
      </c>
      <c r="C6" s="123">
        <v>14552.179424750662</v>
      </c>
      <c r="D6" s="123">
        <v>19818.533250142918</v>
      </c>
      <c r="E6" s="123">
        <v>22128.298544975085</v>
      </c>
      <c r="F6" s="123">
        <v>27692.727992581807</v>
      </c>
      <c r="G6" s="87">
        <f>(F6-E6)/E6</f>
        <v>0.25146214636869579</v>
      </c>
      <c r="K6" s="2"/>
    </row>
    <row r="7" spans="1:11">
      <c r="A7" s="2" t="s">
        <v>246</v>
      </c>
      <c r="B7" s="124">
        <f>B5/B6</f>
        <v>5.3163049007640607E-2</v>
      </c>
      <c r="C7" s="124">
        <f>C5/C6</f>
        <v>8.4213363514187081E-2</v>
      </c>
      <c r="D7" s="124">
        <f>D5/D6</f>
        <v>6.4845666618175812E-2</v>
      </c>
      <c r="E7" s="124">
        <f>E5/E6</f>
        <v>8.7174089876135591E-2</v>
      </c>
      <c r="F7" s="124">
        <f>F5/F6</f>
        <v>8.3969223406044527E-2</v>
      </c>
      <c r="G7" s="127">
        <f>F7-E7</f>
        <v>-3.204866470091064E-3</v>
      </c>
      <c r="K7" s="2"/>
    </row>
    <row r="8" spans="1:11">
      <c r="A8" s="2"/>
      <c r="B8" s="123"/>
      <c r="C8" s="123"/>
      <c r="D8" s="123"/>
      <c r="E8" s="123"/>
      <c r="F8" s="123"/>
      <c r="G8" s="123"/>
      <c r="H8" s="123"/>
      <c r="I8" s="123"/>
      <c r="J8" s="2"/>
      <c r="K8" s="2"/>
    </row>
    <row r="9" spans="1:11">
      <c r="A9" s="2"/>
      <c r="B9" s="123"/>
      <c r="C9" s="123"/>
      <c r="D9" s="123"/>
      <c r="E9" s="123"/>
      <c r="F9" s="123"/>
      <c r="G9" s="123"/>
      <c r="H9" s="123"/>
      <c r="I9" s="123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2D43-8C67-46B6-880C-50F83B192663}">
  <dimension ref="B2:C24"/>
  <sheetViews>
    <sheetView tabSelected="1" workbookViewId="0">
      <selection activeCell="E28" sqref="E1:E28"/>
    </sheetView>
  </sheetViews>
  <sheetFormatPr defaultRowHeight="13.5"/>
  <cols>
    <col min="2" max="2" width="63.875" bestFit="1" customWidth="1"/>
    <col min="3" max="3" width="23.1875" customWidth="1"/>
  </cols>
  <sheetData>
    <row r="2" spans="2:3">
      <c r="B2" t="s">
        <v>310</v>
      </c>
      <c r="C2" t="s">
        <v>309</v>
      </c>
    </row>
    <row r="3" spans="2:3">
      <c r="B3" t="s">
        <v>9</v>
      </c>
      <c r="C3" t="s">
        <v>292</v>
      </c>
    </row>
    <row r="4" spans="2:3">
      <c r="B4" t="s">
        <v>18</v>
      </c>
      <c r="C4" t="s">
        <v>293</v>
      </c>
    </row>
    <row r="5" spans="2:3">
      <c r="B5" t="s">
        <v>16</v>
      </c>
      <c r="C5" t="s">
        <v>294</v>
      </c>
    </row>
    <row r="6" spans="2:3">
      <c r="B6" t="s">
        <v>21</v>
      </c>
      <c r="C6" t="s">
        <v>295</v>
      </c>
    </row>
    <row r="7" spans="2:3">
      <c r="B7" t="s">
        <v>17</v>
      </c>
      <c r="C7" t="s">
        <v>296</v>
      </c>
    </row>
    <row r="8" spans="2:3">
      <c r="B8" t="s">
        <v>23</v>
      </c>
      <c r="C8" t="s">
        <v>297</v>
      </c>
    </row>
    <row r="9" spans="2:3">
      <c r="B9" t="s">
        <v>19</v>
      </c>
      <c r="C9" t="s">
        <v>298</v>
      </c>
    </row>
    <row r="10" spans="2:3">
      <c r="B10" t="s">
        <v>24</v>
      </c>
      <c r="C10" t="s">
        <v>299</v>
      </c>
    </row>
    <row r="11" spans="2:3">
      <c r="B11" t="s">
        <v>20</v>
      </c>
      <c r="C11" t="s">
        <v>300</v>
      </c>
    </row>
    <row r="12" spans="2:3">
      <c r="B12" t="s">
        <v>15</v>
      </c>
      <c r="C12" t="s">
        <v>301</v>
      </c>
    </row>
    <row r="13" spans="2:3">
      <c r="B13" t="s">
        <v>25</v>
      </c>
      <c r="C13" t="s">
        <v>302</v>
      </c>
    </row>
    <row r="14" spans="2:3">
      <c r="B14" t="s">
        <v>30</v>
      </c>
      <c r="C14" t="s">
        <v>303</v>
      </c>
    </row>
    <row r="15" spans="2:3">
      <c r="B15" t="s">
        <v>29</v>
      </c>
      <c r="C15" t="s">
        <v>304</v>
      </c>
    </row>
    <row r="16" spans="2:3">
      <c r="B16" t="s">
        <v>31</v>
      </c>
      <c r="C16" t="s">
        <v>305</v>
      </c>
    </row>
    <row r="17" spans="2:3">
      <c r="B17" t="s">
        <v>27</v>
      </c>
      <c r="C17" t="s">
        <v>306</v>
      </c>
    </row>
    <row r="18" spans="2:3">
      <c r="B18" t="s">
        <v>288</v>
      </c>
      <c r="C18" t="s">
        <v>292</v>
      </c>
    </row>
    <row r="19" spans="2:3">
      <c r="B19" t="s">
        <v>28</v>
      </c>
      <c r="C19" t="s">
        <v>307</v>
      </c>
    </row>
    <row r="20" spans="2:3">
      <c r="B20" t="s">
        <v>22</v>
      </c>
      <c r="C20" t="s">
        <v>308</v>
      </c>
    </row>
    <row r="21" spans="2:3">
      <c r="B21" t="s">
        <v>13</v>
      </c>
      <c r="C21" t="s">
        <v>291</v>
      </c>
    </row>
    <row r="22" spans="2:3">
      <c r="B22" t="s">
        <v>34</v>
      </c>
      <c r="C22" t="s">
        <v>292</v>
      </c>
    </row>
    <row r="23" spans="2:3">
      <c r="B23" t="s">
        <v>289</v>
      </c>
      <c r="C23" t="s">
        <v>292</v>
      </c>
    </row>
    <row r="24" spans="2:3">
      <c r="B24" t="s">
        <v>290</v>
      </c>
      <c r="C24" t="s">
        <v>292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3E13-8491-4DF0-8101-C33CBB719921}">
  <dimension ref="A1:G20"/>
  <sheetViews>
    <sheetView workbookViewId="0">
      <selection activeCell="F4" sqref="F4"/>
    </sheetView>
  </sheetViews>
  <sheetFormatPr defaultRowHeight="13.5"/>
  <cols>
    <col min="2" max="2" width="17.0625" bestFit="1" customWidth="1"/>
    <col min="3" max="3" width="15.5" bestFit="1" customWidth="1"/>
    <col min="4" max="4" width="17.0625" bestFit="1" customWidth="1"/>
  </cols>
  <sheetData>
    <row r="1" spans="1:7" ht="13.9">
      <c r="A1" s="1" t="s">
        <v>272</v>
      </c>
    </row>
    <row r="2" spans="1:7" ht="13.9">
      <c r="A2" s="3" t="s">
        <v>273</v>
      </c>
    </row>
    <row r="5" spans="1:7">
      <c r="B5" t="s">
        <v>265</v>
      </c>
      <c r="C5" t="s">
        <v>266</v>
      </c>
      <c r="D5" t="s">
        <v>267</v>
      </c>
    </row>
    <row r="6" spans="1:7">
      <c r="A6" t="s">
        <v>249</v>
      </c>
      <c r="B6" s="98">
        <v>847270544289</v>
      </c>
      <c r="C6" s="98">
        <v>856133017597</v>
      </c>
      <c r="D6" s="107">
        <f t="shared" ref="D6:D12" si="0">B6+C6</f>
        <v>1703403561886</v>
      </c>
      <c r="F6" t="s">
        <v>264</v>
      </c>
      <c r="G6" s="126">
        <v>1852.609782123073</v>
      </c>
    </row>
    <row r="7" spans="1:7">
      <c r="A7" t="s">
        <v>250</v>
      </c>
      <c r="B7" s="98">
        <v>1123590873879.72</v>
      </c>
      <c r="C7" s="98">
        <v>729018908243.35303</v>
      </c>
      <c r="D7" s="107">
        <f t="shared" si="0"/>
        <v>1852609782123.073</v>
      </c>
      <c r="F7" t="s">
        <v>118</v>
      </c>
      <c r="G7" s="126">
        <v>1703.403561886</v>
      </c>
    </row>
    <row r="8" spans="1:7">
      <c r="A8" t="s">
        <v>251</v>
      </c>
      <c r="B8" s="98">
        <v>0</v>
      </c>
      <c r="C8" s="98">
        <v>0</v>
      </c>
      <c r="D8" s="107">
        <f t="shared" si="0"/>
        <v>0</v>
      </c>
      <c r="F8" t="s">
        <v>122</v>
      </c>
      <c r="G8" s="126">
        <f>D12/1000000000</f>
        <v>43.216655331101798</v>
      </c>
    </row>
    <row r="9" spans="1:7">
      <c r="A9" t="s">
        <v>252</v>
      </c>
      <c r="B9" s="98">
        <v>0</v>
      </c>
      <c r="C9" s="98">
        <v>4569728000</v>
      </c>
      <c r="D9" s="107">
        <f t="shared" si="0"/>
        <v>4569728000</v>
      </c>
      <c r="F9" t="s">
        <v>121</v>
      </c>
      <c r="G9" s="126">
        <f>D9/1000000000</f>
        <v>4.5697279999999996</v>
      </c>
    </row>
    <row r="10" spans="1:7">
      <c r="A10" t="s">
        <v>253</v>
      </c>
      <c r="B10" s="98">
        <v>447814000</v>
      </c>
      <c r="C10" s="98">
        <v>0</v>
      </c>
      <c r="D10" s="107">
        <f t="shared" si="0"/>
        <v>447814000</v>
      </c>
      <c r="F10" t="s">
        <v>119</v>
      </c>
      <c r="G10" s="126">
        <f>D10/1000000000</f>
        <v>0.44781399999999999</v>
      </c>
    </row>
    <row r="11" spans="1:7">
      <c r="A11" t="s">
        <v>254</v>
      </c>
      <c r="B11" s="98">
        <v>0</v>
      </c>
      <c r="C11" s="98">
        <v>0</v>
      </c>
      <c r="D11" s="107">
        <f t="shared" si="0"/>
        <v>0</v>
      </c>
    </row>
    <row r="12" spans="1:7">
      <c r="A12" t="s">
        <v>255</v>
      </c>
      <c r="B12" s="98">
        <v>42216655331.101799</v>
      </c>
      <c r="C12" s="98">
        <v>1000000000</v>
      </c>
      <c r="D12" s="107">
        <f t="shared" si="0"/>
        <v>43216655331.101799</v>
      </c>
    </row>
    <row r="13" spans="1:7">
      <c r="A13" t="s">
        <v>256</v>
      </c>
      <c r="B13" s="98">
        <v>0</v>
      </c>
      <c r="C13" s="98">
        <v>0</v>
      </c>
    </row>
    <row r="14" spans="1:7">
      <c r="A14" t="s">
        <v>257</v>
      </c>
      <c r="B14" s="98">
        <v>0</v>
      </c>
      <c r="C14" s="98">
        <v>0</v>
      </c>
    </row>
    <row r="15" spans="1:7">
      <c r="A15" t="s">
        <v>258</v>
      </c>
      <c r="B15" s="98">
        <v>0</v>
      </c>
      <c r="C15" s="98">
        <v>0</v>
      </c>
    </row>
    <row r="16" spans="1:7">
      <c r="A16" t="s">
        <v>259</v>
      </c>
      <c r="B16" s="98">
        <v>0</v>
      </c>
      <c r="C16" s="98">
        <v>0</v>
      </c>
    </row>
    <row r="17" spans="1:3">
      <c r="A17" t="s">
        <v>260</v>
      </c>
      <c r="B17" s="98">
        <v>0</v>
      </c>
      <c r="C17" s="98">
        <v>0</v>
      </c>
    </row>
    <row r="18" spans="1:3">
      <c r="A18" t="s">
        <v>261</v>
      </c>
      <c r="B18" s="98">
        <v>0</v>
      </c>
      <c r="C18" s="98">
        <v>0</v>
      </c>
    </row>
    <row r="19" spans="1:3">
      <c r="A19" t="s">
        <v>262</v>
      </c>
      <c r="B19" s="98">
        <v>0</v>
      </c>
      <c r="C19" s="98">
        <v>0</v>
      </c>
    </row>
    <row r="20" spans="1:3">
      <c r="A20" t="s">
        <v>263</v>
      </c>
      <c r="B20" s="98">
        <v>0</v>
      </c>
      <c r="C20" s="98">
        <v>0</v>
      </c>
    </row>
  </sheetData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2BA2-E5BF-4035-A7A2-16079C556729}">
  <dimension ref="A1:P50"/>
  <sheetViews>
    <sheetView workbookViewId="0">
      <selection activeCell="A2" sqref="A2"/>
    </sheetView>
  </sheetViews>
  <sheetFormatPr defaultRowHeight="13.5"/>
  <cols>
    <col min="1" max="1" width="19.5625" style="2" customWidth="1"/>
    <col min="2" max="2" width="11.25" style="2" hidden="1" customWidth="1"/>
    <col min="3" max="3" width="9.125" style="2" bestFit="1" customWidth="1"/>
    <col min="4" max="5" width="9.9375" style="2" bestFit="1" customWidth="1"/>
    <col min="6" max="7" width="10" style="2" bestFit="1" customWidth="1"/>
    <col min="8" max="8" width="9.9375" style="2" bestFit="1" customWidth="1"/>
    <col min="9" max="9" width="9.0625" style="2" bestFit="1" customWidth="1"/>
    <col min="10" max="10" width="9" style="114"/>
    <col min="11" max="11" width="9" style="113"/>
    <col min="12" max="12" width="2.125" style="2" customWidth="1"/>
    <col min="13" max="13" width="5.25" style="2" customWidth="1"/>
    <col min="14" max="14" width="12.1875" style="2" customWidth="1"/>
    <col min="15" max="15" width="9.9375" style="2" bestFit="1" customWidth="1"/>
    <col min="16" max="16384" width="9" style="2"/>
  </cols>
  <sheetData>
    <row r="1" spans="1:15" ht="13.9">
      <c r="A1" s="1" t="s">
        <v>280</v>
      </c>
    </row>
    <row r="2" spans="1:15" ht="13.9">
      <c r="A2" s="3" t="s">
        <v>281</v>
      </c>
    </row>
    <row r="3" spans="1:15" ht="13.9">
      <c r="A3" s="3"/>
    </row>
    <row r="4" spans="1:15" ht="13.9">
      <c r="A4" s="3"/>
      <c r="C4" s="2">
        <v>2019</v>
      </c>
      <c r="D4" s="2">
        <v>2020</v>
      </c>
      <c r="E4" s="2">
        <v>2021</v>
      </c>
      <c r="F4" s="2">
        <v>2022</v>
      </c>
      <c r="G4" s="2">
        <v>2023</v>
      </c>
    </row>
    <row r="5" spans="1:15">
      <c r="A5" s="128" t="s">
        <v>276</v>
      </c>
      <c r="C5" s="123">
        <v>629.91063331354303</v>
      </c>
      <c r="D5" s="123">
        <v>855.46834574079867</v>
      </c>
      <c r="E5" s="123">
        <v>1924.0159999999998</v>
      </c>
      <c r="F5" s="123">
        <v>2032.1184602774815</v>
      </c>
      <c r="G5" s="123">
        <v>1583.8750341883549</v>
      </c>
      <c r="H5" s="117">
        <f>(G5-F5)/F5</f>
        <v>-0.22057937804862021</v>
      </c>
      <c r="I5" s="124">
        <f>G5/G6</f>
        <v>8.1059609794850537E-2</v>
      </c>
      <c r="N5" s="128" t="s">
        <v>276</v>
      </c>
      <c r="O5" s="123">
        <v>1583.8750341883549</v>
      </c>
    </row>
    <row r="6" spans="1:15">
      <c r="A6" s="128" t="s">
        <v>277</v>
      </c>
      <c r="C6" s="123">
        <v>4755.6147625387302</v>
      </c>
      <c r="D6" s="123">
        <v>13665.126524214422</v>
      </c>
      <c r="E6" s="123">
        <v>11413.611926619622</v>
      </c>
      <c r="F6" s="123">
        <v>11565.848554113738</v>
      </c>
      <c r="G6" s="123">
        <v>19539.633094668236</v>
      </c>
      <c r="H6" s="117">
        <f t="shared" ref="H6:H10" si="0">(G6-F6)/F6</f>
        <v>0.68942494822123401</v>
      </c>
      <c r="I6" s="123"/>
      <c r="N6" s="128" t="s">
        <v>277</v>
      </c>
      <c r="O6" s="123">
        <v>19539.633094668236</v>
      </c>
    </row>
    <row r="7" spans="1:15">
      <c r="A7" s="2" t="s">
        <v>278</v>
      </c>
      <c r="C7" s="123">
        <v>530.37957140804679</v>
      </c>
      <c r="D7" s="123">
        <v>748.88659856014806</v>
      </c>
      <c r="E7" s="123">
        <v>1488.5149999999999</v>
      </c>
      <c r="F7" s="123">
        <v>1471.3765629087661</v>
      </c>
      <c r="G7" s="123">
        <v>1316.3735356379459</v>
      </c>
      <c r="H7" s="117">
        <f>(G7-F7)/F7</f>
        <v>-0.10534558669630739</v>
      </c>
      <c r="I7" s="124">
        <f>G7/G8</f>
        <v>7.576416478914226E-2</v>
      </c>
      <c r="N7" s="2" t="s">
        <v>278</v>
      </c>
      <c r="O7" s="123">
        <v>1316.3735356379459</v>
      </c>
    </row>
    <row r="8" spans="1:15">
      <c r="A8" s="2" t="s">
        <v>279</v>
      </c>
      <c r="C8" s="123">
        <v>3887.7273193945248</v>
      </c>
      <c r="D8" s="123">
        <v>12458.80592597662</v>
      </c>
      <c r="E8" s="123">
        <v>9802.3685598827888</v>
      </c>
      <c r="F8" s="123">
        <v>9452.5353032477742</v>
      </c>
      <c r="G8" s="123">
        <v>17374.619509124386</v>
      </c>
      <c r="H8" s="117">
        <f t="shared" si="0"/>
        <v>0.83809094086691027</v>
      </c>
      <c r="N8" s="2" t="s">
        <v>279</v>
      </c>
      <c r="O8" s="123">
        <v>17374.619509124386</v>
      </c>
    </row>
    <row r="9" spans="1:15">
      <c r="A9" s="128" t="s">
        <v>274</v>
      </c>
      <c r="C9" s="123">
        <v>78.793508355914824</v>
      </c>
      <c r="D9" s="123">
        <v>81.512202558602851</v>
      </c>
      <c r="E9" s="123">
        <v>337.45699999999999</v>
      </c>
      <c r="F9" s="123">
        <v>405.13971341924741</v>
      </c>
      <c r="G9" s="123">
        <v>233.68320286543926</v>
      </c>
      <c r="H9" s="117">
        <f t="shared" si="0"/>
        <v>-0.42320341569768849</v>
      </c>
      <c r="I9" s="124">
        <f>G9/G10</f>
        <v>0.13133285808847497</v>
      </c>
      <c r="N9" s="128" t="s">
        <v>274</v>
      </c>
      <c r="O9" s="123">
        <v>233.68320286543926</v>
      </c>
    </row>
    <row r="10" spans="1:15">
      <c r="A10" s="128" t="s">
        <v>275</v>
      </c>
      <c r="C10" s="123">
        <v>757.4250156319149</v>
      </c>
      <c r="D10" s="123">
        <v>510.92583543512745</v>
      </c>
      <c r="E10" s="123">
        <v>1299.8874681205298</v>
      </c>
      <c r="F10" s="123">
        <v>1649.7645773400268</v>
      </c>
      <c r="G10" s="123">
        <v>1779.3201660776617</v>
      </c>
      <c r="H10" s="117">
        <f t="shared" si="0"/>
        <v>7.8529743284052045E-2</v>
      </c>
      <c r="N10" s="128" t="s">
        <v>275</v>
      </c>
      <c r="O10" s="123">
        <v>1779.3201660776617</v>
      </c>
    </row>
    <row r="11" spans="1:15">
      <c r="C11" s="123"/>
      <c r="D11" s="123"/>
      <c r="E11" s="123"/>
      <c r="F11" s="123"/>
      <c r="G11" s="123"/>
    </row>
    <row r="12" spans="1:15">
      <c r="C12" s="123"/>
      <c r="D12" s="123"/>
      <c r="E12" s="123"/>
      <c r="F12" s="123"/>
      <c r="G12" s="123"/>
    </row>
    <row r="13" spans="1:15">
      <c r="C13" s="123"/>
      <c r="D13" s="123"/>
      <c r="E13" s="123"/>
      <c r="F13" s="123"/>
      <c r="G13" s="123"/>
    </row>
    <row r="14" spans="1:15">
      <c r="C14" s="123"/>
      <c r="D14" s="123"/>
      <c r="E14" s="123"/>
      <c r="F14" s="123"/>
      <c r="G14" s="123"/>
    </row>
    <row r="15" spans="1:15">
      <c r="C15" s="123"/>
      <c r="D15" s="123"/>
      <c r="E15" s="123"/>
      <c r="F15" s="123"/>
      <c r="G15" s="123"/>
    </row>
    <row r="16" spans="1:15">
      <c r="C16" s="123"/>
      <c r="D16" s="123"/>
      <c r="E16" s="123"/>
      <c r="F16" s="123"/>
      <c r="G16" s="123"/>
    </row>
    <row r="17" spans="1:15">
      <c r="C17" s="123"/>
      <c r="D17" s="123"/>
      <c r="E17" s="123"/>
      <c r="F17" s="123"/>
      <c r="G17" s="123"/>
    </row>
    <row r="18" spans="1:15">
      <c r="C18" s="123"/>
      <c r="D18" s="123"/>
      <c r="E18" s="123"/>
      <c r="F18" s="123"/>
      <c r="G18" s="123"/>
    </row>
    <row r="19" spans="1:15" ht="13.9">
      <c r="A19" s="3"/>
      <c r="C19" s="123"/>
      <c r="D19" s="123"/>
      <c r="E19" s="123"/>
      <c r="F19" s="123"/>
      <c r="G19" s="123"/>
    </row>
    <row r="20" spans="1:15" ht="13.9">
      <c r="A20" s="3"/>
    </row>
    <row r="21" spans="1:15" ht="13.9">
      <c r="A21" s="3"/>
    </row>
    <row r="22" spans="1:15" ht="13.9">
      <c r="A22" s="3"/>
    </row>
    <row r="23" spans="1:15" ht="13.9">
      <c r="A23" s="3"/>
    </row>
    <row r="25" spans="1:15" hidden="1">
      <c r="B25" s="2">
        <v>2016</v>
      </c>
      <c r="C25" s="2">
        <v>2017</v>
      </c>
      <c r="D25" s="2">
        <v>2018</v>
      </c>
      <c r="E25" s="2">
        <v>2019</v>
      </c>
      <c r="F25" s="2">
        <v>2020</v>
      </c>
      <c r="G25" s="2">
        <v>2021</v>
      </c>
      <c r="H25" s="2">
        <v>2022</v>
      </c>
      <c r="I25" s="2">
        <v>2023</v>
      </c>
      <c r="J25" s="114" t="s">
        <v>78</v>
      </c>
      <c r="K25" s="113" t="s">
        <v>85</v>
      </c>
    </row>
    <row r="26" spans="1:15" ht="27.4" hidden="1">
      <c r="A26" s="2" t="s">
        <v>237</v>
      </c>
      <c r="B26" s="54">
        <v>234.418790828</v>
      </c>
      <c r="C26" s="54">
        <v>291.55182825899999</v>
      </c>
      <c r="D26" s="54">
        <v>478.05247877900001</v>
      </c>
      <c r="E26" s="54">
        <v>629.91063331354303</v>
      </c>
      <c r="F26" s="54">
        <v>855.46834574079867</v>
      </c>
      <c r="G26" s="54">
        <v>1924.0159999999998</v>
      </c>
      <c r="H26" s="54">
        <v>2032.1184602774815</v>
      </c>
      <c r="I26" s="110">
        <v>1583.8750341883554</v>
      </c>
      <c r="J26" s="117">
        <f>(I26-H26)/H26</f>
        <v>-0.22057937804861999</v>
      </c>
      <c r="K26" s="118">
        <f>J26/I32</f>
        <v>-1.1288818831956947E-5</v>
      </c>
      <c r="M26" s="2" t="s">
        <v>239</v>
      </c>
      <c r="N26" s="59" t="s">
        <v>231</v>
      </c>
      <c r="O26" s="54">
        <f>I28</f>
        <v>188.2567050240998</v>
      </c>
    </row>
    <row r="27" spans="1:15" ht="27.4" hidden="1">
      <c r="A27" s="2" t="s">
        <v>236</v>
      </c>
      <c r="B27" s="54">
        <v>190.73763159500001</v>
      </c>
      <c r="C27" s="54">
        <v>269.61727032300001</v>
      </c>
      <c r="D27" s="54">
        <v>426.18786094500001</v>
      </c>
      <c r="E27" s="54">
        <v>530.37957140804679</v>
      </c>
      <c r="F27" s="54">
        <v>748.88659856014806</v>
      </c>
      <c r="G27" s="54">
        <v>1488.5149999999999</v>
      </c>
      <c r="H27" s="54">
        <v>1471.3765629087661</v>
      </c>
      <c r="I27" s="110">
        <v>1316.3735356379459</v>
      </c>
      <c r="J27" s="117">
        <f>(I27-H27)/H27</f>
        <v>-0.10534558669630739</v>
      </c>
      <c r="K27" s="118">
        <f>J27/I33</f>
        <v>-6.0631881257016608E-6</v>
      </c>
      <c r="N27" s="59" t="s">
        <v>233</v>
      </c>
      <c r="O27" s="54">
        <f>O28-O26</f>
        <v>1591.0634610535619</v>
      </c>
    </row>
    <row r="28" spans="1:15" ht="27.4" hidden="1">
      <c r="A28" s="2" t="s">
        <v>164</v>
      </c>
      <c r="B28" s="54">
        <v>24.656405444999997</v>
      </c>
      <c r="C28" s="54">
        <v>20.811415794999988</v>
      </c>
      <c r="D28" s="54">
        <v>31.529872673</v>
      </c>
      <c r="E28" s="54">
        <v>78.793508355914824</v>
      </c>
      <c r="F28" s="54">
        <v>81.512202558602851</v>
      </c>
      <c r="G28" s="54">
        <v>337.45699999999999</v>
      </c>
      <c r="H28" s="54">
        <v>405.13971341924741</v>
      </c>
      <c r="I28" s="110">
        <f>'[2]Lampiran_Ikhtisar 2023'!X15+'[2]Lampiran_Ikhtisar 2023'!Y15</f>
        <v>188.2567050240998</v>
      </c>
      <c r="J28" s="117">
        <f>(I28-H28)/H28</f>
        <v>-0.53532892780301777</v>
      </c>
      <c r="K28" s="118">
        <f>J28/I34</f>
        <v>-3.0086149643495492E-4</v>
      </c>
      <c r="N28" s="59" t="s">
        <v>234</v>
      </c>
      <c r="O28" s="54">
        <f>I34</f>
        <v>1779.3201660776617</v>
      </c>
    </row>
    <row r="29" spans="1:15" hidden="1">
      <c r="A29" s="2" t="s">
        <v>238</v>
      </c>
      <c r="C29" s="49">
        <v>3.8449896500000094</v>
      </c>
      <c r="D29" s="49">
        <v>10.718456878000012</v>
      </c>
      <c r="E29" s="49">
        <v>47.263635682914824</v>
      </c>
      <c r="F29" s="49">
        <v>2.7186942026880274</v>
      </c>
      <c r="G29" s="49">
        <v>255.94479744139716</v>
      </c>
      <c r="H29" s="49"/>
      <c r="I29" s="115"/>
      <c r="J29" s="117" t="e">
        <f>(I29-H29)/H29</f>
        <v>#DIV/0!</v>
      </c>
      <c r="N29" s="54"/>
    </row>
    <row r="30" spans="1:15" hidden="1">
      <c r="C30" s="49"/>
      <c r="N30" s="54"/>
    </row>
    <row r="31" spans="1:15" hidden="1">
      <c r="A31" s="2" t="s">
        <v>133</v>
      </c>
      <c r="C31" s="2">
        <v>2017</v>
      </c>
      <c r="D31" s="2">
        <v>2018</v>
      </c>
      <c r="E31" s="2">
        <v>2019</v>
      </c>
      <c r="F31" s="2">
        <v>2020</v>
      </c>
      <c r="G31" s="2">
        <v>2021</v>
      </c>
      <c r="H31" s="2">
        <v>2022</v>
      </c>
      <c r="I31" s="2">
        <v>2023</v>
      </c>
      <c r="N31" s="54"/>
      <c r="O31" s="49"/>
    </row>
    <row r="32" spans="1:15" hidden="1">
      <c r="A32" s="2" t="s">
        <v>237</v>
      </c>
      <c r="C32" s="54">
        <v>3233.2446525176501</v>
      </c>
      <c r="D32" s="54">
        <v>3538.4664414063091</v>
      </c>
      <c r="E32" s="54">
        <v>4755.6147625387302</v>
      </c>
      <c r="F32" s="54">
        <v>13665.126524214422</v>
      </c>
      <c r="G32" s="54">
        <v>11413.611926619622</v>
      </c>
      <c r="H32" s="54">
        <v>11565.848554113738</v>
      </c>
      <c r="I32" s="116">
        <v>19539.633094668236</v>
      </c>
      <c r="N32" s="54"/>
      <c r="O32" s="49"/>
    </row>
    <row r="33" spans="1:16" hidden="1">
      <c r="A33" s="2" t="s">
        <v>236</v>
      </c>
      <c r="C33" s="54">
        <v>2166.5478101708109</v>
      </c>
      <c r="D33" s="54">
        <v>2978.7470758203308</v>
      </c>
      <c r="E33" s="54">
        <v>3887.7273193945248</v>
      </c>
      <c r="F33" s="54">
        <v>12458.80592597662</v>
      </c>
      <c r="G33" s="54">
        <v>9802.3685598827888</v>
      </c>
      <c r="H33" s="54">
        <v>9452.5353032477742</v>
      </c>
      <c r="I33" s="116">
        <v>17374.619509124386</v>
      </c>
      <c r="N33" s="54"/>
      <c r="O33" s="49"/>
    </row>
    <row r="34" spans="1:16" hidden="1">
      <c r="A34" s="2" t="s">
        <v>164</v>
      </c>
      <c r="C34" s="54">
        <v>901.36698190583934</v>
      </c>
      <c r="D34" s="54">
        <v>432.48899250692</v>
      </c>
      <c r="E34" s="54">
        <v>757.4250156319149</v>
      </c>
      <c r="F34" s="54">
        <v>510.92583543512745</v>
      </c>
      <c r="G34" s="54">
        <v>1299.8874681205298</v>
      </c>
      <c r="H34" s="54">
        <v>1649.7645773400268</v>
      </c>
      <c r="I34" s="116">
        <v>1779.3201660776617</v>
      </c>
    </row>
    <row r="35" spans="1:16" hidden="1"/>
    <row r="36" spans="1:16" hidden="1"/>
    <row r="37" spans="1:16" hidden="1"/>
    <row r="38" spans="1:16" hidden="1">
      <c r="C38" s="54"/>
      <c r="D38" s="54"/>
      <c r="E38" s="54"/>
      <c r="F38" s="54"/>
      <c r="G38" s="54"/>
      <c r="H38" s="54"/>
      <c r="I38" s="54"/>
      <c r="J38" s="115"/>
    </row>
    <row r="39" spans="1:16" hidden="1">
      <c r="C39" s="54"/>
      <c r="D39" s="54"/>
      <c r="E39" s="54"/>
      <c r="F39" s="54"/>
      <c r="G39" s="54"/>
      <c r="H39" s="54"/>
      <c r="I39" s="54"/>
      <c r="J39" s="115"/>
    </row>
    <row r="40" spans="1:16" hidden="1">
      <c r="C40" s="54"/>
      <c r="D40" s="49"/>
      <c r="E40" s="49"/>
      <c r="F40" s="49"/>
      <c r="G40" s="49"/>
      <c r="H40" s="49"/>
      <c r="I40" s="49"/>
      <c r="J40" s="115"/>
    </row>
    <row r="41" spans="1:16" hidden="1">
      <c r="C41" s="54"/>
      <c r="D41" s="49"/>
      <c r="E41" s="49"/>
      <c r="F41" s="49"/>
      <c r="G41" s="49"/>
      <c r="H41" s="49"/>
      <c r="I41" s="49"/>
      <c r="M41" s="49"/>
      <c r="O41" s="54"/>
      <c r="P41" s="54"/>
    </row>
    <row r="42" spans="1:16" hidden="1">
      <c r="M42" s="54"/>
      <c r="O42" s="54"/>
      <c r="P42" s="54"/>
    </row>
    <row r="43" spans="1:16" hidden="1">
      <c r="C43" s="54"/>
      <c r="D43" s="54"/>
      <c r="E43" s="54"/>
      <c r="F43" s="54"/>
      <c r="G43" s="54"/>
      <c r="H43" s="54"/>
      <c r="I43" s="54"/>
      <c r="J43" s="115"/>
      <c r="M43" s="54"/>
    </row>
    <row r="44" spans="1:16" hidden="1">
      <c r="C44" s="54"/>
      <c r="D44" s="54"/>
      <c r="E44" s="54"/>
      <c r="F44" s="54"/>
      <c r="G44" s="54"/>
      <c r="H44" s="54"/>
      <c r="I44" s="54"/>
      <c r="J44" s="115"/>
    </row>
    <row r="45" spans="1:16" hidden="1">
      <c r="C45" s="54"/>
      <c r="D45" s="54"/>
      <c r="E45" s="54"/>
      <c r="F45" s="54"/>
      <c r="G45" s="54"/>
      <c r="H45" s="54"/>
      <c r="I45" s="54"/>
      <c r="J45" s="115"/>
    </row>
    <row r="46" spans="1:16" hidden="1">
      <c r="C46" s="54"/>
      <c r="D46" s="54"/>
      <c r="E46" s="54"/>
      <c r="F46" s="54"/>
      <c r="G46" s="54"/>
      <c r="H46" s="54"/>
      <c r="I46" s="54"/>
    </row>
    <row r="47" spans="1:16" hidden="1"/>
    <row r="48" spans="1:16" hidden="1"/>
    <row r="49" hidden="1"/>
    <row r="50" hidden="1"/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A56E-5296-42CA-A5FE-E92D8A03622B}">
  <dimension ref="A1:P86"/>
  <sheetViews>
    <sheetView topLeftCell="A19" zoomScaleNormal="100" workbookViewId="0">
      <selection activeCell="L29" sqref="L29"/>
    </sheetView>
  </sheetViews>
  <sheetFormatPr defaultRowHeight="13.5"/>
  <cols>
    <col min="1" max="1" width="14.75" style="2" customWidth="1"/>
    <col min="2" max="2" width="11.25" style="2" hidden="1" customWidth="1"/>
    <col min="3" max="3" width="11.8125" style="2" hidden="1" customWidth="1"/>
    <col min="4" max="4" width="10.9375" style="2" hidden="1" customWidth="1"/>
    <col min="5" max="9" width="10.9375" style="2" bestFit="1" customWidth="1"/>
    <col min="10" max="10" width="9" style="114"/>
    <col min="11" max="11" width="9" style="113"/>
    <col min="12" max="13" width="9" style="2"/>
    <col min="14" max="14" width="20.875" style="2" customWidth="1"/>
    <col min="15" max="15" width="10.875" style="2" bestFit="1" customWidth="1"/>
    <col min="16" max="16384" width="9" style="2"/>
  </cols>
  <sheetData>
    <row r="1" spans="1:10" ht="13.9">
      <c r="A1" s="1" t="s">
        <v>287</v>
      </c>
    </row>
    <row r="2" spans="1:10" ht="13.9">
      <c r="A2" s="3" t="s">
        <v>286</v>
      </c>
    </row>
    <row r="3" spans="1:10" ht="13.9">
      <c r="A3" s="3"/>
    </row>
    <row r="4" spans="1:10" ht="13.9">
      <c r="A4" s="3"/>
      <c r="C4" s="2">
        <v>2017</v>
      </c>
      <c r="D4" s="2">
        <v>2018</v>
      </c>
      <c r="E4" s="2">
        <v>2019</v>
      </c>
      <c r="F4" s="2">
        <v>2020</v>
      </c>
      <c r="G4" s="2">
        <v>2021</v>
      </c>
      <c r="H4" s="2">
        <v>2022</v>
      </c>
      <c r="I4" s="114">
        <v>2023</v>
      </c>
    </row>
    <row r="5" spans="1:10" ht="40.5">
      <c r="A5" s="130" t="s">
        <v>282</v>
      </c>
      <c r="B5" s="2">
        <v>10359.20261640078</v>
      </c>
      <c r="C5" s="123">
        <v>15848.49951633166</v>
      </c>
      <c r="D5" s="123">
        <v>20956.036146942399</v>
      </c>
      <c r="E5" s="123">
        <v>21412.483584852929</v>
      </c>
      <c r="F5" s="123">
        <v>32286.374737146434</v>
      </c>
      <c r="G5" s="123">
        <v>41228.552028988903</v>
      </c>
      <c r="H5" s="123">
        <v>38223.582985610563</v>
      </c>
      <c r="I5" s="123">
        <f>57886606772937.8/1000000000</f>
        <v>57886.606772937797</v>
      </c>
      <c r="J5" s="119">
        <f>(I5-H5)/H5</f>
        <v>0.51442126173073488</v>
      </c>
    </row>
    <row r="6" spans="1:10" ht="40.5">
      <c r="A6" s="130" t="s">
        <v>283</v>
      </c>
      <c r="C6" s="123">
        <v>194716.53686494561</v>
      </c>
      <c r="D6" s="123">
        <v>232638.89125335941</v>
      </c>
      <c r="E6" s="123">
        <v>237999.5897767425</v>
      </c>
      <c r="F6" s="123">
        <v>286960.05877016345</v>
      </c>
      <c r="G6" s="123">
        <v>261000.72566426286</v>
      </c>
      <c r="H6" s="123">
        <v>326217.61245834408</v>
      </c>
      <c r="I6" s="123">
        <v>422913.53725149331</v>
      </c>
      <c r="J6" s="119">
        <f t="shared" ref="J6:J7" si="0">(I6-H6)/H6</f>
        <v>0.2964154021742057</v>
      </c>
    </row>
    <row r="7" spans="1:10">
      <c r="A7" s="2" t="s">
        <v>246</v>
      </c>
      <c r="B7" s="124" t="e">
        <f>B5/B6</f>
        <v>#DIV/0!</v>
      </c>
      <c r="C7" s="124">
        <f>C5/C6</f>
        <v>8.13926735320077E-2</v>
      </c>
      <c r="D7" s="124">
        <f t="shared" ref="D7:H7" si="1">D5/D6</f>
        <v>9.0079676850419066E-2</v>
      </c>
      <c r="E7" s="124">
        <f t="shared" si="1"/>
        <v>8.9968573496026133E-2</v>
      </c>
      <c r="F7" s="124">
        <f t="shared" si="1"/>
        <v>0.11251173726238237</v>
      </c>
      <c r="G7" s="124">
        <f t="shared" si="1"/>
        <v>0.15796336168820874</v>
      </c>
      <c r="H7" s="124">
        <f t="shared" si="1"/>
        <v>0.11717203953999103</v>
      </c>
      <c r="I7" s="124">
        <f>I5/I6</f>
        <v>0.13687574805276206</v>
      </c>
      <c r="J7" s="119">
        <f t="shared" si="0"/>
        <v>0.1681604979321549</v>
      </c>
    </row>
    <row r="8" spans="1:10" ht="13.9">
      <c r="A8" s="3"/>
    </row>
    <row r="9" spans="1:10" ht="13.9">
      <c r="A9" s="3"/>
    </row>
    <row r="10" spans="1:10" ht="13.9">
      <c r="A10" s="3"/>
    </row>
    <row r="11" spans="1:10" ht="13.9">
      <c r="A11" s="3"/>
    </row>
    <row r="12" spans="1:10" ht="13.9">
      <c r="A12" s="3"/>
    </row>
    <row r="13" spans="1:10" ht="13.9">
      <c r="A13" s="3"/>
    </row>
    <row r="14" spans="1:10" ht="13.9">
      <c r="A14" s="3"/>
    </row>
    <row r="15" spans="1:10" ht="13.9">
      <c r="A15" s="3"/>
    </row>
    <row r="16" spans="1:10" ht="13.9">
      <c r="A16" s="3"/>
    </row>
    <row r="17" spans="1:8" ht="13.9">
      <c r="A17" s="3"/>
    </row>
    <row r="18" spans="1:8" ht="13.9">
      <c r="A18" s="3"/>
    </row>
    <row r="19" spans="1:8" ht="13.9">
      <c r="A19" s="3"/>
    </row>
    <row r="20" spans="1:8" ht="13.9">
      <c r="A20" s="3"/>
    </row>
    <row r="21" spans="1:8" ht="13.9">
      <c r="A21" s="3"/>
    </row>
    <row r="22" spans="1:8" ht="13.9">
      <c r="A22" s="3"/>
    </row>
    <row r="23" spans="1:8" ht="13.9">
      <c r="A23" s="3"/>
    </row>
    <row r="24" spans="1:8" ht="13.9">
      <c r="A24" s="3"/>
    </row>
    <row r="25" spans="1:8" ht="13.9">
      <c r="A25" s="3"/>
    </row>
    <row r="26" spans="1:8">
      <c r="F26" s="123"/>
      <c r="G26" s="123"/>
    </row>
    <row r="28" spans="1:8" ht="13.9">
      <c r="A28" s="3"/>
      <c r="F28" s="2">
        <v>2022</v>
      </c>
      <c r="G28" s="2">
        <v>2023</v>
      </c>
    </row>
    <row r="29" spans="1:8" ht="13.9">
      <c r="A29" s="3"/>
      <c r="E29" s="2" t="s">
        <v>284</v>
      </c>
      <c r="F29" s="123">
        <v>23642.917574728901</v>
      </c>
      <c r="G29" s="123">
        <v>30362.981755566427</v>
      </c>
      <c r="H29" s="124">
        <f>(G29-F29)/F29</f>
        <v>0.28423159534339243</v>
      </c>
    </row>
    <row r="30" spans="1:8" ht="13.9">
      <c r="A30" s="3"/>
      <c r="E30" s="2" t="s">
        <v>285</v>
      </c>
      <c r="F30" s="123">
        <v>14582.6654108816</v>
      </c>
      <c r="G30" s="123">
        <v>27523.625017371389</v>
      </c>
      <c r="H30" s="124">
        <f>(G30-F30)/F30</f>
        <v>0.88742073152369194</v>
      </c>
    </row>
    <row r="31" spans="1:8" ht="13.9">
      <c r="A31" s="3"/>
      <c r="F31" s="131">
        <f>SUM(F29:F30)</f>
        <v>38225.582985610497</v>
      </c>
      <c r="G31" s="131">
        <f>SUM(G29:G30)</f>
        <v>57886.606772937812</v>
      </c>
      <c r="H31" s="124">
        <f>(G31-F31)/F31</f>
        <v>0.51434202572472054</v>
      </c>
    </row>
    <row r="32" spans="1:8" ht="13.9">
      <c r="A32" s="3"/>
    </row>
    <row r="33" spans="1:8" ht="13.9">
      <c r="A33" s="3"/>
    </row>
    <row r="34" spans="1:8" ht="13.9">
      <c r="A34" s="3"/>
      <c r="E34" s="2" t="s">
        <v>139</v>
      </c>
      <c r="F34" s="2" t="s">
        <v>284</v>
      </c>
      <c r="G34" s="123">
        <v>312567.50634674844</v>
      </c>
      <c r="H34" s="124">
        <f>G29/G34</f>
        <v>9.714055728455373E-2</v>
      </c>
    </row>
    <row r="35" spans="1:8" ht="13.9">
      <c r="A35" s="3"/>
      <c r="F35" s="2" t="s">
        <v>285</v>
      </c>
      <c r="G35" s="123">
        <v>110346.03090474498</v>
      </c>
      <c r="H35" s="124">
        <f>G30/G35</f>
        <v>0.24943013166582184</v>
      </c>
    </row>
    <row r="36" spans="1:8" ht="13.9">
      <c r="A36" s="3"/>
    </row>
    <row r="37" spans="1:8" ht="13.9">
      <c r="A37" s="3"/>
    </row>
    <row r="38" spans="1:8" ht="13.9">
      <c r="A38" s="3"/>
    </row>
    <row r="39" spans="1:8" ht="13.9">
      <c r="A39" s="3"/>
    </row>
    <row r="40" spans="1:8" ht="13.9">
      <c r="A40" s="3"/>
    </row>
    <row r="41" spans="1:8" ht="13.9">
      <c r="A41" s="3"/>
    </row>
    <row r="42" spans="1:8" ht="13.9">
      <c r="A42" s="3"/>
    </row>
    <row r="43" spans="1:8" ht="13.9">
      <c r="A43" s="3"/>
    </row>
    <row r="44" spans="1:8" ht="13.9">
      <c r="A44" s="3"/>
    </row>
    <row r="45" spans="1:8" ht="13.9">
      <c r="A45" s="3"/>
    </row>
    <row r="46" spans="1:8" ht="13.9">
      <c r="A46" s="3"/>
    </row>
    <row r="47" spans="1:8" ht="13.9">
      <c r="A47" s="3"/>
    </row>
    <row r="48" spans="1:8" ht="13.9">
      <c r="A48" s="3"/>
    </row>
    <row r="49" spans="1:16" ht="13.9">
      <c r="A49" s="3"/>
    </row>
    <row r="50" spans="1:16" ht="13.9">
      <c r="A50" s="3"/>
    </row>
    <row r="51" spans="1:16" ht="13.9">
      <c r="A51" s="3"/>
    </row>
    <row r="52" spans="1:16" ht="13.9">
      <c r="A52" s="3"/>
    </row>
    <row r="53" spans="1:16" ht="13.9">
      <c r="A53" s="3"/>
    </row>
    <row r="54" spans="1:16" ht="13.9">
      <c r="A54" s="3"/>
    </row>
    <row r="55" spans="1:16" ht="13.9">
      <c r="A55" s="3"/>
    </row>
    <row r="57" spans="1:16">
      <c r="B57" s="2">
        <v>2016</v>
      </c>
      <c r="C57" s="2">
        <v>2017</v>
      </c>
      <c r="D57" s="2">
        <v>2018</v>
      </c>
      <c r="E57" s="2">
        <v>2019</v>
      </c>
      <c r="F57" s="2">
        <v>2020</v>
      </c>
      <c r="G57" s="2">
        <v>2021</v>
      </c>
      <c r="H57" s="2">
        <v>2022</v>
      </c>
      <c r="I57" s="114">
        <v>2023</v>
      </c>
      <c r="J57" s="114" t="s">
        <v>78</v>
      </c>
      <c r="K57" s="113" t="s">
        <v>85</v>
      </c>
    </row>
    <row r="58" spans="1:16" ht="27.4">
      <c r="A58" s="2" t="s">
        <v>240</v>
      </c>
      <c r="B58" s="54">
        <v>4027.8161026516</v>
      </c>
      <c r="C58" s="54">
        <v>8724.3857817415101</v>
      </c>
      <c r="D58" s="54">
        <v>11896.918339544469</v>
      </c>
      <c r="E58" s="54">
        <v>12039.70456405834</v>
      </c>
      <c r="F58" s="54">
        <v>15583.92828379503</v>
      </c>
      <c r="G58" s="54">
        <v>21368.607381375903</v>
      </c>
      <c r="H58" s="54">
        <v>23641.917574728926</v>
      </c>
      <c r="I58" s="110">
        <v>23642.917574728901</v>
      </c>
      <c r="J58" s="119">
        <f>(I58-H58)/H58</f>
        <v>4.229775342095955E-5</v>
      </c>
      <c r="K58" s="120">
        <f>I58/I63</f>
        <v>9.9635099983025374E-2</v>
      </c>
      <c r="M58" s="2" t="s">
        <v>241</v>
      </c>
      <c r="N58" s="59" t="s">
        <v>231</v>
      </c>
      <c r="O58" s="54">
        <f>I60</f>
        <v>38224.582985610599</v>
      </c>
      <c r="P58" s="121">
        <f>O58/O60</f>
        <v>0.11717474578643677</v>
      </c>
    </row>
    <row r="59" spans="1:16" ht="27.4">
      <c r="A59" s="2" t="s">
        <v>242</v>
      </c>
      <c r="B59" s="54">
        <v>6331.3865137491812</v>
      </c>
      <c r="C59" s="54">
        <v>7124.1137345901498</v>
      </c>
      <c r="D59" s="54">
        <v>9059.1178073979299</v>
      </c>
      <c r="E59" s="54">
        <v>9372.7790207945891</v>
      </c>
      <c r="F59" s="54">
        <v>16702.446453351404</v>
      </c>
      <c r="G59" s="54">
        <v>19859.944647613</v>
      </c>
      <c r="H59" s="54">
        <v>14581.665410881638</v>
      </c>
      <c r="I59" s="110">
        <v>14582.6654108816</v>
      </c>
      <c r="J59" s="119">
        <f t="shared" ref="J59:J60" si="2">(I59-H59)/H59</f>
        <v>6.8579272105334855E-5</v>
      </c>
      <c r="K59" s="120">
        <f t="shared" ref="K59:K60" si="3">I59/I64</f>
        <v>0.16398920103220546</v>
      </c>
      <c r="N59" s="59" t="s">
        <v>233</v>
      </c>
      <c r="O59" s="54">
        <f>O60-O58</f>
        <v>287994.02947273344</v>
      </c>
      <c r="P59" s="87">
        <f>O59/O60</f>
        <v>0.88282525421356328</v>
      </c>
    </row>
    <row r="60" spans="1:16" ht="27.4">
      <c r="A60" s="2" t="s">
        <v>241</v>
      </c>
      <c r="B60" s="54">
        <v>10359.20261640078</v>
      </c>
      <c r="C60" s="54">
        <v>15848.49951633166</v>
      </c>
      <c r="D60" s="54">
        <v>20956.036146942399</v>
      </c>
      <c r="E60" s="54">
        <v>21412.483584852929</v>
      </c>
      <c r="F60" s="54">
        <v>32286.374737146434</v>
      </c>
      <c r="G60" s="54">
        <v>41228.552028988903</v>
      </c>
      <c r="H60" s="54">
        <v>38223.582985610563</v>
      </c>
      <c r="I60" s="110">
        <v>38224.582985610599</v>
      </c>
      <c r="J60" s="119">
        <f t="shared" si="2"/>
        <v>2.6161859300653059E-5</v>
      </c>
      <c r="K60" s="120">
        <f t="shared" si="3"/>
        <v>0.11717474578643677</v>
      </c>
      <c r="N60" s="59" t="s">
        <v>234</v>
      </c>
      <c r="O60" s="54">
        <f>I65</f>
        <v>326218.61245834403</v>
      </c>
      <c r="P60" s="87">
        <v>1</v>
      </c>
    </row>
    <row r="61" spans="1:16">
      <c r="I61" s="114"/>
      <c r="O61" s="54"/>
    </row>
    <row r="62" spans="1:16">
      <c r="A62" s="2" t="s">
        <v>133</v>
      </c>
      <c r="C62" s="2">
        <v>2017</v>
      </c>
      <c r="D62" s="2">
        <v>2018</v>
      </c>
      <c r="E62" s="2">
        <v>2019</v>
      </c>
      <c r="F62" s="2">
        <v>2020</v>
      </c>
      <c r="G62" s="2">
        <v>2021</v>
      </c>
      <c r="H62" s="2">
        <v>2022</v>
      </c>
      <c r="I62" s="114">
        <v>2023</v>
      </c>
    </row>
    <row r="63" spans="1:16">
      <c r="A63" s="2" t="s">
        <v>240</v>
      </c>
      <c r="C63" s="54">
        <v>114778.50025720084</v>
      </c>
      <c r="D63" s="54">
        <v>128562.70270707954</v>
      </c>
      <c r="E63" s="54">
        <v>132890.47315522825</v>
      </c>
      <c r="F63" s="54">
        <v>169384.07015081774</v>
      </c>
      <c r="G63" s="54">
        <v>165983.75207095756</v>
      </c>
      <c r="H63" s="54">
        <v>237294.06548151147</v>
      </c>
      <c r="I63" s="110">
        <v>237295.065481511</v>
      </c>
    </row>
    <row r="64" spans="1:16">
      <c r="A64" s="2" t="s">
        <v>242</v>
      </c>
      <c r="C64" s="54">
        <v>79938.036607744783</v>
      </c>
      <c r="D64" s="54">
        <v>104076.18854627987</v>
      </c>
      <c r="E64" s="54">
        <v>105109.11662151424</v>
      </c>
      <c r="F64" s="54">
        <v>117575.98861934568</v>
      </c>
      <c r="G64" s="54">
        <v>95016.973593305302</v>
      </c>
      <c r="H64" s="54">
        <v>88923.546976832615</v>
      </c>
      <c r="I64" s="110">
        <v>88924.5469768326</v>
      </c>
      <c r="O64" s="54"/>
    </row>
    <row r="65" spans="1:16" ht="27.4">
      <c r="A65" s="2" t="s">
        <v>241</v>
      </c>
      <c r="C65" s="54">
        <v>194716.53686494561</v>
      </c>
      <c r="D65" s="54">
        <v>232638.89125335941</v>
      </c>
      <c r="E65" s="54">
        <v>237999.5897767425</v>
      </c>
      <c r="F65" s="54">
        <v>286960.05877016345</v>
      </c>
      <c r="G65" s="54">
        <v>261000.72566426286</v>
      </c>
      <c r="H65" s="54">
        <v>326217.61245834408</v>
      </c>
      <c r="I65" s="110">
        <v>326218.61245834403</v>
      </c>
      <c r="M65" s="2" t="s">
        <v>240</v>
      </c>
      <c r="N65" s="59" t="s">
        <v>231</v>
      </c>
      <c r="O65" s="54">
        <f>I58</f>
        <v>23642.917574728901</v>
      </c>
      <c r="P65" s="122">
        <f>O65/O67</f>
        <v>9.9635099983025374E-2</v>
      </c>
    </row>
    <row r="66" spans="1:16" ht="27.4">
      <c r="N66" s="59" t="s">
        <v>233</v>
      </c>
      <c r="O66" s="54">
        <f>O67-O65</f>
        <v>213652.14790678211</v>
      </c>
      <c r="P66" s="87">
        <f>O66/O67</f>
        <v>0.90036490001697467</v>
      </c>
    </row>
    <row r="67" spans="1:16" ht="27.4">
      <c r="N67" s="59" t="s">
        <v>234</v>
      </c>
      <c r="O67" s="112">
        <f>I63</f>
        <v>237295.065481511</v>
      </c>
      <c r="P67" s="87">
        <v>1</v>
      </c>
    </row>
    <row r="68" spans="1:16">
      <c r="A68" s="2">
        <v>2016</v>
      </c>
      <c r="C68" s="2" t="s">
        <v>183</v>
      </c>
      <c r="D68" s="2" t="s">
        <v>243</v>
      </c>
      <c r="J68" s="114" t="s">
        <v>185</v>
      </c>
    </row>
    <row r="69" spans="1:16">
      <c r="B69" s="2" t="s">
        <v>240</v>
      </c>
      <c r="C69" s="54">
        <v>911.50327632419999</v>
      </c>
      <c r="D69" s="54">
        <v>3116.3128263273998</v>
      </c>
      <c r="E69" s="54"/>
      <c r="F69" s="54"/>
      <c r="G69" s="54"/>
      <c r="H69" s="54"/>
      <c r="I69" s="54"/>
      <c r="J69" s="115">
        <v>4027.8161026516</v>
      </c>
    </row>
    <row r="70" spans="1:16">
      <c r="B70" s="2" t="s">
        <v>242</v>
      </c>
      <c r="C70" s="54">
        <v>1212.02618269195</v>
      </c>
      <c r="D70" s="54">
        <v>5119.3603310572307</v>
      </c>
      <c r="E70" s="54"/>
      <c r="F70" s="54"/>
      <c r="G70" s="54"/>
      <c r="H70" s="54"/>
      <c r="I70" s="54"/>
      <c r="J70" s="115">
        <v>6331.3865137491812</v>
      </c>
    </row>
    <row r="71" spans="1:16">
      <c r="B71" s="2" t="s">
        <v>241</v>
      </c>
      <c r="C71" s="54">
        <v>2123.5294590161502</v>
      </c>
      <c r="D71" s="54">
        <v>8235.67315738463</v>
      </c>
      <c r="E71" s="54"/>
      <c r="F71" s="54"/>
      <c r="G71" s="54"/>
      <c r="H71" s="54"/>
      <c r="I71" s="54"/>
      <c r="J71" s="115">
        <v>10359.20261640078</v>
      </c>
    </row>
    <row r="72" spans="1:16">
      <c r="C72" s="54"/>
      <c r="D72" s="49"/>
      <c r="E72" s="49"/>
      <c r="F72" s="49"/>
      <c r="G72" s="49"/>
      <c r="H72" s="49"/>
      <c r="I72" s="49"/>
      <c r="M72" s="49"/>
      <c r="O72" s="54"/>
      <c r="P72" s="54"/>
    </row>
    <row r="73" spans="1:16">
      <c r="A73" s="2">
        <v>2017</v>
      </c>
      <c r="C73" s="2" t="s">
        <v>183</v>
      </c>
      <c r="D73" s="2" t="s">
        <v>243</v>
      </c>
      <c r="J73" s="114" t="s">
        <v>185</v>
      </c>
      <c r="M73" s="54"/>
      <c r="O73" s="54"/>
      <c r="P73" s="54"/>
    </row>
    <row r="74" spans="1:16">
      <c r="B74" s="2" t="s">
        <v>240</v>
      </c>
      <c r="C74" s="54">
        <v>3448.9090898589302</v>
      </c>
      <c r="D74" s="54">
        <v>5275.4766918825799</v>
      </c>
      <c r="E74" s="54"/>
      <c r="F74" s="54"/>
      <c r="G74" s="54"/>
      <c r="H74" s="54"/>
      <c r="I74" s="54"/>
      <c r="J74" s="115">
        <v>8724.3857817415101</v>
      </c>
      <c r="M74" s="54"/>
    </row>
    <row r="75" spans="1:16">
      <c r="B75" s="2" t="s">
        <v>242</v>
      </c>
      <c r="C75" s="54">
        <v>3232.8114755185002</v>
      </c>
      <c r="D75" s="54">
        <v>3891.30225907165</v>
      </c>
      <c r="E75" s="54"/>
      <c r="F75" s="54"/>
      <c r="G75" s="54"/>
      <c r="H75" s="54"/>
      <c r="I75" s="54"/>
      <c r="J75" s="115">
        <v>7124.1137345901498</v>
      </c>
    </row>
    <row r="76" spans="1:16">
      <c r="B76" s="2" t="s">
        <v>241</v>
      </c>
      <c r="C76" s="54">
        <v>6681.7205653774308</v>
      </c>
      <c r="D76" s="54">
        <v>9166.7789509542308</v>
      </c>
      <c r="E76" s="54"/>
      <c r="F76" s="54"/>
      <c r="G76" s="54"/>
      <c r="H76" s="54"/>
      <c r="I76" s="54"/>
      <c r="J76" s="115">
        <v>15848.499516331662</v>
      </c>
    </row>
    <row r="77" spans="1:16">
      <c r="C77" s="54"/>
      <c r="D77" s="54"/>
      <c r="E77" s="54"/>
      <c r="F77" s="54"/>
      <c r="G77" s="54"/>
      <c r="H77" s="54"/>
      <c r="I77" s="54"/>
      <c r="J77" s="115"/>
    </row>
    <row r="78" spans="1:16">
      <c r="J78" s="115"/>
    </row>
    <row r="84" spans="13:16" ht="27.4">
      <c r="M84" s="2" t="s">
        <v>242</v>
      </c>
      <c r="N84" s="59" t="s">
        <v>231</v>
      </c>
      <c r="O84" s="54">
        <f>I59</f>
        <v>14582.6654108816</v>
      </c>
      <c r="P84" s="121">
        <f>O84/O86</f>
        <v>0.16398920103220546</v>
      </c>
    </row>
    <row r="85" spans="13:16" ht="27.4">
      <c r="N85" s="59" t="s">
        <v>233</v>
      </c>
      <c r="O85" s="54">
        <f>O86-O84</f>
        <v>74341.881565951</v>
      </c>
      <c r="P85" s="2">
        <f>O85/O86</f>
        <v>0.83601079896779451</v>
      </c>
    </row>
    <row r="86" spans="13:16" ht="27.4">
      <c r="N86" s="59" t="s">
        <v>234</v>
      </c>
      <c r="O86" s="112">
        <f>I64</f>
        <v>88924.5469768326</v>
      </c>
      <c r="P86" s="87">
        <v>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16C0-6A84-467C-9110-E4020D324431}">
  <dimension ref="A1:M6"/>
  <sheetViews>
    <sheetView showGridLines="0" zoomScaleNormal="100" workbookViewId="0">
      <selection activeCell="I31" sqref="I31"/>
    </sheetView>
  </sheetViews>
  <sheetFormatPr defaultColWidth="8.875" defaultRowHeight="13.5"/>
  <cols>
    <col min="1" max="1" width="27.5625" style="2" customWidth="1"/>
    <col min="2" max="7" width="5.3125" style="2" hidden="1" customWidth="1"/>
    <col min="8" max="8" width="5.5625" style="2" hidden="1" customWidth="1"/>
    <col min="9" max="13" width="5.5625" style="2" customWidth="1"/>
    <col min="14" max="16384" width="8.875" style="2"/>
  </cols>
  <sheetData>
    <row r="1" spans="1:13" ht="13.9">
      <c r="A1" s="1" t="s">
        <v>49</v>
      </c>
    </row>
    <row r="2" spans="1:13" ht="13.9">
      <c r="A2" s="3" t="s">
        <v>50</v>
      </c>
    </row>
    <row r="3" spans="1:13" ht="13.9">
      <c r="A3" s="29"/>
      <c r="B3" s="29">
        <v>2012</v>
      </c>
      <c r="C3" s="29">
        <v>2013</v>
      </c>
      <c r="D3" s="29">
        <v>2014</v>
      </c>
      <c r="E3" s="29">
        <v>2015</v>
      </c>
      <c r="F3" s="29">
        <v>2016</v>
      </c>
      <c r="G3" s="29">
        <v>2017</v>
      </c>
      <c r="H3" s="29">
        <v>2018</v>
      </c>
      <c r="I3" s="29">
        <v>2019</v>
      </c>
      <c r="J3" s="29">
        <v>2020</v>
      </c>
      <c r="K3" s="29">
        <v>2021</v>
      </c>
      <c r="L3" s="29">
        <v>2022</v>
      </c>
      <c r="M3" s="29">
        <v>2023</v>
      </c>
    </row>
    <row r="4" spans="1:13" ht="54.75">
      <c r="A4" s="30" t="s">
        <v>51</v>
      </c>
      <c r="B4" s="31">
        <v>6</v>
      </c>
      <c r="C4" s="31">
        <v>8</v>
      </c>
      <c r="D4" s="31">
        <v>17</v>
      </c>
      <c r="E4" s="31">
        <v>19</v>
      </c>
      <c r="F4" s="31">
        <v>21</v>
      </c>
      <c r="G4" s="31">
        <v>21</v>
      </c>
      <c r="H4" s="31">
        <v>20</v>
      </c>
      <c r="I4" s="31">
        <v>20</v>
      </c>
      <c r="J4" s="31">
        <v>20</v>
      </c>
      <c r="K4" s="31">
        <v>20</v>
      </c>
      <c r="L4" s="31">
        <v>20</v>
      </c>
      <c r="M4" s="31">
        <v>20</v>
      </c>
    </row>
    <row r="5" spans="1:13" ht="27.4">
      <c r="A5" s="30" t="s">
        <v>52</v>
      </c>
      <c r="B5" s="31">
        <v>1</v>
      </c>
      <c r="C5" s="31">
        <v>1</v>
      </c>
      <c r="D5" s="31">
        <v>2</v>
      </c>
      <c r="E5" s="31">
        <v>2</v>
      </c>
      <c r="F5" s="31">
        <v>2</v>
      </c>
      <c r="G5" s="31">
        <v>2</v>
      </c>
      <c r="H5" s="31">
        <v>2</v>
      </c>
      <c r="I5" s="31">
        <v>2</v>
      </c>
      <c r="J5" s="31">
        <v>2</v>
      </c>
      <c r="K5" s="31">
        <v>2</v>
      </c>
      <c r="L5" s="31">
        <v>2</v>
      </c>
      <c r="M5" s="31">
        <v>2</v>
      </c>
    </row>
    <row r="6" spans="1:13" ht="27.4">
      <c r="A6" s="30" t="s">
        <v>53</v>
      </c>
      <c r="B6" s="31">
        <v>7</v>
      </c>
      <c r="C6" s="31">
        <v>9</v>
      </c>
      <c r="D6" s="31">
        <v>19</v>
      </c>
      <c r="E6" s="31">
        <v>21</v>
      </c>
      <c r="F6" s="31">
        <v>23</v>
      </c>
      <c r="G6" s="31">
        <v>23</v>
      </c>
      <c r="H6" s="31">
        <v>22</v>
      </c>
      <c r="I6" s="31">
        <v>5</v>
      </c>
      <c r="J6" s="31">
        <v>5</v>
      </c>
      <c r="K6" s="31">
        <v>6</v>
      </c>
      <c r="L6" s="31">
        <v>7</v>
      </c>
      <c r="M6" s="31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B38B-9F96-4C80-92E3-E77EBCF49CB0}">
  <dimension ref="B2:C37"/>
  <sheetViews>
    <sheetView workbookViewId="0">
      <selection activeCell="B21" sqref="B21"/>
    </sheetView>
  </sheetViews>
  <sheetFormatPr defaultRowHeight="13.5"/>
  <cols>
    <col min="2" max="2" width="69.875" bestFit="1" customWidth="1"/>
    <col min="3" max="3" width="31.6875" customWidth="1"/>
  </cols>
  <sheetData>
    <row r="2" spans="2:3" ht="13.9" thickBot="1"/>
    <row r="3" spans="2:3" ht="14.65" thickTop="1" thickBot="1">
      <c r="B3" s="36" t="s">
        <v>54</v>
      </c>
      <c r="C3" s="37" t="s">
        <v>57</v>
      </c>
    </row>
    <row r="4" spans="2:3" ht="13.9" thickTop="1">
      <c r="B4" s="32" t="s">
        <v>9</v>
      </c>
      <c r="C4" s="33" t="s">
        <v>58</v>
      </c>
    </row>
    <row r="5" spans="2:3">
      <c r="B5" s="32" t="s">
        <v>13</v>
      </c>
      <c r="C5" s="33" t="s">
        <v>59</v>
      </c>
    </row>
    <row r="6" spans="2:3">
      <c r="B6" s="32" t="s">
        <v>15</v>
      </c>
      <c r="C6" s="33" t="s">
        <v>70</v>
      </c>
    </row>
    <row r="7" spans="2:3">
      <c r="B7" s="32" t="s">
        <v>16</v>
      </c>
      <c r="C7" s="33" t="s">
        <v>62</v>
      </c>
    </row>
    <row r="8" spans="2:3">
      <c r="B8" s="32" t="s">
        <v>17</v>
      </c>
      <c r="C8" s="33" t="s">
        <v>56</v>
      </c>
    </row>
    <row r="9" spans="2:3">
      <c r="B9" s="32" t="s">
        <v>18</v>
      </c>
      <c r="C9" s="33" t="s">
        <v>61</v>
      </c>
    </row>
    <row r="10" spans="2:3">
      <c r="B10" s="32" t="s">
        <v>19</v>
      </c>
      <c r="C10" s="33" t="s">
        <v>74</v>
      </c>
    </row>
    <row r="11" spans="2:3">
      <c r="B11" s="32" t="s">
        <v>20</v>
      </c>
      <c r="C11" s="33" t="s">
        <v>73</v>
      </c>
    </row>
    <row r="12" spans="2:3">
      <c r="B12" s="32" t="s">
        <v>21</v>
      </c>
      <c r="C12" s="33" t="s">
        <v>63</v>
      </c>
    </row>
    <row r="13" spans="2:3">
      <c r="B13" s="32" t="s">
        <v>22</v>
      </c>
      <c r="C13" s="33" t="s">
        <v>72</v>
      </c>
    </row>
    <row r="14" spans="2:3">
      <c r="B14" s="32" t="s">
        <v>23</v>
      </c>
      <c r="C14" s="33" t="s">
        <v>64</v>
      </c>
    </row>
    <row r="15" spans="2:3">
      <c r="B15" s="32" t="s">
        <v>24</v>
      </c>
      <c r="C15" s="33" t="s">
        <v>65</v>
      </c>
    </row>
    <row r="16" spans="2:3">
      <c r="B16" s="32" t="s">
        <v>25</v>
      </c>
      <c r="C16" s="33" t="s">
        <v>66</v>
      </c>
    </row>
    <row r="17" spans="2:3">
      <c r="B17" s="32" t="s">
        <v>26</v>
      </c>
      <c r="C17" s="33" t="s">
        <v>58</v>
      </c>
    </row>
    <row r="18" spans="2:3">
      <c r="B18" s="32" t="s">
        <v>27</v>
      </c>
      <c r="C18" s="33" t="s">
        <v>69</v>
      </c>
    </row>
    <row r="19" spans="2:3">
      <c r="B19" s="32" t="s">
        <v>28</v>
      </c>
      <c r="C19" s="33" t="s">
        <v>71</v>
      </c>
    </row>
    <row r="20" spans="2:3">
      <c r="B20" s="32" t="s">
        <v>29</v>
      </c>
      <c r="C20" s="33" t="s">
        <v>60</v>
      </c>
    </row>
    <row r="21" spans="2:3">
      <c r="B21" s="32" t="s">
        <v>30</v>
      </c>
      <c r="C21" s="33" t="s">
        <v>67</v>
      </c>
    </row>
    <row r="22" spans="2:3">
      <c r="B22" s="32" t="s">
        <v>31</v>
      </c>
      <c r="C22" s="33" t="s">
        <v>68</v>
      </c>
    </row>
    <row r="23" spans="2:3">
      <c r="B23" s="32" t="s">
        <v>34</v>
      </c>
      <c r="C23" s="33" t="s">
        <v>58</v>
      </c>
    </row>
    <row r="24" spans="2:3">
      <c r="B24" s="32"/>
      <c r="C24" s="33"/>
    </row>
    <row r="25" spans="2:3">
      <c r="B25" s="32" t="s">
        <v>37</v>
      </c>
      <c r="C25" s="33"/>
    </row>
    <row r="26" spans="2:3">
      <c r="B26" s="32" t="s">
        <v>39</v>
      </c>
      <c r="C26" s="33" t="s">
        <v>58</v>
      </c>
    </row>
    <row r="27" spans="2:3">
      <c r="B27" s="32" t="s">
        <v>40</v>
      </c>
      <c r="C27" s="33" t="s">
        <v>58</v>
      </c>
    </row>
    <row r="28" spans="2:3">
      <c r="B28" s="32"/>
      <c r="C28" s="33"/>
    </row>
    <row r="29" spans="2:3">
      <c r="B29" s="32" t="s">
        <v>41</v>
      </c>
      <c r="C29" s="33" t="s">
        <v>55</v>
      </c>
    </row>
    <row r="30" spans="2:3">
      <c r="B30" s="32" t="s">
        <v>42</v>
      </c>
      <c r="C30" s="33" t="s">
        <v>56</v>
      </c>
    </row>
    <row r="31" spans="2:3">
      <c r="B31" s="32" t="s">
        <v>43</v>
      </c>
      <c r="C31" s="33" t="s">
        <v>66</v>
      </c>
    </row>
    <row r="32" spans="2:3">
      <c r="B32" s="32" t="s">
        <v>44</v>
      </c>
      <c r="C32" s="33" t="s">
        <v>64</v>
      </c>
    </row>
    <row r="33" spans="2:3">
      <c r="B33" s="32" t="s">
        <v>45</v>
      </c>
      <c r="C33" s="33" t="s">
        <v>58</v>
      </c>
    </row>
    <row r="34" spans="2:3">
      <c r="B34" s="32" t="s">
        <v>46</v>
      </c>
      <c r="C34" s="33" t="s">
        <v>58</v>
      </c>
    </row>
    <row r="35" spans="2:3">
      <c r="B35" s="32" t="s">
        <v>47</v>
      </c>
      <c r="C35" s="33" t="s">
        <v>63</v>
      </c>
    </row>
    <row r="36" spans="2:3" ht="13.9" thickBot="1">
      <c r="B36" s="34" t="s">
        <v>48</v>
      </c>
      <c r="C36" s="35" t="s">
        <v>74</v>
      </c>
    </row>
    <row r="37" spans="2:3" ht="13.9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4081-29B1-4E58-BAB7-0B88E6E79A22}">
  <dimension ref="A1:S1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5" sqref="I5:M5"/>
    </sheetView>
  </sheetViews>
  <sheetFormatPr defaultColWidth="8.875" defaultRowHeight="13.5"/>
  <cols>
    <col min="1" max="1" width="12" style="2" customWidth="1"/>
    <col min="2" max="3" width="7" style="2" hidden="1" customWidth="1"/>
    <col min="4" max="6" width="8" style="2" hidden="1" customWidth="1"/>
    <col min="7" max="8" width="8" style="38" hidden="1" customWidth="1"/>
    <col min="9" max="13" width="8" style="38" customWidth="1"/>
    <col min="14" max="14" width="8.875" style="2" bestFit="1" customWidth="1"/>
    <col min="15" max="15" width="9.875" style="2" customWidth="1"/>
    <col min="16" max="16" width="8.875" style="2" hidden="1" customWidth="1"/>
    <col min="17" max="17" width="0" style="2" hidden="1" customWidth="1"/>
    <col min="18" max="16384" width="8.875" style="2"/>
  </cols>
  <sheetData>
    <row r="1" spans="1:19" ht="13.9">
      <c r="A1" s="1" t="s">
        <v>75</v>
      </c>
      <c r="B1" s="1"/>
    </row>
    <row r="2" spans="1:19" ht="13.9">
      <c r="A2" s="3" t="s">
        <v>76</v>
      </c>
      <c r="B2" s="3"/>
    </row>
    <row r="3" spans="1:19" ht="13.9">
      <c r="F3" s="39" t="s">
        <v>77</v>
      </c>
      <c r="G3" s="40"/>
      <c r="H3" s="40"/>
      <c r="I3" s="40"/>
      <c r="J3" s="40"/>
      <c r="K3" s="40"/>
      <c r="L3" s="40"/>
      <c r="M3" s="40"/>
    </row>
    <row r="4" spans="1:19" ht="13.9">
      <c r="A4" s="29"/>
      <c r="B4" s="29">
        <v>2012</v>
      </c>
      <c r="C4" s="29">
        <v>2013</v>
      </c>
      <c r="D4" s="29">
        <v>2014</v>
      </c>
      <c r="E4" s="29">
        <v>2015</v>
      </c>
      <c r="F4" s="41">
        <v>2016</v>
      </c>
      <c r="G4" s="42">
        <v>2017</v>
      </c>
      <c r="H4" s="42">
        <v>2018</v>
      </c>
      <c r="I4" s="42">
        <v>2019</v>
      </c>
      <c r="J4" s="42">
        <v>2020</v>
      </c>
      <c r="K4" s="42">
        <v>2021</v>
      </c>
      <c r="L4" s="42">
        <v>2022</v>
      </c>
      <c r="M4" s="42">
        <v>2023</v>
      </c>
      <c r="N4" s="133" t="s">
        <v>78</v>
      </c>
      <c r="O4" s="134"/>
      <c r="P4" s="135" t="s">
        <v>79</v>
      </c>
      <c r="Q4" s="135"/>
    </row>
    <row r="5" spans="1:19" ht="27.4">
      <c r="A5" s="30" t="s">
        <v>80</v>
      </c>
      <c r="B5" s="43">
        <v>6966.1051633158977</v>
      </c>
      <c r="C5" s="43">
        <v>8827.9617571560648</v>
      </c>
      <c r="D5" s="43">
        <v>11226.899538242049</v>
      </c>
      <c r="E5" s="43">
        <v>13642.218948809039</v>
      </c>
      <c r="F5" s="44">
        <v>16002.259191071966</v>
      </c>
      <c r="G5" s="45">
        <v>17329.559365586287</v>
      </c>
      <c r="H5" s="45">
        <v>19242.969468846044</v>
      </c>
      <c r="I5" s="45">
        <v>21367.589470325023</v>
      </c>
      <c r="J5" s="45">
        <v>27314.159693652029</v>
      </c>
      <c r="K5" s="45">
        <v>34875.930971345326</v>
      </c>
      <c r="L5" s="45">
        <v>38963.655944266022</v>
      </c>
      <c r="M5" s="44">
        <f>'[2]Lampiran_Ikhtisar 2023'!Z6</f>
        <v>45228.269025524198</v>
      </c>
      <c r="N5" s="44">
        <f>M5-L5</f>
        <v>6264.613081258176</v>
      </c>
      <c r="O5" s="46">
        <f>N5/L5</f>
        <v>0.16078093621961803</v>
      </c>
      <c r="P5" s="47">
        <v>1327.300174514321</v>
      </c>
      <c r="Q5" s="48">
        <v>8.2944549183083652E-2</v>
      </c>
      <c r="S5" s="49"/>
    </row>
    <row r="6" spans="1:19" ht="27.4">
      <c r="A6" s="30" t="s">
        <v>81</v>
      </c>
      <c r="B6" s="43">
        <v>1639.349422659938</v>
      </c>
      <c r="C6" s="43">
        <v>1777.4358282757457</v>
      </c>
      <c r="D6" s="43">
        <v>1673.4080452542403</v>
      </c>
      <c r="E6" s="43">
        <v>2390.1320309141997</v>
      </c>
      <c r="F6" s="44">
        <v>3488.5479770038019</v>
      </c>
      <c r="G6" s="45">
        <v>4022.6973484827204</v>
      </c>
      <c r="H6" s="45">
        <v>5558.7562877235896</v>
      </c>
      <c r="I6" s="45">
        <v>6634.71927899804</v>
      </c>
      <c r="J6" s="45">
        <v>13501.030910798807</v>
      </c>
      <c r="K6" s="45">
        <v>18606.537928046018</v>
      </c>
      <c r="L6" s="45">
        <v>22327.592545676882</v>
      </c>
      <c r="M6" s="44">
        <f>'[2]Lampiran_Ikhtisar 2023'!Z10</f>
        <v>27621.042997598412</v>
      </c>
      <c r="N6" s="44">
        <f t="shared" ref="N6:N7" si="0">M6-L6</f>
        <v>5293.4504519215297</v>
      </c>
      <c r="O6" s="46">
        <f t="shared" ref="O6:O7" si="1">N6/L6</f>
        <v>0.23708111123455894</v>
      </c>
      <c r="P6" s="47">
        <v>534.14937147891851</v>
      </c>
      <c r="Q6" s="48">
        <v>0.15311509974923196</v>
      </c>
    </row>
    <row r="7" spans="1:19" ht="27.4">
      <c r="A7" s="30" t="s">
        <v>82</v>
      </c>
      <c r="B7" s="43">
        <v>5326.7557375034294</v>
      </c>
      <c r="C7" s="43">
        <v>7050.5259787977648</v>
      </c>
      <c r="D7" s="43">
        <v>9553.4901088652314</v>
      </c>
      <c r="E7" s="43">
        <v>11252.088928591191</v>
      </c>
      <c r="F7" s="44">
        <v>12513.741216070179</v>
      </c>
      <c r="G7" s="45">
        <v>13306.854199439369</v>
      </c>
      <c r="H7" s="45">
        <v>13684.213180920451</v>
      </c>
      <c r="I7" s="45">
        <v>14733.014897241977</v>
      </c>
      <c r="J7" s="45">
        <v>13813.12878285325</v>
      </c>
      <c r="K7" s="45">
        <v>16269.393043299307</v>
      </c>
      <c r="L7" s="45">
        <v>16636.063398589144</v>
      </c>
      <c r="M7" s="44">
        <f>'[2]Lampiran_Ikhtisar 2023'!Z11</f>
        <v>17607.226027925582</v>
      </c>
      <c r="N7" s="44">
        <f t="shared" si="0"/>
        <v>971.16262933643884</v>
      </c>
      <c r="O7" s="46">
        <f t="shared" si="1"/>
        <v>5.8376949285898989E-2</v>
      </c>
      <c r="P7" s="47">
        <v>793.11298336919026</v>
      </c>
      <c r="Q7" s="48">
        <v>6.3379365904632307E-2</v>
      </c>
    </row>
    <row r="11" spans="1:19">
      <c r="C11" s="50"/>
      <c r="D11" s="50"/>
      <c r="E11" s="50"/>
      <c r="F11" s="50"/>
      <c r="G11" s="51"/>
      <c r="H11" s="51"/>
      <c r="I11" s="51"/>
      <c r="J11" s="51"/>
      <c r="K11" s="51"/>
      <c r="L11" s="51"/>
      <c r="M11" s="51"/>
    </row>
    <row r="12" spans="1:19">
      <c r="C12" s="52"/>
      <c r="D12" s="52"/>
      <c r="E12" s="52"/>
      <c r="F12" s="52"/>
      <c r="G12" s="53"/>
      <c r="H12" s="53"/>
      <c r="I12" s="53"/>
      <c r="J12" s="53"/>
      <c r="K12" s="53"/>
      <c r="L12" s="53"/>
      <c r="M12" s="53"/>
    </row>
    <row r="13" spans="1:19">
      <c r="C13" s="50"/>
      <c r="D13" s="50"/>
      <c r="E13" s="50"/>
      <c r="F13" s="50"/>
      <c r="G13" s="51"/>
      <c r="H13" s="51"/>
      <c r="I13" s="51"/>
      <c r="J13" s="51"/>
      <c r="K13" s="51"/>
      <c r="L13" s="51"/>
      <c r="M13" s="51"/>
    </row>
    <row r="14" spans="1:19">
      <c r="C14" s="50"/>
      <c r="D14" s="50"/>
      <c r="E14" s="50"/>
      <c r="F14" s="50"/>
      <c r="G14" s="51"/>
      <c r="H14" s="51"/>
      <c r="I14" s="51"/>
      <c r="J14" s="51"/>
      <c r="K14" s="51"/>
      <c r="L14" s="51"/>
      <c r="M14" s="51"/>
    </row>
  </sheetData>
  <mergeCells count="2">
    <mergeCell ref="N4:O4"/>
    <mergeCell ref="P4:Q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AD2E-9FEF-4092-8D37-FCF9B8D1BCAB}">
  <dimension ref="B1:G25"/>
  <sheetViews>
    <sheetView zoomScale="120" zoomScaleNormal="120" workbookViewId="0">
      <selection activeCell="I2" sqref="I2"/>
    </sheetView>
  </sheetViews>
  <sheetFormatPr defaultColWidth="9.125" defaultRowHeight="13.5"/>
  <cols>
    <col min="1" max="1" width="9.125" style="2"/>
    <col min="2" max="2" width="35.875" style="2" customWidth="1"/>
    <col min="3" max="3" width="8.875" style="2" customWidth="1"/>
    <col min="4" max="16384" width="9.125" style="2"/>
  </cols>
  <sheetData>
    <row r="1" spans="2:7">
      <c r="C1" s="2">
        <v>2022</v>
      </c>
      <c r="D1" s="2">
        <v>2023</v>
      </c>
      <c r="E1" s="2" t="s">
        <v>83</v>
      </c>
      <c r="F1" s="2" t="s">
        <v>84</v>
      </c>
      <c r="G1" s="2" t="s">
        <v>85</v>
      </c>
    </row>
    <row r="2" spans="2:7">
      <c r="B2" s="2" t="s">
        <v>8</v>
      </c>
      <c r="C2" s="54">
        <v>26317.728935699801</v>
      </c>
      <c r="D2" s="54">
        <v>30484.244996845897</v>
      </c>
      <c r="E2" s="49">
        <f>(D2-C2)</f>
        <v>4166.516061146096</v>
      </c>
      <c r="F2" s="55">
        <f>E2/C2</f>
        <v>0.15831594250878725</v>
      </c>
      <c r="G2" s="55">
        <f>D2/$D$6</f>
        <v>0.67400865992997372</v>
      </c>
    </row>
    <row r="3" spans="2:7">
      <c r="B3" s="2" t="s">
        <v>86</v>
      </c>
      <c r="C3" s="54">
        <v>4692.0335621974982</v>
      </c>
      <c r="D3" s="54">
        <v>5628.6583110583078</v>
      </c>
      <c r="E3" s="49">
        <f t="shared" ref="E3:E6" si="0">(D3-C3)</f>
        <v>936.62474886080963</v>
      </c>
      <c r="F3" s="55">
        <f t="shared" ref="F3:F6" si="1">E3/C3</f>
        <v>0.19962021508263564</v>
      </c>
      <c r="G3" s="55">
        <f t="shared" ref="G3:G6" si="2">D3/$D$6</f>
        <v>0.12445000510370675</v>
      </c>
    </row>
    <row r="4" spans="2:7">
      <c r="B4" s="2" t="s">
        <v>87</v>
      </c>
      <c r="C4" s="54">
        <v>3245.5064780399998</v>
      </c>
      <c r="D4" s="54">
        <v>4112.4125510009999</v>
      </c>
      <c r="E4" s="49">
        <f t="shared" si="0"/>
        <v>866.90607296100006</v>
      </c>
      <c r="F4" s="55">
        <f>E4/C4</f>
        <v>0.26710964184688207</v>
      </c>
      <c r="G4" s="55">
        <f t="shared" si="2"/>
        <v>9.0925711719813881E-2</v>
      </c>
    </row>
    <row r="5" spans="2:7">
      <c r="B5" s="2" t="s">
        <v>36</v>
      </c>
      <c r="C5" s="54">
        <v>4708.386968328723</v>
      </c>
      <c r="D5" s="54">
        <v>5002.9531666189887</v>
      </c>
      <c r="E5" s="49">
        <f t="shared" si="0"/>
        <v>294.56619829026567</v>
      </c>
      <c r="F5" s="55">
        <f t="shared" si="1"/>
        <v>6.2562019704770391E-2</v>
      </c>
      <c r="G5" s="55">
        <f t="shared" si="2"/>
        <v>0.11061562324650573</v>
      </c>
    </row>
    <row r="6" spans="2:7">
      <c r="C6" s="54">
        <f>SUM(C2:C5)</f>
        <v>38963.655944266022</v>
      </c>
      <c r="D6" s="54">
        <v>45228.269025524191</v>
      </c>
      <c r="E6" s="49">
        <f t="shared" si="0"/>
        <v>6264.6130812581687</v>
      </c>
      <c r="F6" s="55">
        <f t="shared" si="1"/>
        <v>0.16078093621961784</v>
      </c>
      <c r="G6" s="55">
        <f t="shared" si="2"/>
        <v>1</v>
      </c>
    </row>
    <row r="7" spans="2:7">
      <c r="C7" s="54"/>
    </row>
    <row r="12" spans="2:7">
      <c r="B12" s="2" t="s">
        <v>8</v>
      </c>
      <c r="C12" s="54">
        <v>30484.244996845897</v>
      </c>
    </row>
    <row r="13" spans="2:7">
      <c r="B13" s="2" t="s">
        <v>87</v>
      </c>
      <c r="C13" s="54">
        <v>4112.4125510009999</v>
      </c>
    </row>
    <row r="14" spans="2:7">
      <c r="B14" s="2" t="s">
        <v>36</v>
      </c>
      <c r="C14" s="54">
        <v>5002.9531666189887</v>
      </c>
    </row>
    <row r="15" spans="2:7">
      <c r="B15" s="2" t="s">
        <v>86</v>
      </c>
      <c r="C15" s="54">
        <v>5628.6583110583078</v>
      </c>
    </row>
    <row r="16" spans="2:7">
      <c r="B16" s="2" t="s">
        <v>88</v>
      </c>
      <c r="C16" s="54">
        <v>0</v>
      </c>
    </row>
    <row r="17" spans="2:4">
      <c r="B17" s="2" t="s">
        <v>89</v>
      </c>
      <c r="C17" s="2" t="s">
        <v>90</v>
      </c>
      <c r="D17" s="2" t="s">
        <v>91</v>
      </c>
    </row>
    <row r="18" spans="2:4">
      <c r="B18" s="2" t="s">
        <v>92</v>
      </c>
      <c r="C18" s="54">
        <v>2612.5198550651298</v>
      </c>
      <c r="D18" s="49">
        <v>4</v>
      </c>
    </row>
    <row r="19" spans="2:4">
      <c r="B19" s="2" t="s">
        <v>93</v>
      </c>
      <c r="C19" s="54">
        <v>2760.2413207521281</v>
      </c>
      <c r="D19" s="49">
        <v>10</v>
      </c>
    </row>
    <row r="20" spans="2:4">
      <c r="B20" s="2" t="s">
        <v>94</v>
      </c>
      <c r="C20" s="54">
        <v>255.89713524105139</v>
      </c>
      <c r="D20" s="49">
        <v>4</v>
      </c>
    </row>
    <row r="21" spans="2:4">
      <c r="C21" s="54"/>
    </row>
    <row r="22" spans="2:4">
      <c r="C22" s="54"/>
    </row>
    <row r="23" spans="2:4">
      <c r="C23" s="54"/>
    </row>
    <row r="24" spans="2:4">
      <c r="C24" s="54"/>
    </row>
    <row r="25" spans="2:4">
      <c r="C25" s="5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7E38-F519-467F-8CB4-61727F781B10}">
  <dimension ref="A1:W49"/>
  <sheetViews>
    <sheetView showGridLines="0" zoomScaleNormal="100" workbookViewId="0">
      <pane xSplit="1" ySplit="4" topLeftCell="H5" activePane="bottomRight" state="frozen"/>
      <selection activeCell="N6" sqref="N6"/>
      <selection pane="topRight" activeCell="N6" sqref="N6"/>
      <selection pane="bottomLeft" activeCell="N6" sqref="N6"/>
      <selection pane="bottomRight" activeCell="M5" sqref="M5"/>
    </sheetView>
  </sheetViews>
  <sheetFormatPr defaultColWidth="8.875" defaultRowHeight="13.5"/>
  <cols>
    <col min="1" max="1" width="20" style="2" customWidth="1"/>
    <col min="2" max="3" width="7" style="2" hidden="1" customWidth="1"/>
    <col min="4" max="5" width="8.3125" style="2" hidden="1" customWidth="1"/>
    <col min="6" max="8" width="8.875" style="2" hidden="1" customWidth="1"/>
    <col min="9" max="13" width="8.875" style="2" customWidth="1"/>
    <col min="14" max="14" width="7.6875" style="2" customWidth="1"/>
    <col min="15" max="16" width="8.875" style="2"/>
    <col min="17" max="17" width="30.6875" style="2" customWidth="1"/>
    <col min="18" max="18" width="19.875" style="2" bestFit="1" customWidth="1"/>
    <col min="19" max="19" width="8.875" style="2"/>
    <col min="20" max="20" width="9.875" style="2" bestFit="1" customWidth="1"/>
    <col min="21" max="21" width="19.875" style="2" bestFit="1" customWidth="1"/>
    <col min="22" max="23" width="8.875" style="2"/>
    <col min="24" max="24" width="1.875" style="2" customWidth="1"/>
    <col min="25" max="16384" width="8.875" style="2"/>
  </cols>
  <sheetData>
    <row r="1" spans="1:15" ht="13.9">
      <c r="A1" s="1" t="s">
        <v>95</v>
      </c>
    </row>
    <row r="2" spans="1:15" ht="13.9">
      <c r="A2" s="3" t="s">
        <v>96</v>
      </c>
    </row>
    <row r="3" spans="1:15">
      <c r="F3" s="39"/>
      <c r="G3" s="39"/>
      <c r="H3" s="39"/>
      <c r="I3" s="39"/>
      <c r="J3" s="39"/>
      <c r="K3" s="39"/>
      <c r="L3" s="39"/>
      <c r="M3" s="39"/>
      <c r="N3" s="39"/>
    </row>
    <row r="4" spans="1:15" ht="13.9">
      <c r="A4" s="31"/>
      <c r="B4" s="29">
        <v>2012</v>
      </c>
      <c r="C4" s="29">
        <v>2013</v>
      </c>
      <c r="D4" s="29">
        <v>2014</v>
      </c>
      <c r="E4" s="29">
        <v>2015</v>
      </c>
      <c r="F4" s="56">
        <v>2016</v>
      </c>
      <c r="G4" s="56">
        <v>2017</v>
      </c>
      <c r="H4" s="56">
        <v>2018</v>
      </c>
      <c r="I4" s="56">
        <v>2019</v>
      </c>
      <c r="J4" s="56">
        <v>2020</v>
      </c>
      <c r="K4" s="56">
        <v>2021</v>
      </c>
      <c r="L4" s="56">
        <v>2022</v>
      </c>
      <c r="M4" s="56">
        <v>2023</v>
      </c>
      <c r="N4" s="57" t="s">
        <v>78</v>
      </c>
    </row>
    <row r="5" spans="1:15" ht="27.4">
      <c r="A5" s="30" t="s">
        <v>97</v>
      </c>
      <c r="B5" s="43">
        <v>5520.0531958356596</v>
      </c>
      <c r="C5" s="43">
        <v>6485.2349999999997</v>
      </c>
      <c r="D5" s="43">
        <v>8914.1484287870899</v>
      </c>
      <c r="E5" s="44">
        <v>10038.426932958</v>
      </c>
      <c r="F5" s="44">
        <v>10599.409556418968</v>
      </c>
      <c r="G5" s="44">
        <v>10950.358156649001</v>
      </c>
      <c r="H5" s="44">
        <v>12348.045334181001</v>
      </c>
      <c r="I5" s="44">
        <v>12996.134058596006</v>
      </c>
      <c r="J5" s="44">
        <v>14552.179424750662</v>
      </c>
      <c r="K5" s="44">
        <v>19818.533250142918</v>
      </c>
      <c r="L5" s="44">
        <v>22128.298544975085</v>
      </c>
      <c r="M5" s="44">
        <f>'[2]Lampiran_Ikhtisar 2023'!Z4</f>
        <v>27692.727992581807</v>
      </c>
      <c r="N5" s="46">
        <f>(M5-L5)/L5</f>
        <v>0.25146214636869579</v>
      </c>
      <c r="O5" s="58">
        <f>M5-L5</f>
        <v>5564.4294476067225</v>
      </c>
    </row>
    <row r="7" spans="1:15" hidden="1">
      <c r="B7" s="28" t="s">
        <v>98</v>
      </c>
      <c r="C7" s="2" t="s">
        <v>99</v>
      </c>
    </row>
    <row r="8" spans="1:15" ht="27.4" hidden="1">
      <c r="A8" s="59" t="s">
        <v>100</v>
      </c>
      <c r="B8" s="60">
        <v>7323</v>
      </c>
      <c r="C8" s="61">
        <v>0.72967317656436825</v>
      </c>
      <c r="F8" s="55">
        <v>0.67050490935295715</v>
      </c>
      <c r="G8" s="55"/>
      <c r="H8" s="55"/>
      <c r="I8" s="55"/>
      <c r="J8" s="55"/>
      <c r="K8" s="55"/>
      <c r="L8" s="55"/>
      <c r="M8" s="55"/>
    </row>
    <row r="9" spans="1:15" ht="27.4" hidden="1">
      <c r="A9" s="59" t="s">
        <v>101</v>
      </c>
      <c r="B9" s="62">
        <v>1184</v>
      </c>
      <c r="C9" s="63">
        <v>0.11797528895974492</v>
      </c>
      <c r="F9" s="55">
        <v>0.14652304226404297</v>
      </c>
      <c r="G9" s="55"/>
      <c r="H9" s="55"/>
      <c r="I9" s="55"/>
      <c r="J9" s="55"/>
      <c r="K9" s="55"/>
      <c r="L9" s="55"/>
      <c r="M9" s="55"/>
    </row>
    <row r="10" spans="1:15" ht="27.4" hidden="1">
      <c r="A10" s="59" t="s">
        <v>102</v>
      </c>
      <c r="B10" s="62">
        <v>1172</v>
      </c>
      <c r="C10" s="63">
        <v>0.11677959346353128</v>
      </c>
      <c r="F10" s="55">
        <v>8.0758479431046457E-2</v>
      </c>
      <c r="G10" s="55"/>
      <c r="H10" s="55"/>
      <c r="I10" s="55"/>
      <c r="J10" s="55"/>
      <c r="K10" s="55"/>
      <c r="L10" s="55"/>
      <c r="M10" s="55"/>
    </row>
    <row r="11" spans="1:15" ht="27.4" hidden="1">
      <c r="A11" s="59" t="s">
        <v>103</v>
      </c>
      <c r="B11" s="62">
        <v>333</v>
      </c>
      <c r="C11" s="63">
        <v>3.3180550019928257E-2</v>
      </c>
      <c r="F11" s="55">
        <v>1.9831478210130711E-2</v>
      </c>
      <c r="G11" s="55"/>
      <c r="H11" s="55"/>
      <c r="I11" s="55"/>
      <c r="J11" s="55"/>
      <c r="K11" s="55"/>
      <c r="L11" s="55"/>
      <c r="M11" s="55"/>
    </row>
    <row r="12" spans="1:15" ht="27.4" hidden="1">
      <c r="A12" s="59" t="s">
        <v>104</v>
      </c>
      <c r="B12" s="62">
        <v>23</v>
      </c>
      <c r="C12" s="63">
        <v>2.291749701076126E-3</v>
      </c>
      <c r="F12" s="55">
        <v>2.1004863554703957E-3</v>
      </c>
      <c r="G12" s="55"/>
      <c r="H12" s="55"/>
      <c r="I12" s="55"/>
      <c r="J12" s="55"/>
      <c r="K12" s="55"/>
      <c r="L12" s="55"/>
      <c r="M12" s="55"/>
    </row>
    <row r="13" spans="1:15" ht="27.4" hidden="1">
      <c r="A13" s="59" t="s">
        <v>105</v>
      </c>
      <c r="B13" s="62">
        <v>1</v>
      </c>
      <c r="C13" s="63">
        <v>9.9641291351135915E-5</v>
      </c>
      <c r="F13" s="55">
        <v>2.4145550961610224E-2</v>
      </c>
      <c r="G13" s="55"/>
      <c r="H13" s="55"/>
      <c r="I13" s="55"/>
      <c r="J13" s="55"/>
      <c r="K13" s="55"/>
      <c r="L13" s="55"/>
      <c r="M13" s="55"/>
    </row>
    <row r="14" spans="1:15" ht="13.9" hidden="1">
      <c r="A14" s="2" t="s">
        <v>106</v>
      </c>
      <c r="B14" s="62">
        <v>10036</v>
      </c>
      <c r="C14" s="63">
        <v>1</v>
      </c>
      <c r="F14" s="55"/>
      <c r="G14" s="55"/>
      <c r="H14" s="55"/>
      <c r="I14" s="55"/>
      <c r="J14" s="55"/>
      <c r="K14" s="55"/>
      <c r="L14" s="55"/>
      <c r="M14" s="55"/>
    </row>
    <row r="15" spans="1:15" hidden="1">
      <c r="F15" s="55"/>
      <c r="G15" s="55"/>
      <c r="H15" s="55"/>
      <c r="I15" s="55"/>
      <c r="J15" s="55"/>
      <c r="K15" s="55"/>
      <c r="L15" s="55"/>
      <c r="M15" s="55"/>
    </row>
    <row r="16" spans="1:15" hidden="1">
      <c r="B16" s="28" t="s">
        <v>107</v>
      </c>
      <c r="C16" s="2" t="s">
        <v>99</v>
      </c>
      <c r="F16" s="55"/>
      <c r="G16" s="55"/>
      <c r="H16" s="55"/>
      <c r="I16" s="55"/>
      <c r="J16" s="55"/>
      <c r="K16" s="55"/>
      <c r="L16" s="55"/>
      <c r="M16" s="55"/>
    </row>
    <row r="17" spans="1:23" ht="27.4" hidden="1">
      <c r="A17" s="59" t="s">
        <v>100</v>
      </c>
      <c r="B17" s="60"/>
      <c r="C17" s="61"/>
    </row>
    <row r="18" spans="1:23" ht="27.4" hidden="1">
      <c r="A18" s="59" t="s">
        <v>101</v>
      </c>
      <c r="B18" s="62"/>
      <c r="C18" s="63"/>
    </row>
    <row r="19" spans="1:23" ht="27.4" hidden="1">
      <c r="A19" s="59" t="s">
        <v>102</v>
      </c>
      <c r="B19" s="62"/>
      <c r="C19" s="63"/>
    </row>
    <row r="20" spans="1:23" ht="27.4" hidden="1">
      <c r="A20" s="59" t="s">
        <v>103</v>
      </c>
      <c r="B20" s="62"/>
      <c r="C20" s="63"/>
    </row>
    <row r="21" spans="1:23" ht="27.4" hidden="1">
      <c r="A21" s="59" t="s">
        <v>104</v>
      </c>
      <c r="B21" s="62"/>
      <c r="C21" s="63"/>
    </row>
    <row r="22" spans="1:23" ht="27.4" hidden="1">
      <c r="A22" s="59" t="s">
        <v>105</v>
      </c>
      <c r="B22" s="62"/>
      <c r="C22" s="63"/>
    </row>
    <row r="23" spans="1:23" ht="13.9" hidden="1">
      <c r="A23" s="2" t="s">
        <v>106</v>
      </c>
      <c r="B23" s="62"/>
      <c r="C23" s="63"/>
    </row>
    <row r="24" spans="1:23" hidden="1"/>
    <row r="25" spans="1:23" hidden="1"/>
    <row r="26" spans="1:23" hidden="1"/>
    <row r="27" spans="1:23" hidden="1">
      <c r="Q27" s="2" t="s">
        <v>108</v>
      </c>
      <c r="R27" s="136">
        <v>2016</v>
      </c>
      <c r="S27" s="137"/>
      <c r="T27" s="138"/>
      <c r="U27" s="136">
        <v>2015</v>
      </c>
      <c r="V27" s="137"/>
      <c r="W27" s="138"/>
    </row>
    <row r="28" spans="1:23" hidden="1">
      <c r="Q28" s="2" t="s">
        <v>109</v>
      </c>
      <c r="R28" s="64">
        <v>6941976444992.8398</v>
      </c>
      <c r="S28" s="65">
        <v>0.67050490935295715</v>
      </c>
      <c r="T28" s="66">
        <v>7106.9561438215887</v>
      </c>
      <c r="U28" s="64">
        <v>6476077343890.8398</v>
      </c>
      <c r="V28" s="65">
        <v>0.68594301769669086</v>
      </c>
      <c r="W28" s="66">
        <v>6885.7888633209477</v>
      </c>
    </row>
    <row r="29" spans="1:23" hidden="1">
      <c r="Q29" s="2" t="s">
        <v>110</v>
      </c>
      <c r="R29" s="64">
        <v>205322366300</v>
      </c>
      <c r="S29" s="65">
        <v>1.9831478210130711E-2</v>
      </c>
      <c r="T29" s="66">
        <v>210.20195965837465</v>
      </c>
      <c r="U29" s="64">
        <v>333792782300</v>
      </c>
      <c r="V29" s="65">
        <v>3.5355171999640639E-2</v>
      </c>
      <c r="W29" s="66">
        <v>354.91031082055514</v>
      </c>
    </row>
    <row r="30" spans="1:23" hidden="1">
      <c r="Q30" s="2" t="s">
        <v>111</v>
      </c>
      <c r="R30" s="64">
        <v>581196580596.96997</v>
      </c>
      <c r="S30" s="65">
        <v>5.6136053424742205E-2</v>
      </c>
      <c r="T30" s="66">
        <v>595.00902112986012</v>
      </c>
      <c r="U30" s="64">
        <v>133339170000</v>
      </c>
      <c r="V30" s="65">
        <v>1.4123221170799186E-2</v>
      </c>
      <c r="W30" s="66">
        <v>141.77492378107314</v>
      </c>
    </row>
    <row r="31" spans="1:23" hidden="1">
      <c r="Q31" s="2" t="s">
        <v>112</v>
      </c>
      <c r="R31" s="64">
        <v>836121338000</v>
      </c>
      <c r="S31" s="65">
        <v>8.0758479431046457E-2</v>
      </c>
      <c r="T31" s="66">
        <v>855.99219864330098</v>
      </c>
      <c r="U31" s="64">
        <v>1039009470000</v>
      </c>
      <c r="V31" s="65">
        <v>0.11005138657578895</v>
      </c>
      <c r="W31" s="66">
        <v>1104.7428030117721</v>
      </c>
    </row>
    <row r="32" spans="1:23" hidden="1">
      <c r="Q32" s="2" t="s">
        <v>113</v>
      </c>
      <c r="R32" s="64">
        <v>1517005310262.7454</v>
      </c>
      <c r="S32" s="65">
        <v>0.14652304226404297</v>
      </c>
      <c r="T32" s="66">
        <v>1553.0577344090821</v>
      </c>
      <c r="U32" s="64">
        <v>1184567953391.2703</v>
      </c>
      <c r="V32" s="65">
        <v>0.12546887158204037</v>
      </c>
      <c r="W32" s="66">
        <v>1259.5100997370027</v>
      </c>
    </row>
    <row r="33" spans="17:23" hidden="1">
      <c r="Q33" s="2" t="s">
        <v>114</v>
      </c>
      <c r="R33" s="64">
        <v>249987500000</v>
      </c>
      <c r="S33" s="65">
        <v>2.4145550961610224E-2</v>
      </c>
      <c r="T33" s="66">
        <v>255.92858360749338</v>
      </c>
      <c r="U33" s="64">
        <v>250987500000</v>
      </c>
      <c r="V33" s="65">
        <v>2.6584476066604888E-2</v>
      </c>
      <c r="W33" s="66">
        <v>266.86632054558385</v>
      </c>
    </row>
    <row r="34" spans="17:23" hidden="1">
      <c r="Q34" s="2" t="s">
        <v>115</v>
      </c>
      <c r="R34" s="64">
        <v>21747084323.029999</v>
      </c>
      <c r="S34" s="65">
        <v>2.1004863554703957E-3</v>
      </c>
      <c r="T34" s="66">
        <v>22.26391514930063</v>
      </c>
      <c r="U34" s="64">
        <v>23355986301</v>
      </c>
      <c r="V34" s="65">
        <v>2.4738549084352252E-3</v>
      </c>
      <c r="W34" s="66">
        <v>24.833611741066512</v>
      </c>
    </row>
    <row r="35" spans="17:23" hidden="1">
      <c r="Q35" s="2" t="s">
        <v>116</v>
      </c>
      <c r="R35" s="64">
        <v>0</v>
      </c>
      <c r="S35" s="65">
        <v>0</v>
      </c>
      <c r="T35" s="66">
        <v>0</v>
      </c>
      <c r="U35" s="64">
        <v>0</v>
      </c>
      <c r="V35" s="65">
        <v>0</v>
      </c>
      <c r="W35" s="66">
        <v>0</v>
      </c>
    </row>
    <row r="36" spans="17:23" hidden="1">
      <c r="Q36" s="2" t="s">
        <v>117</v>
      </c>
      <c r="R36" s="64">
        <v>10353356624475.584</v>
      </c>
      <c r="S36" s="65">
        <v>1</v>
      </c>
      <c r="T36" s="66">
        <v>10599.409556418999</v>
      </c>
      <c r="U36" s="64">
        <v>9441130205883.1094</v>
      </c>
      <c r="V36" s="65">
        <v>1</v>
      </c>
      <c r="W36" s="66">
        <v>10038.426932958</v>
      </c>
    </row>
    <row r="37" spans="17:23" hidden="1">
      <c r="R37" s="67"/>
      <c r="T37" s="68"/>
      <c r="U37" s="67"/>
      <c r="W37" s="68"/>
    </row>
    <row r="38" spans="17:23" ht="13.9" hidden="1" thickBot="1">
      <c r="R38" s="69">
        <v>10599409556419</v>
      </c>
      <c r="S38" s="70"/>
      <c r="T38" s="71"/>
      <c r="U38" s="69">
        <v>10038426932958</v>
      </c>
      <c r="V38" s="70"/>
      <c r="W38" s="71"/>
    </row>
    <row r="39" spans="17:23" hidden="1"/>
    <row r="40" spans="17:23" hidden="1"/>
    <row r="41" spans="17:23" hidden="1">
      <c r="Q41" s="2" t="s">
        <v>118</v>
      </c>
      <c r="R41" s="54">
        <v>7106.9561438215887</v>
      </c>
    </row>
    <row r="42" spans="17:23" hidden="1">
      <c r="Q42" s="2" t="s">
        <v>119</v>
      </c>
      <c r="R42" s="54">
        <v>210.20195965837465</v>
      </c>
    </row>
    <row r="43" spans="17:23" hidden="1">
      <c r="Q43" s="2" t="s">
        <v>120</v>
      </c>
      <c r="R43" s="54">
        <v>595.00902112986012</v>
      </c>
    </row>
    <row r="44" spans="17:23" hidden="1">
      <c r="Q44" s="2" t="s">
        <v>121</v>
      </c>
      <c r="R44" s="54">
        <v>855.99219864330098</v>
      </c>
    </row>
    <row r="45" spans="17:23" hidden="1">
      <c r="Q45" s="2" t="s">
        <v>122</v>
      </c>
      <c r="R45" s="54">
        <v>1553.0577344090821</v>
      </c>
    </row>
    <row r="46" spans="17:23" hidden="1">
      <c r="Q46" s="2" t="s">
        <v>123</v>
      </c>
      <c r="R46" s="54">
        <v>255.92858360749338</v>
      </c>
    </row>
    <row r="47" spans="17:23" hidden="1">
      <c r="Q47" s="2" t="s">
        <v>124</v>
      </c>
      <c r="R47" s="54">
        <v>22.26391514930063</v>
      </c>
    </row>
    <row r="48" spans="17:23" hidden="1">
      <c r="R48" s="54"/>
    </row>
    <row r="49" spans="18:18" hidden="1">
      <c r="R49" s="54"/>
    </row>
  </sheetData>
  <mergeCells count="2">
    <mergeCell ref="R27:T27"/>
    <mergeCell ref="U27:W27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C41A-5288-4832-91E7-6DBFF74E4DFF}">
  <dimension ref="A1:S30"/>
  <sheetViews>
    <sheetView showGridLines="0" zoomScale="70" zoomScaleNormal="70" workbookViewId="0">
      <pane xSplit="1" ySplit="4" topLeftCell="I5" activePane="bottomRight" state="frozen"/>
      <selection activeCell="N6" sqref="N6"/>
      <selection pane="topRight" activeCell="N6" sqref="N6"/>
      <selection pane="bottomLeft" activeCell="N6" sqref="N6"/>
      <selection pane="bottomRight" activeCell="M5" sqref="M5"/>
    </sheetView>
  </sheetViews>
  <sheetFormatPr defaultColWidth="8.875" defaultRowHeight="13.5"/>
  <cols>
    <col min="1" max="1" width="29.6875" style="2" customWidth="1"/>
    <col min="2" max="3" width="7" style="2" hidden="1" customWidth="1"/>
    <col min="4" max="5" width="8.3125" style="2" hidden="1" customWidth="1"/>
    <col min="6" max="8" width="8.875" style="2" hidden="1" customWidth="1"/>
    <col min="9" max="13" width="9.5625" style="2" customWidth="1"/>
    <col min="14" max="14" width="7.6875" style="2" customWidth="1"/>
    <col min="15" max="16" width="8.875" style="2"/>
    <col min="17" max="17" width="30.6875" style="2" customWidth="1"/>
    <col min="18" max="18" width="26.3125" style="2" customWidth="1"/>
    <col min="19" max="19" width="8.875" style="2"/>
    <col min="20" max="20" width="9.875" style="2" bestFit="1" customWidth="1"/>
    <col min="21" max="21" width="19.875" style="2" bestFit="1" customWidth="1"/>
    <col min="22" max="23" width="8.875" style="2"/>
    <col min="24" max="24" width="1.875" style="2" customWidth="1"/>
    <col min="25" max="16384" width="8.875" style="2"/>
  </cols>
  <sheetData>
    <row r="1" spans="1:19" ht="13.9">
      <c r="A1" s="1" t="s">
        <v>125</v>
      </c>
    </row>
    <row r="2" spans="1:19" ht="13.9">
      <c r="A2" s="3" t="s">
        <v>126</v>
      </c>
    </row>
    <row r="3" spans="1:19">
      <c r="F3" s="39"/>
      <c r="G3" s="39"/>
      <c r="H3" s="39"/>
      <c r="I3" s="39"/>
      <c r="J3" s="39"/>
      <c r="K3" s="39"/>
      <c r="L3" s="39"/>
      <c r="M3" s="39"/>
      <c r="N3" s="39"/>
    </row>
    <row r="4" spans="1:19" ht="13.9">
      <c r="A4" s="31"/>
      <c r="B4" s="29">
        <v>2012</v>
      </c>
      <c r="C4" s="29">
        <v>2013</v>
      </c>
      <c r="D4" s="29">
        <v>2014</v>
      </c>
      <c r="E4" s="29">
        <v>2015</v>
      </c>
      <c r="F4" s="56">
        <v>2016</v>
      </c>
      <c r="G4" s="56">
        <v>2017</v>
      </c>
      <c r="H4" s="56">
        <v>2018</v>
      </c>
      <c r="I4" s="56">
        <v>2019</v>
      </c>
      <c r="J4" s="56">
        <v>2020</v>
      </c>
      <c r="K4" s="56">
        <v>2021</v>
      </c>
      <c r="L4" s="56">
        <v>2022</v>
      </c>
      <c r="M4" s="56">
        <v>2023</v>
      </c>
      <c r="N4" s="57" t="s">
        <v>78</v>
      </c>
    </row>
    <row r="5" spans="1:19" ht="27.4">
      <c r="A5" s="30" t="s">
        <v>97</v>
      </c>
      <c r="B5" s="43">
        <v>5520.0531958356596</v>
      </c>
      <c r="C5" s="43">
        <v>6485.2349999999997</v>
      </c>
      <c r="D5" s="43">
        <v>8914.1484287870899</v>
      </c>
      <c r="E5" s="44">
        <v>10038.426932958</v>
      </c>
      <c r="F5" s="44">
        <v>10599.409556418968</v>
      </c>
      <c r="G5" s="44">
        <v>10950.358156649001</v>
      </c>
      <c r="H5" s="44">
        <v>12348.045334181001</v>
      </c>
      <c r="I5" s="44">
        <v>12996.134058596006</v>
      </c>
      <c r="J5" s="44">
        <v>14552.179424750662</v>
      </c>
      <c r="K5" s="44">
        <v>19818.533250142918</v>
      </c>
      <c r="L5" s="44">
        <v>22128.298544975085</v>
      </c>
      <c r="M5" s="44">
        <f>'[2]Lampiran_Ikhtisar 2023'!Z4</f>
        <v>27692.727992581807</v>
      </c>
      <c r="N5" s="46">
        <f>(M5-L5)/L5</f>
        <v>0.25146214636869579</v>
      </c>
      <c r="O5" s="58">
        <f>M5-L5</f>
        <v>5564.4294476067225</v>
      </c>
    </row>
    <row r="7" spans="1:19" ht="13.9">
      <c r="B7" s="28" t="s">
        <v>98</v>
      </c>
      <c r="C7" s="2" t="s">
        <v>99</v>
      </c>
      <c r="I7" s="56">
        <v>2019</v>
      </c>
      <c r="J7" s="56">
        <v>2020</v>
      </c>
      <c r="K7" s="56">
        <v>2021</v>
      </c>
      <c r="L7" s="56">
        <v>2022</v>
      </c>
      <c r="M7" s="56">
        <v>2023</v>
      </c>
    </row>
    <row r="8" spans="1:19" ht="27.4">
      <c r="A8" s="59" t="s">
        <v>127</v>
      </c>
      <c r="B8" s="60">
        <v>7323</v>
      </c>
      <c r="C8" s="61">
        <v>0.72967317656436825</v>
      </c>
      <c r="F8" s="55">
        <v>0.67050490935295715</v>
      </c>
      <c r="G8" s="55"/>
      <c r="H8" s="55"/>
      <c r="I8" s="62">
        <v>1933.8230057901205</v>
      </c>
      <c r="J8" s="62">
        <v>2729.6342139990911</v>
      </c>
      <c r="K8" s="62">
        <v>7176.2573412081092</v>
      </c>
      <c r="L8" s="62">
        <v>11094.070506391101</v>
      </c>
      <c r="M8" s="62">
        <v>13340.522837874192</v>
      </c>
      <c r="N8" s="46">
        <f>(M8-L8)/L8</f>
        <v>0.2024912614525885</v>
      </c>
      <c r="O8" s="72">
        <f t="shared" ref="O8:O18" si="0">M8/$M$18</f>
        <v>0.46219247793273111</v>
      </c>
      <c r="P8" s="63">
        <f>(M8-I8)/I8</f>
        <v>5.8985231833166285</v>
      </c>
      <c r="R8" s="73" t="s">
        <v>127</v>
      </c>
      <c r="S8" s="62">
        <v>13340.522837874192</v>
      </c>
    </row>
    <row r="9" spans="1:19" ht="27.4">
      <c r="A9" s="59" t="s">
        <v>100</v>
      </c>
      <c r="B9" s="60"/>
      <c r="C9" s="61"/>
      <c r="F9" s="55"/>
      <c r="G9" s="55"/>
      <c r="H9" s="55"/>
      <c r="I9" s="62">
        <v>8329.2106216959437</v>
      </c>
      <c r="J9" s="62">
        <v>8883.9290668459998</v>
      </c>
      <c r="K9" s="62">
        <v>8832.063594913001</v>
      </c>
      <c r="L9" s="62">
        <v>7634.3871864217408</v>
      </c>
      <c r="M9" s="62">
        <v>10637.782883010872</v>
      </c>
      <c r="N9" s="46">
        <f>(M9-L9)/L9</f>
        <v>0.39340363846503196</v>
      </c>
      <c r="O9" s="72">
        <f t="shared" si="0"/>
        <v>0.36855401322431697</v>
      </c>
      <c r="P9" s="74">
        <f>(M9-I9)/I9</f>
        <v>0.27716579231428662</v>
      </c>
      <c r="R9" s="73" t="s">
        <v>100</v>
      </c>
      <c r="S9" s="62">
        <v>10637.782883010872</v>
      </c>
    </row>
    <row r="10" spans="1:19" ht="27.4">
      <c r="A10" s="59" t="s">
        <v>101</v>
      </c>
      <c r="B10" s="62">
        <v>1184</v>
      </c>
      <c r="C10" s="63">
        <v>0.11797528895974492</v>
      </c>
      <c r="F10" s="55">
        <v>0.14652304226404297</v>
      </c>
      <c r="G10" s="55"/>
      <c r="H10" s="55"/>
      <c r="I10" s="62">
        <v>1854.8794058018796</v>
      </c>
      <c r="J10" s="62">
        <v>1739.7385398232595</v>
      </c>
      <c r="K10" s="62">
        <v>2003.813682379001</v>
      </c>
      <c r="L10" s="62">
        <v>1150.8825179785599</v>
      </c>
      <c r="M10" s="62">
        <v>1709.8662959783387</v>
      </c>
      <c r="N10" s="46">
        <f t="shared" ref="N10:N13" si="1">(M10-L10)/L10</f>
        <v>0.48570012079216607</v>
      </c>
      <c r="O10" s="72">
        <f t="shared" si="0"/>
        <v>5.9239607763215754E-2</v>
      </c>
      <c r="R10" s="73" t="s">
        <v>101</v>
      </c>
      <c r="S10" s="62">
        <v>1709.8662959783387</v>
      </c>
    </row>
    <row r="11" spans="1:19" ht="27.4">
      <c r="A11" s="59" t="s">
        <v>102</v>
      </c>
      <c r="B11" s="62">
        <v>1172</v>
      </c>
      <c r="C11" s="63">
        <v>0.11677959346353128</v>
      </c>
      <c r="F11" s="55">
        <v>8.0758479431046457E-2</v>
      </c>
      <c r="G11" s="55"/>
      <c r="H11" s="55"/>
      <c r="I11" s="62">
        <v>1011.8065396389999</v>
      </c>
      <c r="J11" s="62">
        <v>774.36482398199996</v>
      </c>
      <c r="K11" s="62">
        <v>1651.1892016907977</v>
      </c>
      <c r="L11" s="62">
        <v>1790.1873729896099</v>
      </c>
      <c r="M11" s="62">
        <v>1977.7051197153262</v>
      </c>
      <c r="N11" s="46">
        <f t="shared" si="1"/>
        <v>0.10474755299640057</v>
      </c>
      <c r="O11" s="72">
        <f t="shared" si="0"/>
        <v>6.8519085871684898E-2</v>
      </c>
      <c r="R11" s="73" t="s">
        <v>102</v>
      </c>
      <c r="S11" s="62">
        <v>1977.7051197153262</v>
      </c>
    </row>
    <row r="12" spans="1:19" ht="27.4">
      <c r="A12" s="59" t="s">
        <v>105</v>
      </c>
      <c r="B12" s="62">
        <v>1</v>
      </c>
      <c r="C12" s="63">
        <v>9.9641291351135915E-5</v>
      </c>
      <c r="F12" s="55">
        <v>2.4145550961610224E-2</v>
      </c>
      <c r="G12" s="55"/>
      <c r="H12" s="55"/>
      <c r="I12" s="62">
        <v>474.98750000000001</v>
      </c>
      <c r="J12" s="62">
        <v>549.98749999999995</v>
      </c>
      <c r="K12" s="62">
        <v>713.07</v>
      </c>
      <c r="L12" s="62">
        <v>713.27</v>
      </c>
      <c r="M12" s="62">
        <v>705.12049999999999</v>
      </c>
      <c r="N12" s="46">
        <f>(M12-L12)/L12</f>
        <v>-1.1425547128016024E-2</v>
      </c>
      <c r="O12" s="72">
        <f t="shared" si="0"/>
        <v>2.4429431671967261E-2</v>
      </c>
      <c r="R12" s="73" t="s">
        <v>105</v>
      </c>
      <c r="S12" s="62">
        <v>705.12049999999999</v>
      </c>
    </row>
    <row r="13" spans="1:19" ht="27.4">
      <c r="A13" s="59" t="s">
        <v>103</v>
      </c>
      <c r="B13" s="62">
        <v>333</v>
      </c>
      <c r="C13" s="63">
        <v>3.3180550019928257E-2</v>
      </c>
      <c r="F13" s="55">
        <v>1.9831478210130711E-2</v>
      </c>
      <c r="G13" s="55"/>
      <c r="H13" s="55"/>
      <c r="I13" s="62">
        <v>254.72191706999996</v>
      </c>
      <c r="J13" s="62">
        <v>242.70516430000001</v>
      </c>
      <c r="K13" s="62">
        <v>213.18</v>
      </c>
      <c r="L13" s="62">
        <v>205.54528429999999</v>
      </c>
      <c r="M13" s="62">
        <v>225.53522319999999</v>
      </c>
      <c r="N13" s="46">
        <f t="shared" si="1"/>
        <v>9.7253210980136312E-2</v>
      </c>
      <c r="O13" s="72">
        <f t="shared" si="0"/>
        <v>7.8138379536352789E-3</v>
      </c>
      <c r="R13" s="73" t="s">
        <v>128</v>
      </c>
      <c r="S13" s="62">
        <v>225.53522319999999</v>
      </c>
    </row>
    <row r="14" spans="1:19" ht="27.75">
      <c r="A14" s="75" t="s">
        <v>129</v>
      </c>
      <c r="I14" s="62">
        <v>0</v>
      </c>
      <c r="J14" s="62">
        <v>0</v>
      </c>
      <c r="K14" s="62">
        <v>0</v>
      </c>
      <c r="L14" s="62">
        <v>0</v>
      </c>
      <c r="M14" s="62">
        <v>223.22451280238002</v>
      </c>
      <c r="N14" s="46" t="e">
        <f>(M14-L14)/L14</f>
        <v>#DIV/0!</v>
      </c>
      <c r="O14" s="72">
        <f t="shared" si="0"/>
        <v>7.7337816486883074E-3</v>
      </c>
      <c r="R14" s="75" t="s">
        <v>129</v>
      </c>
      <c r="S14" s="76">
        <f>0.22322451280238*1000</f>
        <v>223.22451280238002</v>
      </c>
    </row>
    <row r="15" spans="1:19" ht="41.25">
      <c r="A15" s="59" t="s">
        <v>130</v>
      </c>
      <c r="B15" s="62">
        <v>23</v>
      </c>
      <c r="C15" s="63">
        <v>2.291749701076126E-3</v>
      </c>
      <c r="F15" s="55">
        <v>2.1004863554703957E-3</v>
      </c>
      <c r="G15" s="55"/>
      <c r="H15" s="55"/>
      <c r="I15" s="62">
        <v>51.655764752389999</v>
      </c>
      <c r="J15" s="62">
        <v>45.819690616589995</v>
      </c>
      <c r="K15" s="62">
        <v>23.76</v>
      </c>
      <c r="L15" s="62">
        <v>6.1222388756899999</v>
      </c>
      <c r="M15" s="62">
        <v>3.0634786416000002</v>
      </c>
      <c r="N15" s="46">
        <f>(M15-L15)/L15</f>
        <v>-0.49961465016264422</v>
      </c>
      <c r="O15" s="72">
        <f t="shared" si="0"/>
        <v>1.0613652865502887E-4</v>
      </c>
      <c r="R15" s="73" t="s">
        <v>130</v>
      </c>
      <c r="S15" s="62">
        <v>3.0634786416000002</v>
      </c>
    </row>
    <row r="16" spans="1:19" ht="27.4">
      <c r="A16" s="59" t="s">
        <v>131</v>
      </c>
      <c r="B16" s="62"/>
      <c r="C16" s="63"/>
      <c r="F16" s="55"/>
      <c r="G16" s="55"/>
      <c r="H16" s="55"/>
      <c r="I16" s="62">
        <v>2.472</v>
      </c>
      <c r="J16" s="62">
        <v>2.472</v>
      </c>
      <c r="K16" s="62">
        <v>2.5</v>
      </c>
      <c r="L16" s="62">
        <v>2.4950999999999999</v>
      </c>
      <c r="M16" s="62">
        <v>2.4950999999999999</v>
      </c>
      <c r="N16" s="46">
        <f>(M16-L16)/L16</f>
        <v>0</v>
      </c>
      <c r="O16" s="72">
        <f t="shared" si="0"/>
        <v>8.6444621826660138E-5</v>
      </c>
      <c r="R16" s="73" t="s">
        <v>131</v>
      </c>
      <c r="S16" s="62">
        <v>2.4950999999999999</v>
      </c>
    </row>
    <row r="17" spans="1:19" ht="27.4">
      <c r="A17" s="59" t="s">
        <v>132</v>
      </c>
      <c r="B17" s="62"/>
      <c r="C17" s="63"/>
      <c r="F17" s="55"/>
      <c r="G17" s="55"/>
      <c r="H17" s="55"/>
      <c r="I17" s="62">
        <v>0</v>
      </c>
      <c r="J17" s="62">
        <v>0</v>
      </c>
      <c r="K17" s="62">
        <v>0</v>
      </c>
      <c r="L17" s="62">
        <v>0</v>
      </c>
      <c r="M17" s="62">
        <v>38.249500000000005</v>
      </c>
      <c r="N17" s="46" t="e">
        <f>(M17-L17)/L17</f>
        <v>#DIV/0!</v>
      </c>
      <c r="O17" s="72">
        <f t="shared" si="0"/>
        <v>1.3251827832787613E-3</v>
      </c>
      <c r="R17" s="73" t="s">
        <v>132</v>
      </c>
      <c r="S17" s="62">
        <v>38.249500000000005</v>
      </c>
    </row>
    <row r="18" spans="1:19" ht="13.9">
      <c r="A18" s="2" t="s">
        <v>106</v>
      </c>
      <c r="B18" s="62">
        <v>10036</v>
      </c>
      <c r="C18" s="63">
        <v>1</v>
      </c>
      <c r="F18" s="55"/>
      <c r="G18" s="55"/>
      <c r="H18" s="55"/>
      <c r="I18" s="62">
        <v>13913.556754749334</v>
      </c>
      <c r="J18" s="62">
        <v>14968.650999566938</v>
      </c>
      <c r="K18" s="62">
        <v>20615.83382019091</v>
      </c>
      <c r="L18" s="62">
        <v>22596.960206956704</v>
      </c>
      <c r="M18" s="62">
        <v>28863.565451222708</v>
      </c>
      <c r="N18" s="46">
        <f>(M18-L18)/L18</f>
        <v>0.27732071866625518</v>
      </c>
      <c r="O18" s="72">
        <f t="shared" si="0"/>
        <v>1</v>
      </c>
    </row>
    <row r="19" spans="1:19">
      <c r="R19" s="54"/>
    </row>
    <row r="20" spans="1:19">
      <c r="R20" s="54"/>
    </row>
    <row r="21" spans="1:19">
      <c r="I21" s="54"/>
      <c r="J21" s="54"/>
      <c r="K21" s="54"/>
      <c r="L21" s="54"/>
      <c r="M21" s="54"/>
    </row>
    <row r="22" spans="1:19">
      <c r="I22" s="54"/>
      <c r="J22" s="54"/>
      <c r="K22" s="54"/>
      <c r="L22" s="54"/>
      <c r="M22" s="54"/>
    </row>
    <row r="23" spans="1:19">
      <c r="I23" s="54"/>
      <c r="J23" s="54"/>
      <c r="K23" s="54"/>
      <c r="L23" s="54"/>
      <c r="M23" s="54"/>
    </row>
    <row r="24" spans="1:19">
      <c r="I24" s="54"/>
      <c r="J24" s="54"/>
      <c r="K24" s="54"/>
      <c r="L24" s="54"/>
      <c r="M24" s="54"/>
    </row>
    <row r="25" spans="1:19">
      <c r="I25" s="54"/>
      <c r="J25" s="54"/>
      <c r="K25" s="54"/>
      <c r="L25" s="54"/>
      <c r="M25" s="54"/>
    </row>
    <row r="26" spans="1:19">
      <c r="I26" s="54"/>
      <c r="J26" s="54"/>
      <c r="K26" s="54"/>
      <c r="L26" s="54"/>
      <c r="M26" s="54"/>
    </row>
    <row r="27" spans="1:19">
      <c r="I27" s="54"/>
      <c r="J27" s="54"/>
      <c r="K27" s="54"/>
      <c r="L27" s="54"/>
      <c r="M27" s="54"/>
    </row>
    <row r="28" spans="1:19">
      <c r="I28" s="54"/>
      <c r="J28" s="54"/>
      <c r="K28" s="54"/>
      <c r="L28" s="54"/>
      <c r="M28" s="54"/>
    </row>
    <row r="29" spans="1:19">
      <c r="I29" s="54"/>
      <c r="J29" s="54"/>
      <c r="K29" s="54"/>
      <c r="L29" s="54"/>
      <c r="M29" s="54"/>
    </row>
    <row r="30" spans="1:19">
      <c r="I30" s="54"/>
      <c r="J30" s="54"/>
      <c r="K30" s="54"/>
      <c r="L30" s="54"/>
      <c r="M30" s="54"/>
    </row>
  </sheetData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5014-A91B-4619-9F03-1BD6C4683B24}">
  <dimension ref="A1:F13"/>
  <sheetViews>
    <sheetView workbookViewId="0">
      <selection activeCell="G14" sqref="G14"/>
    </sheetView>
  </sheetViews>
  <sheetFormatPr defaultColWidth="9.125" defaultRowHeight="13.5"/>
  <cols>
    <col min="1" max="1" width="21.6875" style="2" customWidth="1"/>
    <col min="2" max="6" width="16.125" style="2" customWidth="1"/>
    <col min="7" max="16384" width="9.125" style="2"/>
  </cols>
  <sheetData>
    <row r="1" spans="1:6" ht="13.9">
      <c r="A1" s="1" t="s">
        <v>145</v>
      </c>
    </row>
    <row r="2" spans="1:6" ht="13.9">
      <c r="A2" s="3" t="s">
        <v>144</v>
      </c>
    </row>
    <row r="4" spans="1:6">
      <c r="B4" s="2" t="s">
        <v>133</v>
      </c>
      <c r="C4" s="2" t="s">
        <v>134</v>
      </c>
      <c r="D4" s="2" t="s">
        <v>135</v>
      </c>
      <c r="E4" s="2" t="s">
        <v>136</v>
      </c>
      <c r="F4" s="2" t="s">
        <v>137</v>
      </c>
    </row>
    <row r="5" spans="1:6">
      <c r="A5" s="2" t="s">
        <v>138</v>
      </c>
      <c r="B5" s="49">
        <f>B8+B11</f>
        <v>4</v>
      </c>
      <c r="C5" s="49">
        <f t="shared" ref="C5:E5" si="0">C8+C11</f>
        <v>4</v>
      </c>
      <c r="D5" s="49">
        <f t="shared" si="0"/>
        <v>0</v>
      </c>
      <c r="E5" s="49">
        <f t="shared" si="0"/>
        <v>0</v>
      </c>
      <c r="F5" s="139" t="s">
        <v>139</v>
      </c>
    </row>
    <row r="6" spans="1:6">
      <c r="A6" s="2" t="s">
        <v>140</v>
      </c>
      <c r="B6" s="49">
        <f t="shared" ref="B6:E7" si="1">B9+B12</f>
        <v>4</v>
      </c>
      <c r="C6" s="49">
        <f t="shared" si="1"/>
        <v>1</v>
      </c>
      <c r="D6" s="49">
        <f t="shared" si="1"/>
        <v>3</v>
      </c>
      <c r="E6" s="49">
        <f t="shared" si="1"/>
        <v>0</v>
      </c>
      <c r="F6" s="139"/>
    </row>
    <row r="7" spans="1:6">
      <c r="A7" s="2" t="s">
        <v>141</v>
      </c>
      <c r="B7" s="49">
        <f t="shared" si="1"/>
        <v>14</v>
      </c>
      <c r="C7" s="49">
        <f t="shared" si="1"/>
        <v>5</v>
      </c>
      <c r="D7" s="49">
        <f t="shared" si="1"/>
        <v>7</v>
      </c>
      <c r="E7" s="49">
        <f t="shared" si="1"/>
        <v>2</v>
      </c>
      <c r="F7" s="139"/>
    </row>
    <row r="8" spans="1:6">
      <c r="A8" s="2" t="s">
        <v>138</v>
      </c>
      <c r="B8" s="54">
        <v>2</v>
      </c>
      <c r="C8" s="54">
        <v>2</v>
      </c>
      <c r="D8" s="54">
        <v>0</v>
      </c>
      <c r="E8" s="54">
        <v>0</v>
      </c>
      <c r="F8" s="139" t="s">
        <v>142</v>
      </c>
    </row>
    <row r="9" spans="1:6">
      <c r="A9" s="2" t="s">
        <v>140</v>
      </c>
      <c r="B9" s="54">
        <v>4</v>
      </c>
      <c r="C9" s="54">
        <v>1</v>
      </c>
      <c r="D9" s="54">
        <v>3</v>
      </c>
      <c r="E9" s="54">
        <v>0</v>
      </c>
      <c r="F9" s="139"/>
    </row>
    <row r="10" spans="1:6">
      <c r="A10" s="2" t="s">
        <v>141</v>
      </c>
      <c r="B10" s="54">
        <v>14</v>
      </c>
      <c r="C10" s="54">
        <v>5</v>
      </c>
      <c r="D10" s="54">
        <v>7</v>
      </c>
      <c r="E10" s="54">
        <v>2</v>
      </c>
      <c r="F10" s="139"/>
    </row>
    <row r="11" spans="1:6">
      <c r="A11" s="2" t="s">
        <v>138</v>
      </c>
      <c r="B11" s="2">
        <v>2</v>
      </c>
      <c r="C11" s="2">
        <v>2</v>
      </c>
      <c r="D11" s="54">
        <v>0</v>
      </c>
      <c r="E11" s="54">
        <v>0</v>
      </c>
      <c r="F11" s="139" t="s">
        <v>143</v>
      </c>
    </row>
    <row r="12" spans="1:6">
      <c r="A12" s="2" t="s">
        <v>140</v>
      </c>
      <c r="B12" s="2">
        <v>0</v>
      </c>
      <c r="C12" s="54">
        <v>0</v>
      </c>
      <c r="D12" s="54">
        <v>0</v>
      </c>
      <c r="E12" s="54">
        <v>0</v>
      </c>
      <c r="F12" s="139"/>
    </row>
    <row r="13" spans="1:6">
      <c r="A13" s="2" t="s">
        <v>141</v>
      </c>
      <c r="B13" s="2">
        <v>0</v>
      </c>
      <c r="C13" s="2">
        <v>0</v>
      </c>
      <c r="D13" s="2">
        <v>0</v>
      </c>
      <c r="E13" s="54">
        <v>0</v>
      </c>
      <c r="F13" s="139"/>
    </row>
  </sheetData>
  <mergeCells count="3">
    <mergeCell ref="F5:F7"/>
    <mergeCell ref="F8:F10"/>
    <mergeCell ref="F11:F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97AD4B21F03A44AEDE29D6A0DA3C51" ma:contentTypeVersion="1" ma:contentTypeDescription="Create a new document." ma:contentTypeScope="" ma:versionID="55a39e780d6220115e77c9136d5cd8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04D139-8DD3-4B88-B15A-DCC7B7A89451}"/>
</file>

<file path=customXml/itemProps2.xml><?xml version="1.0" encoding="utf-8"?>
<ds:datastoreItem xmlns:ds="http://schemas.openxmlformats.org/officeDocument/2006/customXml" ds:itemID="{A169F21E-2079-4E86-8615-554F32082D3F}"/>
</file>

<file path=customXml/itemProps3.xml><?xml version="1.0" encoding="utf-8"?>
<ds:datastoreItem xmlns:ds="http://schemas.openxmlformats.org/officeDocument/2006/customXml" ds:itemID="{1483D0F3-4E48-4885-BCBD-5952D03E9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Tabel 1</vt:lpstr>
      <vt:lpstr>Keterangan Peta Indonesia</vt:lpstr>
      <vt:lpstr>Grafik 1</vt:lpstr>
      <vt:lpstr>Grafik 2</vt:lpstr>
      <vt:lpstr>Grafik 3</vt:lpstr>
      <vt:lpstr>Grafik 4</vt:lpstr>
      <vt:lpstr>Grafik 5</vt:lpstr>
      <vt:lpstr>Grafik 6 &amp; 7</vt:lpstr>
      <vt:lpstr>Grafik 8</vt:lpstr>
      <vt:lpstr>Grafik 9</vt:lpstr>
      <vt:lpstr>Grafik 10</vt:lpstr>
      <vt:lpstr>Grafik 11</vt:lpstr>
      <vt:lpstr>Grafik 12</vt:lpstr>
      <vt:lpstr>Grafik 13</vt:lpstr>
      <vt:lpstr>Grafik 14 </vt:lpstr>
      <vt:lpstr>Grafik 15 </vt:lpstr>
      <vt:lpstr>Grafik 16</vt:lpstr>
      <vt:lpstr>Grafik 17</vt:lpstr>
      <vt:lpstr>Grafik 18</vt:lpstr>
      <vt:lpstr>Grafik 19</vt:lpstr>
      <vt:lpstr>Grafik 20</vt:lpstr>
      <vt:lpstr>Grafik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Rizky Nurkhaerani</dc:creator>
  <cp:lastModifiedBy>Rizky Nurkhaerani</cp:lastModifiedBy>
  <dcterms:created xsi:type="dcterms:W3CDTF">2024-11-18T08:37:09Z</dcterms:created>
  <dcterms:modified xsi:type="dcterms:W3CDTF">2024-12-31T14:32:49Z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0x010100BB97AD4B21F03A44AEDE29D6A0DA3C51</vt:lpwstr>
  </property>
</Properties>
</file>