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https://oneojk.sharepoint.com/sites/NEWDAIN/Shared Documents/02_danapensiun/16. Buku Statistik Dana Pensiun/2024/"/>
    </mc:Choice>
  </mc:AlternateContent>
  <xr:revisionPtr revIDLastSave="653" documentId="8_{5C26E09A-6F4E-42E3-9922-DC770393161F}" xr6:coauthVersionLast="47" xr6:coauthVersionMax="47" xr10:uidLastSave="{61AF69C0-B615-4F2A-80CE-C50E66669E9F}"/>
  <bookViews>
    <workbookView xWindow="-98" yWindow="-98" windowWidth="19396" windowHeight="11475" firstSheet="1" activeTab="11" xr2:uid="{EC25BE38-03F3-4450-9B47-A11794136411}"/>
  </bookViews>
  <sheets>
    <sheet name="T01" sheetId="1" r:id="rId1"/>
    <sheet name="T02" sheetId="2" r:id="rId2"/>
    <sheet name="T03" sheetId="3" r:id="rId3"/>
    <sheet name="T04" sheetId="4" r:id="rId4"/>
    <sheet name="T05" sheetId="5" r:id="rId5"/>
    <sheet name="T06" sheetId="6" r:id="rId6"/>
    <sheet name="T07" sheetId="8" r:id="rId7"/>
    <sheet name="T08" sheetId="9" r:id="rId8"/>
    <sheet name="T09" sheetId="10" r:id="rId9"/>
    <sheet name="G01" sheetId="12" r:id="rId10"/>
    <sheet name="G02" sheetId="15" r:id="rId11"/>
    <sheet name="G03" sheetId="16" r:id="rId12"/>
    <sheet name="DAFTAR NAMA DPPK" sheetId="13" r:id="rId13"/>
    <sheet name="DAFTAR NAMA DPLK" sheetId="14" r:id="rId14"/>
  </sheets>
  <externalReferences>
    <externalReference r:id="rId15"/>
    <externalReference r:id="rId16"/>
    <externalReference r:id="rId17"/>
  </externalReferences>
  <definedNames>
    <definedName name="_xlnm._FilterDatabase" localSheetId="7" hidden="1">'T08'!$B$2:$J$27</definedName>
    <definedName name="_xlnm.Print_Area" localSheetId="9">'G01'!$A$9:$Z$29</definedName>
    <definedName name="_xlnm.Print_Area" localSheetId="10">'G02'!$A$12:$T$29</definedName>
    <definedName name="_xlnm.Print_Area" localSheetId="11">'G03'!$A$9:$Q$23</definedName>
    <definedName name="_xlnm.Print_Area" localSheetId="0">'T01'!$B$1:$M$19</definedName>
    <definedName name="_xlnm.Print_Area" localSheetId="1">'T02'!$A$1:$L$15</definedName>
    <definedName name="_xlnm.Print_Area" localSheetId="2">'T03'!$A$1:$I$15</definedName>
    <definedName name="_xlnm.Print_Area" localSheetId="3">'T04'!$A$1:$G$45</definedName>
    <definedName name="_xlnm.Print_Area" localSheetId="4">'T05'!$A$1:$E$23</definedName>
    <definedName name="_xlnm.Print_Area" localSheetId="5">'T06'!$A$1:$I$38</definedName>
    <definedName name="_xlnm.Print_Area" localSheetId="6">'T07'!$A$1:$J$238</definedName>
    <definedName name="_xlnm.Print_Area" localSheetId="7">'T08'!$A$1:$J$29</definedName>
    <definedName name="_xlnm.Print_Area" localSheetId="8">'T09'!$A$1:$J$29</definedName>
    <definedName name="Slicer_Tipe">#N/A</definedName>
    <definedName name="Slicer_TotalInvestasiWajar">#N/A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2" l="1"/>
  <c r="Z8" i="12"/>
  <c r="Y8" i="12"/>
  <c r="X8" i="12"/>
  <c r="W8" i="12"/>
  <c r="V8" i="12"/>
  <c r="U8" i="12"/>
  <c r="T8" i="12"/>
  <c r="S8" i="12"/>
  <c r="R8" i="12"/>
  <c r="Q8" i="12"/>
  <c r="P8" i="12"/>
  <c r="O8" i="12"/>
  <c r="N8" i="12"/>
  <c r="M8" i="12"/>
  <c r="L8" i="12"/>
  <c r="K8" i="12"/>
  <c r="J8" i="12"/>
  <c r="I8" i="12"/>
  <c r="H8" i="12"/>
  <c r="G8" i="12"/>
  <c r="F8" i="12"/>
  <c r="E8" i="12"/>
  <c r="D8" i="12"/>
  <c r="C8" i="12"/>
  <c r="AB7" i="12"/>
  <c r="AA7" i="12"/>
  <c r="AB6" i="12"/>
  <c r="AA6" i="12"/>
  <c r="AB5" i="12"/>
  <c r="AB8" i="12" s="1"/>
  <c r="AA5" i="12"/>
  <c r="AA8" i="12" s="1"/>
  <c r="H9" i="8" l="1"/>
  <c r="D6" i="4"/>
  <c r="F34" i="4"/>
  <c r="E34" i="4"/>
  <c r="D34" i="4"/>
  <c r="C33" i="4"/>
  <c r="C32" i="4"/>
  <c r="C31" i="4"/>
  <c r="C30" i="4"/>
  <c r="F28" i="4"/>
  <c r="E28" i="4"/>
  <c r="D28" i="4"/>
  <c r="C27" i="4"/>
  <c r="C26" i="4"/>
  <c r="C25" i="4"/>
  <c r="C19" i="4" s="1"/>
  <c r="C24" i="4"/>
  <c r="F21" i="4"/>
  <c r="E21" i="4"/>
  <c r="D21" i="4"/>
  <c r="F20" i="4"/>
  <c r="F8" i="4" s="1"/>
  <c r="E20" i="4"/>
  <c r="D20" i="4"/>
  <c r="F19" i="4"/>
  <c r="E19" i="4"/>
  <c r="E7" i="4" s="1"/>
  <c r="D19" i="4"/>
  <c r="D7" i="4" s="1"/>
  <c r="F18" i="4"/>
  <c r="F6" i="4" s="1"/>
  <c r="E18" i="4"/>
  <c r="E6" i="4" s="1"/>
  <c r="D18" i="4"/>
  <c r="D22" i="4" s="1"/>
  <c r="F16" i="4"/>
  <c r="E16" i="4"/>
  <c r="D16" i="4"/>
  <c r="C15" i="4"/>
  <c r="C14" i="4"/>
  <c r="C13" i="4"/>
  <c r="C12" i="4"/>
  <c r="F9" i="4"/>
  <c r="E9" i="4"/>
  <c r="D9" i="4"/>
  <c r="E8" i="4"/>
  <c r="D8" i="4"/>
  <c r="F7" i="4"/>
  <c r="C6" i="1"/>
  <c r="C11" i="1" s="1"/>
  <c r="D6" i="1"/>
  <c r="E6" i="1"/>
  <c r="F6" i="1"/>
  <c r="G6" i="1"/>
  <c r="G11" i="1" s="1"/>
  <c r="H6" i="1"/>
  <c r="H11" i="1" s="1"/>
  <c r="I6" i="1"/>
  <c r="I11" i="1" s="1"/>
  <c r="J6" i="1"/>
  <c r="J11" i="1" s="1"/>
  <c r="K6" i="1"/>
  <c r="K11" i="1" s="1"/>
  <c r="L6" i="1"/>
  <c r="L11" i="1" s="1"/>
  <c r="M6" i="1"/>
  <c r="M11" i="1" s="1"/>
  <c r="D11" i="1"/>
  <c r="E11" i="1"/>
  <c r="F11" i="1"/>
  <c r="C12" i="1"/>
  <c r="D12" i="1"/>
  <c r="E12" i="1"/>
  <c r="F12" i="1"/>
  <c r="F16" i="1" s="1"/>
  <c r="G12" i="1"/>
  <c r="G16" i="1" s="1"/>
  <c r="H12" i="1"/>
  <c r="H16" i="1" s="1"/>
  <c r="I12" i="1"/>
  <c r="I16" i="1" s="1"/>
  <c r="J12" i="1"/>
  <c r="J16" i="1" s="1"/>
  <c r="K12" i="1"/>
  <c r="K16" i="1" s="1"/>
  <c r="L12" i="1"/>
  <c r="L16" i="1" s="1"/>
  <c r="M12" i="1"/>
  <c r="M16" i="1" s="1"/>
  <c r="C16" i="1"/>
  <c r="D16" i="1"/>
  <c r="E16" i="1"/>
  <c r="H32" i="1"/>
  <c r="H36" i="1" s="1"/>
  <c r="H26" i="1"/>
  <c r="H30" i="1" s="1"/>
  <c r="I14" i="1"/>
  <c r="H14" i="1"/>
  <c r="C21" i="4" l="1"/>
  <c r="C9" i="4" s="1"/>
  <c r="C34" i="4"/>
  <c r="C18" i="4"/>
  <c r="C6" i="4" s="1"/>
  <c r="C7" i="4"/>
  <c r="C28" i="4"/>
  <c r="D10" i="4"/>
  <c r="E22" i="4"/>
  <c r="F10" i="4"/>
  <c r="E10" i="4"/>
  <c r="C20" i="4"/>
  <c r="C8" i="4" s="1"/>
  <c r="C16" i="4"/>
  <c r="F22" i="4"/>
  <c r="E17" i="1"/>
  <c r="D17" i="1"/>
  <c r="C17" i="1"/>
  <c r="L17" i="1"/>
  <c r="K17" i="1"/>
  <c r="J17" i="1"/>
  <c r="I17" i="1"/>
  <c r="H17" i="1"/>
  <c r="G17" i="1"/>
  <c r="F17" i="1"/>
  <c r="M17" i="1"/>
  <c r="C22" i="4" l="1"/>
  <c r="C10" i="4"/>
</calcChain>
</file>

<file path=xl/sharedStrings.xml><?xml version="1.0" encoding="utf-8"?>
<sst xmlns="http://schemas.openxmlformats.org/spreadsheetml/2006/main" count="943" uniqueCount="785">
  <si>
    <t>Tabel 01   Pertumbuhan Peserta Dana Pensiun</t>
  </si>
  <si>
    <t>Table 01   Growt of Pension Fund Participant</t>
  </si>
  <si>
    <t>2021 *)</t>
  </si>
  <si>
    <t>2022 *)</t>
  </si>
  <si>
    <r>
      <t xml:space="preserve">(1) Peserta Aktif DPPK / </t>
    </r>
    <r>
      <rPr>
        <i/>
        <sz val="10"/>
        <color theme="1"/>
        <rFont val="Bookman Old Style"/>
        <family val="1"/>
      </rPr>
      <t>EPF Active Participant</t>
    </r>
  </si>
  <si>
    <r>
      <t xml:space="preserve">(2) Peserta Pasif DPPK / </t>
    </r>
    <r>
      <rPr>
        <i/>
        <sz val="10"/>
        <color theme="1"/>
        <rFont val="Bookman Old Style"/>
        <family val="1"/>
      </rPr>
      <t>EPF Passive Participant</t>
    </r>
  </si>
  <si>
    <r>
      <t xml:space="preserve">- Pensiunan / </t>
    </r>
    <r>
      <rPr>
        <i/>
        <sz val="10"/>
        <color theme="1"/>
        <rFont val="Bookman Old Style"/>
        <family val="1"/>
      </rPr>
      <t>Pensioner</t>
    </r>
  </si>
  <si>
    <r>
      <t xml:space="preserve">- Janda/Duda / </t>
    </r>
    <r>
      <rPr>
        <i/>
        <sz val="10"/>
        <color theme="1"/>
        <rFont val="Bookman Old Style"/>
        <family val="1"/>
      </rPr>
      <t>Widow/Widower</t>
    </r>
  </si>
  <si>
    <r>
      <t xml:space="preserve">- Anak / </t>
    </r>
    <r>
      <rPr>
        <i/>
        <sz val="10"/>
        <color theme="1"/>
        <rFont val="Bookman Old Style"/>
        <family val="1"/>
      </rPr>
      <t>Children</t>
    </r>
  </si>
  <si>
    <r>
      <t xml:space="preserve">- Karyawan MP Tunda / </t>
    </r>
    <r>
      <rPr>
        <i/>
        <sz val="10"/>
        <color theme="1"/>
        <rFont val="Bookman Old Style"/>
        <family val="1"/>
      </rPr>
      <t>Deferred Pension Benefit</t>
    </r>
  </si>
  <si>
    <r>
      <t xml:space="preserve">(4) Peserta Aktif DPLK / </t>
    </r>
    <r>
      <rPr>
        <i/>
        <sz val="10"/>
        <rFont val="Bookman Old Style"/>
        <family val="1"/>
      </rPr>
      <t>FIPF Participant</t>
    </r>
  </si>
  <si>
    <r>
      <t xml:space="preserve">- Peserta Mandiri / </t>
    </r>
    <r>
      <rPr>
        <i/>
        <sz val="10"/>
        <rFont val="Bookman Old Style"/>
        <family val="1"/>
      </rPr>
      <t>Independent Participant</t>
    </r>
  </si>
  <si>
    <r>
      <t xml:space="preserve">- Peserta Kelompok / </t>
    </r>
    <r>
      <rPr>
        <i/>
        <sz val="10"/>
        <rFont val="Bookman Old Style"/>
        <family val="1"/>
      </rPr>
      <t>Group Participant</t>
    </r>
  </si>
  <si>
    <r>
      <t xml:space="preserve">(5) Peserta Pasif DPLK (Pensiun Ditunda) / </t>
    </r>
    <r>
      <rPr>
        <i/>
        <sz val="10"/>
        <rFont val="Bookman Old Style"/>
        <family val="1"/>
      </rPr>
      <t>FIPF</t>
    </r>
    <r>
      <rPr>
        <sz val="10"/>
        <rFont val="Bookman Old Style"/>
        <family val="1"/>
      </rPr>
      <t xml:space="preserve"> </t>
    </r>
    <r>
      <rPr>
        <i/>
        <sz val="10"/>
        <rFont val="Bookman Old Style"/>
        <family val="1"/>
      </rPr>
      <t>Passive Participant (Deferred Pension)</t>
    </r>
  </si>
  <si>
    <r>
      <t xml:space="preserve">(6) Peserta DPLK / </t>
    </r>
    <r>
      <rPr>
        <i/>
        <sz val="10"/>
        <rFont val="Bookman Old Style"/>
        <family val="1"/>
      </rPr>
      <t>FIPF Participant</t>
    </r>
    <r>
      <rPr>
        <sz val="10"/>
        <rFont val="Bookman Old Style"/>
        <family val="1"/>
      </rPr>
      <t xml:space="preserve"> (4) + (5)</t>
    </r>
  </si>
  <si>
    <r>
      <t xml:space="preserve"> Jumlah Peserta Dana Pensiun / </t>
    </r>
    <r>
      <rPr>
        <b/>
        <i/>
        <sz val="10"/>
        <color theme="1"/>
        <rFont val="Bookman Old Style"/>
        <family val="1"/>
      </rPr>
      <t xml:space="preserve">Total of Pension Fund Participant </t>
    </r>
    <r>
      <rPr>
        <b/>
        <sz val="10"/>
        <color theme="1"/>
        <rFont val="Bookman Old Style"/>
        <family val="1"/>
      </rPr>
      <t>(3) + (6)</t>
    </r>
  </si>
  <si>
    <t>*) mulai tahun 2021, data yang disajikan mencakup kepesertaan dana pensiun konvensional dan syariah, sedangkan untuk periode lainnya hanya mencakup kepesertaan dana pensiun konvensional</t>
  </si>
  <si>
    <t>*) from 2021, data presented includes conventional and sharia pension funds (full pledge), while for others periode it only includes the conventional pension funds participants data</t>
  </si>
  <si>
    <t>Table 01.a.   Growt of Pension Fund Participant Based On Pension Benefit and Other Benefit</t>
  </si>
  <si>
    <t>Program Pensiun</t>
  </si>
  <si>
    <t>Manfaat Lain</t>
  </si>
  <si>
    <r>
      <t xml:space="preserve">Uraian
</t>
    </r>
    <r>
      <rPr>
        <b/>
        <i/>
        <sz val="10"/>
        <color theme="0"/>
        <rFont val="Bookman Old Style"/>
        <family val="1"/>
      </rPr>
      <t>Description</t>
    </r>
  </si>
  <si>
    <r>
      <t xml:space="preserve">(3) Peserta DPPK / </t>
    </r>
    <r>
      <rPr>
        <b/>
        <i/>
        <sz val="10"/>
        <color theme="1"/>
        <rFont val="Bookman Old Style"/>
        <family val="1"/>
      </rPr>
      <t>EPF Participant</t>
    </r>
    <r>
      <rPr>
        <b/>
        <sz val="10"/>
        <color theme="1"/>
        <rFont val="Bookman Old Style"/>
        <family val="1"/>
      </rPr>
      <t xml:space="preserve"> (1) + (2)</t>
    </r>
  </si>
  <si>
    <r>
      <t xml:space="preserve">(6) Peserta DPLK / </t>
    </r>
    <r>
      <rPr>
        <b/>
        <i/>
        <sz val="10"/>
        <rFont val="Bookman Old Style"/>
        <family val="1"/>
      </rPr>
      <t>FIPF Participant</t>
    </r>
    <r>
      <rPr>
        <b/>
        <sz val="10"/>
        <rFont val="Bookman Old Style"/>
        <family val="1"/>
      </rPr>
      <t xml:space="preserve"> (4) + (5)</t>
    </r>
  </si>
  <si>
    <t>2014</t>
  </si>
  <si>
    <t>2015</t>
  </si>
  <si>
    <t>2016</t>
  </si>
  <si>
    <t>2017</t>
  </si>
  <si>
    <t>2018</t>
  </si>
  <si>
    <t>2019</t>
  </si>
  <si>
    <t>2020</t>
  </si>
  <si>
    <t>2023</t>
  </si>
  <si>
    <t>2024</t>
  </si>
  <si>
    <t>Uraian/ Description</t>
  </si>
  <si>
    <t>2021</t>
  </si>
  <si>
    <t>2022</t>
  </si>
  <si>
    <t>Tabel 01.a.  Pertumbuhan Peserta DPLK Berdasarkan Manfaat Pensiun dan Manfaat Lain</t>
  </si>
  <si>
    <t>Tabel 02    Total Aset dan Investasi Dana Pensiun Berdasarkan Jenis Dana Pensiun Tahun 2017 s/d 2024 (Triliun Rupiah)</t>
  </si>
  <si>
    <t>Table 02    Total Assets and Investments Pension Fund Based on Type In 2017 to 2024 (IDR trillion)</t>
  </si>
  <si>
    <t>Total Aset/
Total Assets</t>
  </si>
  <si>
    <r>
      <t xml:space="preserve">TAHUN/
</t>
    </r>
    <r>
      <rPr>
        <b/>
        <i/>
        <sz val="9"/>
        <color theme="0"/>
        <rFont val="Bookman Old Style"/>
        <family val="1"/>
      </rPr>
      <t>YEARS</t>
    </r>
  </si>
  <si>
    <r>
      <t>DPPK/</t>
    </r>
    <r>
      <rPr>
        <b/>
        <i/>
        <sz val="9"/>
        <color theme="0"/>
        <rFont val="Bookman Old Style"/>
        <family val="1"/>
      </rPr>
      <t>EPF</t>
    </r>
  </si>
  <si>
    <r>
      <t xml:space="preserve">DPLK/ </t>
    </r>
    <r>
      <rPr>
        <b/>
        <i/>
        <sz val="9"/>
        <color theme="0"/>
        <rFont val="Bookman Old Style"/>
        <family val="1"/>
      </rPr>
      <t>FIPF</t>
    </r>
  </si>
  <si>
    <r>
      <t xml:space="preserve">JUMLAH/ </t>
    </r>
    <r>
      <rPr>
        <b/>
        <i/>
        <sz val="9"/>
        <color theme="0"/>
        <rFont val="Bookman Old Style"/>
        <family val="1"/>
      </rPr>
      <t>TOTAL</t>
    </r>
  </si>
  <si>
    <r>
      <t xml:space="preserve">Investasi/
</t>
    </r>
    <r>
      <rPr>
        <b/>
        <i/>
        <sz val="9"/>
        <color theme="0"/>
        <rFont val="Bookman Old Style"/>
        <family val="1"/>
      </rPr>
      <t>Investment</t>
    </r>
  </si>
  <si>
    <r>
      <t xml:space="preserve">DPPK PPMP/ </t>
    </r>
    <r>
      <rPr>
        <b/>
        <i/>
        <sz val="9"/>
        <color theme="0"/>
        <rFont val="Bookman Old Style"/>
        <family val="1"/>
      </rPr>
      <t>EPF DB</t>
    </r>
  </si>
  <si>
    <r>
      <t xml:space="preserve">DPPK PPIP/ </t>
    </r>
    <r>
      <rPr>
        <b/>
        <i/>
        <sz val="9"/>
        <color theme="0"/>
        <rFont val="Bookman Old Style"/>
        <family val="1"/>
      </rPr>
      <t>EPF DC</t>
    </r>
  </si>
  <si>
    <t>Tabel 03 Portofolio Investasi Dana Pensiun Tahun 2020 s/d 2024 (triliun Rupiah)</t>
  </si>
  <si>
    <t>Table 03 Portfolio of Pension Fund Investment In 2020 to 2024 (IDR trillion)</t>
  </si>
  <si>
    <r>
      <t xml:space="preserve">SBN/
</t>
    </r>
    <r>
      <rPr>
        <i/>
        <sz val="10"/>
        <color theme="1"/>
        <rFont val="Arial"/>
        <family val="2"/>
      </rPr>
      <t>Goverment Bond</t>
    </r>
  </si>
  <si>
    <t>Deposito*)
Deposit*)</t>
  </si>
  <si>
    <t>Saham/
Stock</t>
  </si>
  <si>
    <t>Obligasi**)/
Bond**)</t>
  </si>
  <si>
    <r>
      <t xml:space="preserve">Reksadana/
</t>
    </r>
    <r>
      <rPr>
        <i/>
        <sz val="10"/>
        <color theme="1"/>
        <rFont val="Arial"/>
        <family val="2"/>
      </rPr>
      <t>Mutual Fund</t>
    </r>
  </si>
  <si>
    <t>Lain-lain***)/
Others***)</t>
  </si>
  <si>
    <r>
      <t xml:space="preserve">Jumlah/
</t>
    </r>
    <r>
      <rPr>
        <b/>
        <i/>
        <sz val="10"/>
        <color theme="0"/>
        <rFont val="Arial"/>
        <family val="2"/>
      </rPr>
      <t>Total</t>
    </r>
  </si>
  <si>
    <r>
      <t xml:space="preserve">Uraian/
</t>
    </r>
    <r>
      <rPr>
        <b/>
        <i/>
        <sz val="10"/>
        <color theme="0"/>
        <rFont val="Arial"/>
        <family val="2"/>
      </rPr>
      <t>Items</t>
    </r>
  </si>
  <si>
    <t>*) Deposito terdiri dari Deposito berjangka, DOC, dan sertifikat deposito;
**) Obligasi terdiri dari Obligasi korporasi, Sukuk korporasi dan Obligasi/Sukuk Daerah
***) Lain-lain terdiri dari Surat Berharga BI, MTN, KIK-EBA, DIRE, DINFRA, REPO, KOS, Penyertaan Langsung, Tanah, Bangunan, dan Tanah dan Bangunan</t>
  </si>
  <si>
    <t>*) Deposit consist of time deposit, deposito on call, and certificate of deposit;
**) Bond consist of corporate bonds, corporate islamic bonds, and regional bonds/islamic bonds;
***) Others consist of Certificate of Central Bank, Medium Term Note, Assest backed security, Collective investment contract, infrastructure investment funds, repurchase aareement, Contract Option Stocks, direct placement, lands, buildings, and lands and buildings</t>
  </si>
  <si>
    <t>Tabel 04 Ringkasan Umum Statistik Dana Pensiun Tahun 2024</t>
  </si>
  <si>
    <t>Table 04   Genereal summary of Pension FundStatistics in 2024</t>
  </si>
  <si>
    <t>Total Investasi (Rp Miliar)/
Total Investment (IDR Billion)</t>
  </si>
  <si>
    <r>
      <rPr>
        <sz val="10"/>
        <color theme="1"/>
        <rFont val="Arial Narrow"/>
        <family val="2"/>
      </rPr>
      <t xml:space="preserve">GRUP I DANA PENSIUN/
</t>
    </r>
    <r>
      <rPr>
        <i/>
        <sz val="10"/>
        <color theme="1"/>
        <rFont val="Arial Narrow"/>
        <family val="2"/>
      </rPr>
      <t>GROUP I PENSION FUND</t>
    </r>
  </si>
  <si>
    <r>
      <rPr>
        <sz val="10"/>
        <color theme="1"/>
        <rFont val="Arial Narrow"/>
        <family val="2"/>
      </rPr>
      <t xml:space="preserve">GRUP II DANA PENSIUN/
</t>
    </r>
    <r>
      <rPr>
        <i/>
        <sz val="10"/>
        <color theme="1"/>
        <rFont val="Arial Narrow"/>
        <family val="2"/>
      </rPr>
      <t>GROUP II PENSION FUND</t>
    </r>
  </si>
  <si>
    <r>
      <rPr>
        <sz val="10"/>
        <color theme="1"/>
        <rFont val="Arial Narrow"/>
        <family val="2"/>
      </rPr>
      <t xml:space="preserve">GRUP III DANA PENSIUN/
</t>
    </r>
    <r>
      <rPr>
        <i/>
        <sz val="10"/>
        <color theme="1"/>
        <rFont val="Arial Narrow"/>
        <family val="2"/>
      </rPr>
      <t>GROUP III PENSION FUND</t>
    </r>
  </si>
  <si>
    <r>
      <rPr>
        <sz val="10"/>
        <color theme="1"/>
        <rFont val="Arial Narrow"/>
        <family val="2"/>
      </rPr>
      <t xml:space="preserve">GRUP IV DANA PENSIUN/
</t>
    </r>
    <r>
      <rPr>
        <i/>
        <sz val="10"/>
        <color theme="1"/>
        <rFont val="Arial Narrow"/>
        <family val="2"/>
      </rPr>
      <t>GROUP IV PENSION FUND</t>
    </r>
  </si>
  <si>
    <t>TOTAL</t>
  </si>
  <si>
    <r>
      <rPr>
        <sz val="10"/>
        <color theme="1"/>
        <rFont val="Arial Narrow"/>
        <family val="2"/>
      </rPr>
      <t xml:space="preserve">GRUP I DPLK/
</t>
    </r>
    <r>
      <rPr>
        <i/>
        <sz val="10"/>
        <color theme="1"/>
        <rFont val="Arial Narrow"/>
        <family val="2"/>
      </rPr>
      <t>GROUP I FIPF</t>
    </r>
  </si>
  <si>
    <r>
      <rPr>
        <sz val="10"/>
        <color theme="1"/>
        <rFont val="Arial Narrow"/>
        <family val="2"/>
      </rPr>
      <t xml:space="preserve">GRUP II DPLK/
</t>
    </r>
    <r>
      <rPr>
        <i/>
        <sz val="10"/>
        <color theme="1"/>
        <rFont val="Arial Narrow"/>
        <family val="2"/>
      </rPr>
      <t>GROUP II FIPF</t>
    </r>
  </si>
  <si>
    <r>
      <rPr>
        <sz val="10"/>
        <color theme="1"/>
        <rFont val="Arial Narrow"/>
        <family val="2"/>
      </rPr>
      <t xml:space="preserve">GRUP III DPLK/
</t>
    </r>
    <r>
      <rPr>
        <i/>
        <sz val="10"/>
        <color theme="1"/>
        <rFont val="Arial Narrow"/>
        <family val="2"/>
      </rPr>
      <t>GROUP III FIPF</t>
    </r>
  </si>
  <si>
    <r>
      <rPr>
        <sz val="10"/>
        <color theme="1"/>
        <rFont val="Arial Narrow"/>
        <family val="2"/>
      </rPr>
      <t xml:space="preserve">GRUP IV DPLK/
</t>
    </r>
    <r>
      <rPr>
        <i/>
        <sz val="10"/>
        <color theme="1"/>
        <rFont val="Arial Narrow"/>
        <family val="2"/>
      </rPr>
      <t>GROUP IV FIPF</t>
    </r>
  </si>
  <si>
    <r>
      <t xml:space="preserve">GRUP I DPPK /
</t>
    </r>
    <r>
      <rPr>
        <i/>
        <sz val="10"/>
        <color theme="1"/>
        <rFont val="Arial Narrow"/>
        <family val="2"/>
      </rPr>
      <t>GROUP I EPF</t>
    </r>
  </si>
  <si>
    <r>
      <t xml:space="preserve">GRUP II DPPK/
</t>
    </r>
    <r>
      <rPr>
        <i/>
        <sz val="10"/>
        <color theme="1"/>
        <rFont val="Arial Narrow"/>
        <family val="2"/>
      </rPr>
      <t>GROUP II EPF</t>
    </r>
  </si>
  <si>
    <r>
      <rPr>
        <sz val="10"/>
        <color theme="1"/>
        <rFont val="Arial Narrow"/>
        <family val="2"/>
      </rPr>
      <t xml:space="preserve">GRUP III DPPK/
</t>
    </r>
    <r>
      <rPr>
        <i/>
        <sz val="10"/>
        <color theme="1"/>
        <rFont val="Arial Narrow"/>
        <family val="2"/>
      </rPr>
      <t>GROUP III EPF</t>
    </r>
  </si>
  <si>
    <r>
      <rPr>
        <sz val="10"/>
        <color theme="1"/>
        <rFont val="Arial Narrow"/>
        <family val="2"/>
      </rPr>
      <t xml:space="preserve">GRUP IV DPPK/
</t>
    </r>
    <r>
      <rPr>
        <i/>
        <sz val="10"/>
        <color theme="1"/>
        <rFont val="Arial Narrow"/>
        <family val="2"/>
      </rPr>
      <t>GROUP IV EPF</t>
    </r>
  </si>
  <si>
    <r>
      <rPr>
        <sz val="10"/>
        <color theme="1"/>
        <rFont val="Arial Narrow"/>
        <family val="2"/>
      </rPr>
      <t xml:space="preserve">GRUP I DPPK PPMP/
</t>
    </r>
    <r>
      <rPr>
        <i/>
        <sz val="10"/>
        <color theme="1"/>
        <rFont val="Arial Narrow"/>
        <family val="2"/>
      </rPr>
      <t>GROUP I EPF-DBPP</t>
    </r>
  </si>
  <si>
    <r>
      <rPr>
        <sz val="10"/>
        <color theme="1"/>
        <rFont val="Arial Narrow"/>
        <family val="2"/>
      </rPr>
      <t xml:space="preserve">GRUP II DPPK PPMP/
</t>
    </r>
    <r>
      <rPr>
        <i/>
        <sz val="10"/>
        <color theme="1"/>
        <rFont val="Arial Narrow"/>
        <family val="2"/>
      </rPr>
      <t>GROUP II EPF-DBPP</t>
    </r>
  </si>
  <si>
    <r>
      <rPr>
        <sz val="10"/>
        <color theme="1"/>
        <rFont val="Arial Narrow"/>
        <family val="2"/>
      </rPr>
      <t xml:space="preserve">GRUP III DPPK PPMP/
</t>
    </r>
    <r>
      <rPr>
        <i/>
        <sz val="10"/>
        <color theme="1"/>
        <rFont val="Arial Narrow"/>
        <family val="2"/>
      </rPr>
      <t>GROUP III EPF-DBPP</t>
    </r>
  </si>
  <si>
    <r>
      <rPr>
        <sz val="10"/>
        <color theme="1"/>
        <rFont val="Arial Narrow"/>
        <family val="2"/>
      </rPr>
      <t xml:space="preserve">GRUP IV DPPK PPMP/
</t>
    </r>
    <r>
      <rPr>
        <i/>
        <sz val="10"/>
        <color theme="1"/>
        <rFont val="Arial Narrow"/>
        <family val="2"/>
      </rPr>
      <t>GROUP IV EPF-DBPP</t>
    </r>
  </si>
  <si>
    <r>
      <rPr>
        <sz val="10"/>
        <color theme="1"/>
        <rFont val="Arial Narrow"/>
        <family val="2"/>
      </rPr>
      <t xml:space="preserve">GRUP I DPPK PPIP/
</t>
    </r>
    <r>
      <rPr>
        <i/>
        <sz val="10"/>
        <color theme="1"/>
        <rFont val="Arial Narrow"/>
        <family val="2"/>
      </rPr>
      <t>GROUP I EPF DCPP</t>
    </r>
  </si>
  <si>
    <r>
      <rPr>
        <sz val="10"/>
        <color theme="1"/>
        <rFont val="Arial Narrow"/>
        <family val="2"/>
      </rPr>
      <t xml:space="preserve">GRUP II DPPK PPIP/
</t>
    </r>
    <r>
      <rPr>
        <i/>
        <sz val="10"/>
        <color theme="1"/>
        <rFont val="Arial Narrow"/>
        <family val="2"/>
      </rPr>
      <t>GROUP II EPF DCPP</t>
    </r>
  </si>
  <si>
    <r>
      <rPr>
        <sz val="10"/>
        <color theme="1"/>
        <rFont val="Arial Narrow"/>
        <family val="2"/>
      </rPr>
      <t xml:space="preserve">GRUP III DPPK PPIP/
</t>
    </r>
    <r>
      <rPr>
        <i/>
        <sz val="10"/>
        <color theme="1"/>
        <rFont val="Arial Narrow"/>
        <family val="2"/>
      </rPr>
      <t>GROUP III EPF DCPP</t>
    </r>
  </si>
  <si>
    <r>
      <rPr>
        <sz val="10"/>
        <color theme="1"/>
        <rFont val="Arial Narrow"/>
        <family val="2"/>
      </rPr>
      <t xml:space="preserve">GRUP IV DPPK PPIP/
</t>
    </r>
    <r>
      <rPr>
        <i/>
        <sz val="10"/>
        <color theme="1"/>
        <rFont val="Arial Narrow"/>
        <family val="2"/>
      </rPr>
      <t>GROUP IV EPF DCPP</t>
    </r>
  </si>
  <si>
    <t>Keterangan:</t>
  </si>
  <si>
    <t>Dalam rangka statistik Dana Pensiun. Dana Pensiun dikelompokkan berdasarkan jumlah kepemilikan Aset menjadi 4 GRUP. yaitu:</t>
  </si>
  <si>
    <t>· GRUP I : Dana Pensiun dengan kepemilikan aset sama dengan atau di atas Rp1 triliun;</t>
  </si>
  <si>
    <t>· GROUP I : Pension Fund with net assets equal or above Rp 1 triillion.</t>
  </si>
  <si>
    <t>· GRUP II : Dana Pensiun dengan kepemilikan aset sama dengan atau lebih dari Rp500 miliar dan kurang dari Rp1 triliun.</t>
  </si>
  <si>
    <t xml:space="preserve">· GROUP II : Pension Fund with net assets equal or more than Rp 500 billion and less than Rp 1 trillion. </t>
  </si>
  <si>
    <t>· GRUP III : Dana Pensiun dengan kepemilikan aset sama dengan atau lebih dari Rp 100 miliar dan kurang dari  Rp500 miliar.</t>
  </si>
  <si>
    <t xml:space="preserve">· GRUP III : Pension Fund with net assets equal or more than Rp 100 billion and less than Rp 500 billion. </t>
  </si>
  <si>
    <t>· GRUP IV : Dana Pensiun dengan kepemilikan aset kurang dari Rp 100 miliar.</t>
  </si>
  <si>
    <t xml:space="preserve">· GRUP IV : Pension Fund with net assets less than Rp 100 billion. </t>
  </si>
  <si>
    <r>
      <t xml:space="preserve">Klasifikasi Dana Pensiun/
</t>
    </r>
    <r>
      <rPr>
        <b/>
        <i/>
        <sz val="10"/>
        <color theme="0"/>
        <rFont val="Arial Narrow"/>
        <family val="2"/>
      </rPr>
      <t>Classification of Pension</t>
    </r>
  </si>
  <si>
    <r>
      <t xml:space="preserve">Jumlah Entitas/
</t>
    </r>
    <r>
      <rPr>
        <b/>
        <i/>
        <sz val="10"/>
        <color theme="0"/>
        <rFont val="Arial Narrow"/>
        <family val="2"/>
      </rPr>
      <t>Number of Entity</t>
    </r>
  </si>
  <si>
    <r>
      <t xml:space="preserve">Total Aset (Rp Miliar)/
</t>
    </r>
    <r>
      <rPr>
        <b/>
        <i/>
        <sz val="10"/>
        <color theme="0"/>
        <rFont val="Arial Narrow"/>
        <family val="2"/>
      </rPr>
      <t>Total Asset (IDR Billion)</t>
    </r>
  </si>
  <si>
    <r>
      <t xml:space="preserve">Jumlah Peserta/
</t>
    </r>
    <r>
      <rPr>
        <b/>
        <i/>
        <sz val="10"/>
        <color theme="0"/>
        <rFont val="Arial Narrow"/>
        <family val="2"/>
      </rPr>
      <t>Total Participant</t>
    </r>
  </si>
  <si>
    <t>DPLK</t>
  </si>
  <si>
    <t>DPPK</t>
  </si>
  <si>
    <t>DPPK PPMP</t>
  </si>
  <si>
    <t>DPPK PPIP</t>
  </si>
  <si>
    <r>
      <t xml:space="preserve">TOTAL DPLK/
</t>
    </r>
    <r>
      <rPr>
        <b/>
        <i/>
        <sz val="10"/>
        <color theme="0"/>
        <rFont val="Arial Narrow"/>
        <family val="2"/>
      </rPr>
      <t>TOTAL FIPF</t>
    </r>
  </si>
  <si>
    <r>
      <t xml:space="preserve">TOTAL DPPK / </t>
    </r>
    <r>
      <rPr>
        <b/>
        <i/>
        <sz val="10"/>
        <color theme="0"/>
        <rFont val="Arial Narrow"/>
        <family val="2"/>
      </rPr>
      <t>TOTAL EPF</t>
    </r>
  </si>
  <si>
    <r>
      <t xml:space="preserve">TOTAL DPPK PPMP/
</t>
    </r>
    <r>
      <rPr>
        <b/>
        <i/>
        <sz val="10"/>
        <color theme="0"/>
        <rFont val="Arial Narrow"/>
        <family val="2"/>
      </rPr>
      <t>TOTAL EPF DBPP</t>
    </r>
  </si>
  <si>
    <r>
      <t xml:space="preserve">TOTAL DPPK PPIP/
</t>
    </r>
    <r>
      <rPr>
        <b/>
        <i/>
        <sz val="10"/>
        <color theme="0"/>
        <rFont val="Arial Narrow"/>
        <family val="2"/>
      </rPr>
      <t>TOTAL EPF DCPP</t>
    </r>
  </si>
  <si>
    <t>Tabel 05. Tingkat Pengembalian Investasi Dana Pensiun Berdasarkan Grup Tahun 2024</t>
  </si>
  <si>
    <t>Table 05. Return on Investment Pension Fund Based on Group Tahun 2024</t>
  </si>
  <si>
    <t>GRUP I PPMP/ 
GROUP I DBPP</t>
  </si>
  <si>
    <t>GRUP II PPMP/ 
GROUP II DBPP</t>
  </si>
  <si>
    <t>GRUP III PPMP/
GROUP III DBPP</t>
  </si>
  <si>
    <t>GRUP IV PPMP/
GROUP IV DBPP</t>
  </si>
  <si>
    <t>ROI PPMP/
ROI DBPP</t>
  </si>
  <si>
    <t>GRUP I PPIP/
GROUP I DCPP</t>
  </si>
  <si>
    <t>GRUP II PPIP/
GROUP II DCPP</t>
  </si>
  <si>
    <t>GRUP III PPIP/
GROUP III DCPP</t>
  </si>
  <si>
    <t>GRUP IV PPIP/
GROUP IV DCPP</t>
  </si>
  <si>
    <t>ROI PPIP/
ROI DCPP</t>
  </si>
  <si>
    <t>GRUP I DPLK/
GROUP I FIPP</t>
  </si>
  <si>
    <t>GRUP II DPLK/
GROUP II FIPF</t>
  </si>
  <si>
    <t>GRUP III DPLK/
GROUP III FIPF</t>
  </si>
  <si>
    <t>GRUP IV DPLK/
GROUP IV FIPF</t>
  </si>
  <si>
    <t>ROI DPLK/
ROI FIPF</t>
  </si>
  <si>
    <t>Grand Total</t>
  </si>
  <si>
    <r>
      <t xml:space="preserve">Grup Dana Pensiun/ 
</t>
    </r>
    <r>
      <rPr>
        <b/>
        <i/>
        <sz val="11"/>
        <color theme="0"/>
        <rFont val="Calibri"/>
        <family val="2"/>
        <scheme val="minor"/>
      </rPr>
      <t>Group Pension Fund</t>
    </r>
  </si>
  <si>
    <r>
      <t xml:space="preserve">Tingkat Pengembalian Investasi/
</t>
    </r>
    <r>
      <rPr>
        <b/>
        <i/>
        <sz val="11"/>
        <color theme="0"/>
        <rFont val="Calibri"/>
        <family val="2"/>
        <scheme val="minor"/>
      </rPr>
      <t>Return On Investment</t>
    </r>
  </si>
  <si>
    <r>
      <t xml:space="preserve">Rata - rata/ 
</t>
    </r>
    <r>
      <rPr>
        <b/>
        <i/>
        <sz val="11"/>
        <color theme="0"/>
        <rFont val="Calibri"/>
        <family val="2"/>
        <scheme val="minor"/>
      </rPr>
      <t>Average</t>
    </r>
  </si>
  <si>
    <t>Tabel 06. Rekapitulasi Dana Pensiun Berdasarkan Provinsi*</t>
  </si>
  <si>
    <t>Table 06. Summary of Pension Funds Based on Province *</t>
  </si>
  <si>
    <t>No.</t>
  </si>
  <si>
    <t>Provinsi**/
Province**</t>
  </si>
  <si>
    <t>Jumlah Dana Pensiun/
Total Pension Fund</t>
  </si>
  <si>
    <t>Total Peserta/
Total Participant</t>
  </si>
  <si>
    <t>Total Aset (Rp M)/
Total Asset (IDR B)</t>
  </si>
  <si>
    <t>Total Aset Neto (Rp M)/
Total Net Asset (IDR B)</t>
  </si>
  <si>
    <t>Total Investasi (Rp M)/
Total Investment (IDR B)</t>
  </si>
  <si>
    <t>Bali</t>
  </si>
  <si>
    <t>Banten</t>
  </si>
  <si>
    <t>Bengkulu</t>
  </si>
  <si>
    <t>DI Yogyakarta</t>
  </si>
  <si>
    <t>DKI Jakarta</t>
  </si>
  <si>
    <t>Jambi</t>
  </si>
  <si>
    <t>Jawa Barat</t>
  </si>
  <si>
    <t>Jawa Tengah</t>
  </si>
  <si>
    <t>Jawa Timur</t>
  </si>
  <si>
    <t>Kalimantan Barat</t>
  </si>
  <si>
    <t>Kalimantan Selatan</t>
  </si>
  <si>
    <t>Kalimantan Tengah</t>
  </si>
  <si>
    <t>Kalimantan Timur</t>
  </si>
  <si>
    <t>Lampung</t>
  </si>
  <si>
    <t>Maluku</t>
  </si>
  <si>
    <t>Nanggroe Aceh Darussalam</t>
  </si>
  <si>
    <t>Nusa Tenggara Barat</t>
  </si>
  <si>
    <t>Nusa Tenggara Timur</t>
  </si>
  <si>
    <t>Papua</t>
  </si>
  <si>
    <t>Riau</t>
  </si>
  <si>
    <t>Sulawesi Selatan</t>
  </si>
  <si>
    <t>Sulawesi Tengah</t>
  </si>
  <si>
    <t>Sulawesi Tenggara</t>
  </si>
  <si>
    <t>Sulawesi Utara</t>
  </si>
  <si>
    <t>Sumatera Barat</t>
  </si>
  <si>
    <t>Sumatera Selatan</t>
  </si>
  <si>
    <t>Sumatera Utara</t>
  </si>
  <si>
    <t>Tabel 07. Laporan Aset Bersih, Perhitungan Hasil Usaha dan Neraca Dana Pensiun  Per 31 Desember 2024 (Rp Miliar)</t>
  </si>
  <si>
    <t>SBN</t>
  </si>
  <si>
    <t>Saham</t>
  </si>
  <si>
    <t>Reksadana</t>
  </si>
  <si>
    <t>Penyertaan langsung</t>
  </si>
  <si>
    <t>(Miliar Rupiah)</t>
  </si>
  <si>
    <t>(IDR Billion)</t>
  </si>
  <si>
    <t>LAPORAN ASET NETO</t>
  </si>
  <si>
    <r>
      <t xml:space="preserve">DPPK PPMP/
</t>
    </r>
    <r>
      <rPr>
        <b/>
        <i/>
        <sz val="8"/>
        <color theme="0"/>
        <rFont val="Bookman Old Style"/>
        <family val="1"/>
      </rPr>
      <t>EPF DBPP</t>
    </r>
  </si>
  <si>
    <r>
      <t xml:space="preserve">DPPK PPIP/
</t>
    </r>
    <r>
      <rPr>
        <b/>
        <i/>
        <sz val="8"/>
        <color theme="0"/>
        <rFont val="Bookman Old Style"/>
        <family val="1"/>
      </rPr>
      <t>EPF DCPP</t>
    </r>
  </si>
  <si>
    <r>
      <t xml:space="preserve">DPLK/
</t>
    </r>
    <r>
      <rPr>
        <b/>
        <i/>
        <sz val="8"/>
        <color theme="0"/>
        <rFont val="Bookman Old Style"/>
        <family val="1"/>
      </rPr>
      <t>FIPF</t>
    </r>
  </si>
  <si>
    <t xml:space="preserve"> STATEMENTS OF NET ASSETS </t>
  </si>
  <si>
    <t>ASET</t>
  </si>
  <si>
    <t>ASSET</t>
  </si>
  <si>
    <t>INVESTASI (Nilai Wajar)</t>
  </si>
  <si>
    <t>INVESTMENTS (Fair Value)</t>
  </si>
  <si>
    <t>Deposito on call</t>
  </si>
  <si>
    <t>Deposit On Call</t>
  </si>
  <si>
    <t>Deposito berjangka</t>
  </si>
  <si>
    <t>Time Deposit</t>
  </si>
  <si>
    <t>Sertifikat deposito</t>
  </si>
  <si>
    <t>Certificate of Deposit</t>
  </si>
  <si>
    <t>Surat berharga BI</t>
  </si>
  <si>
    <t>Certificate of Central Bank</t>
  </si>
  <si>
    <t>Government Bond</t>
  </si>
  <si>
    <t>Stock</t>
  </si>
  <si>
    <t>Obligasi korporasi</t>
  </si>
  <si>
    <t>Corporate Bond</t>
  </si>
  <si>
    <t>Sukuk korporasi</t>
  </si>
  <si>
    <t>Islamic Corporate bonds</t>
  </si>
  <si>
    <t>Obligasi/Sukuk daerah</t>
  </si>
  <si>
    <t>Regional Bonds/Islamic bonds</t>
  </si>
  <si>
    <t>Mutual Fund</t>
  </si>
  <si>
    <t>MTN</t>
  </si>
  <si>
    <t>Medium Term Note</t>
  </si>
  <si>
    <t>KIK-EBA</t>
  </si>
  <si>
    <t>Assets backed Security</t>
  </si>
  <si>
    <t>DIRE-KIK</t>
  </si>
  <si>
    <t>Collective Investment Contract</t>
  </si>
  <si>
    <t>DINFRA-KIK</t>
  </si>
  <si>
    <t>Infrastructure investment funds</t>
  </si>
  <si>
    <t>Kontrak Opsi saham</t>
  </si>
  <si>
    <t>Stock Option Contracts</t>
  </si>
  <si>
    <t>REPO</t>
  </si>
  <si>
    <t>Repurchase Agreement</t>
  </si>
  <si>
    <t>Direct Placement</t>
  </si>
  <si>
    <t>Tanah</t>
  </si>
  <si>
    <t>Land</t>
  </si>
  <si>
    <t>Bangunan</t>
  </si>
  <si>
    <t>Building</t>
  </si>
  <si>
    <t>Tanah dan bangunan</t>
  </si>
  <si>
    <t>Land and Building</t>
  </si>
  <si>
    <t xml:space="preserve"> TOTAL INVESTASI </t>
  </si>
  <si>
    <t>TOTAL INVESTMENTS</t>
  </si>
  <si>
    <t>ASET LANCAR DILUAR INVESTASI</t>
  </si>
  <si>
    <t>NON INVESTMENTS CURRENT ASSETS</t>
  </si>
  <si>
    <t xml:space="preserve">Kas dan Bank  </t>
  </si>
  <si>
    <t>Cash and Bank</t>
  </si>
  <si>
    <t xml:space="preserve">Iuran Normal Pemberi Kerja </t>
  </si>
  <si>
    <t>Employer Normal Contribution</t>
  </si>
  <si>
    <t xml:space="preserve">Iuran Normal Peserta </t>
  </si>
  <si>
    <t>Employee Normal Contribution</t>
  </si>
  <si>
    <t>Iuran Sukarela</t>
  </si>
  <si>
    <t>Employee Voluntary Contribution</t>
  </si>
  <si>
    <t>Iuran Tambahan</t>
  </si>
  <si>
    <t>Additional Contribution</t>
  </si>
  <si>
    <t xml:space="preserve">Piutang Bunga Keterlambatan Iuran  </t>
  </si>
  <si>
    <t>Interest Receivable of Late Contribution</t>
  </si>
  <si>
    <t xml:space="preserve">Beban Dibayar Di Muka  </t>
  </si>
  <si>
    <t>Prepaid Expense</t>
  </si>
  <si>
    <t xml:space="preserve">Piutang Investasi  </t>
  </si>
  <si>
    <t>Investments Receivable</t>
  </si>
  <si>
    <t xml:space="preserve">Piutang Hasil Investasi  </t>
  </si>
  <si>
    <t>Investment Return Receivable</t>
  </si>
  <si>
    <t xml:space="preserve">Piutang Lain-lain  </t>
  </si>
  <si>
    <t>Other Receivable</t>
  </si>
  <si>
    <t xml:space="preserve">TOTAL ASET LANCAR DI LUAR INVESTASI </t>
  </si>
  <si>
    <t>TOTAL NON INVESTMENT CURRENT ASSETS</t>
  </si>
  <si>
    <t>ASET OPERASIONAL</t>
  </si>
  <si>
    <t>OPERATIONAL ASSETS</t>
  </si>
  <si>
    <t xml:space="preserve">Tanah dan Bangunan  </t>
  </si>
  <si>
    <t>Land and Building (Book Value)</t>
  </si>
  <si>
    <t xml:space="preserve">Kendaraan  </t>
  </si>
  <si>
    <t>Vehicle (Book Value)</t>
  </si>
  <si>
    <t xml:space="preserve">Peralatan Komputer  </t>
  </si>
  <si>
    <t>Computers (Book Value)</t>
  </si>
  <si>
    <t xml:space="preserve">Peralatan Kantor  </t>
  </si>
  <si>
    <t>Office Equipments (Book Value)</t>
  </si>
  <si>
    <t xml:space="preserve">Aset Operasional Lain  </t>
  </si>
  <si>
    <t>Other Operational Assets (Book Value)</t>
  </si>
  <si>
    <t xml:space="preserve">TOTAL ASET OPERASIONAL </t>
  </si>
  <si>
    <t xml:space="preserve">TOTAL OPERATIONAL ASSETS </t>
  </si>
  <si>
    <t xml:space="preserve">ASET LAIN-LAIN  </t>
  </si>
  <si>
    <t>OTHER ASSETS</t>
  </si>
  <si>
    <t xml:space="preserve">ASET TERSEDIA </t>
  </si>
  <si>
    <t>TOTAL ASSETS</t>
  </si>
  <si>
    <t>LIABILITIES</t>
  </si>
  <si>
    <t xml:space="preserve">Utang Manfaat Pensiun/Manfaat Lain Jatuh Tempo  </t>
  </si>
  <si>
    <t>Accrued Pension Benefit/Other Benefit Payable</t>
  </si>
  <si>
    <t>Utang Manfaat Sukarela</t>
  </si>
  <si>
    <t>Accrued Voluntary Benefit</t>
  </si>
  <si>
    <t xml:space="preserve">Utang Investasi   </t>
  </si>
  <si>
    <t>Investment Payable</t>
  </si>
  <si>
    <t xml:space="preserve">Pendapatan Diterima di Muka  </t>
  </si>
  <si>
    <t>Unearned Revenue</t>
  </si>
  <si>
    <t xml:space="preserve">Beban yang Masih Harus Dibayar  </t>
  </si>
  <si>
    <t>Accrued Expense</t>
  </si>
  <si>
    <t xml:space="preserve">Liabilitas lain  </t>
  </si>
  <si>
    <t xml:space="preserve">Liabilities Other </t>
  </si>
  <si>
    <t>TOTAL LIABILITIES OTHER THAN ACTUARIAL LIABILITIES</t>
  </si>
  <si>
    <t xml:space="preserve">ASET NETO </t>
  </si>
  <si>
    <t>NET ASSETS</t>
  </si>
  <si>
    <t>PERHITUNGAN HASIL USAHA</t>
  </si>
  <si>
    <t>DPPK PPMP/
EPF DBPP</t>
  </si>
  <si>
    <t>DPPK PPIP/
EPF DCPP</t>
  </si>
  <si>
    <t>DPLK/
FIPF</t>
  </si>
  <si>
    <t>INCOME STATEMENTS</t>
  </si>
  <si>
    <t xml:space="preserve">PENDAPATAN INVESTASI </t>
  </si>
  <si>
    <t>INVESTMENT REVENUE</t>
  </si>
  <si>
    <t xml:space="preserve">Bunga/Bagi Hasil </t>
  </si>
  <si>
    <t>Interest Income/Profit Sharing</t>
  </si>
  <si>
    <t xml:space="preserve">Dividen </t>
  </si>
  <si>
    <t>Dividend</t>
  </si>
  <si>
    <t xml:space="preserve">Sewa </t>
  </si>
  <si>
    <t>Rent</t>
  </si>
  <si>
    <t xml:space="preserve">Laba (Rugi) Pelepasan Investasi </t>
  </si>
  <si>
    <t xml:space="preserve">Gain (Losses) on Sale of Investment </t>
  </si>
  <si>
    <t xml:space="preserve">Pendapatan Investasi Lain  </t>
  </si>
  <si>
    <t>Other Investments Revenue</t>
  </si>
  <si>
    <t xml:space="preserve">Total Pendapatan Investasi </t>
  </si>
  <si>
    <t>Total Investment Revenue</t>
  </si>
  <si>
    <t>Investment Expense</t>
  </si>
  <si>
    <t xml:space="preserve">Beban Transaksi </t>
  </si>
  <si>
    <t>Securities Transaction Expense</t>
  </si>
  <si>
    <t xml:space="preserve">Beban Pemeliharaan Tanah dan Bangunan </t>
  </si>
  <si>
    <t>Land &amp; Building Maintenance Expense</t>
  </si>
  <si>
    <t xml:space="preserve">Beban Penyusutan Bangunan </t>
  </si>
  <si>
    <t>Building Depreciation Expense</t>
  </si>
  <si>
    <t xml:space="preserve">Beban Manajer Investasi </t>
  </si>
  <si>
    <t>Fund Manager Expense</t>
  </si>
  <si>
    <t>Beban Kustodi</t>
  </si>
  <si>
    <t>Custody Expense</t>
  </si>
  <si>
    <t xml:space="preserve">Beban Investasi Lain </t>
  </si>
  <si>
    <t>Other Investments Expense</t>
  </si>
  <si>
    <t xml:space="preserve">Total Beban Investasi </t>
  </si>
  <si>
    <t>Total Investment Expense</t>
  </si>
  <si>
    <t xml:space="preserve">HASIL USAHA INVESTASI </t>
  </si>
  <si>
    <t>NET INVESTMENT REVENUE</t>
  </si>
  <si>
    <t>BEBAN OPERASIONAL</t>
  </si>
  <si>
    <t>OPERATING EXPENSE</t>
  </si>
  <si>
    <t>Gaji/Honor Karyawan, Pengurus, dan Dewan Pengawas (untuk DPPK) atau Fee kepada Pendiri (untuk DPLK)</t>
  </si>
  <si>
    <t>Fee and Salary Expense</t>
  </si>
  <si>
    <t xml:space="preserve">Beban Kantor </t>
  </si>
  <si>
    <t>Office Expense</t>
  </si>
  <si>
    <t xml:space="preserve">Beban Pemeliharaan </t>
  </si>
  <si>
    <t>Maintenance Expense</t>
  </si>
  <si>
    <t xml:space="preserve">Beban Penyusutan </t>
  </si>
  <si>
    <t>Depreciation Expense</t>
  </si>
  <si>
    <t xml:space="preserve">Beban Jasa Pihak Ketiga </t>
  </si>
  <si>
    <t>Third Party Service Expense</t>
  </si>
  <si>
    <t>Beban Operasional Lain</t>
  </si>
  <si>
    <t>Other Operating Expense</t>
  </si>
  <si>
    <t xml:space="preserve">Total Beban Operasional </t>
  </si>
  <si>
    <t>Total Operating Expense</t>
  </si>
  <si>
    <t>PENDAPATAN DAN BEBAN LAIN-LAIN</t>
  </si>
  <si>
    <t>OTHER REVENUE AND EXPENSE</t>
  </si>
  <si>
    <t xml:space="preserve">Bunga Keterlambatan Iuran </t>
  </si>
  <si>
    <t xml:space="preserve">Laba (Rugi) Penjualan Aset Operasional </t>
  </si>
  <si>
    <t>Interest Income from Late Contribution</t>
  </si>
  <si>
    <t xml:space="preserve">Laba (Rugi) Penjualan Aset Lain-Lain </t>
  </si>
  <si>
    <t>Gain (Losses) from Disposal of Operating Assets</t>
  </si>
  <si>
    <t xml:space="preserve">Pendapatan Lain di Luar Investasi </t>
  </si>
  <si>
    <t>Gain (Losses) from Disposal of Other Assets</t>
  </si>
  <si>
    <t xml:space="preserve">Beban Lain di Luar Investasi dan Operasional </t>
  </si>
  <si>
    <t xml:space="preserve">Other Non Investment Revenue </t>
  </si>
  <si>
    <t xml:space="preserve">Total Pendapatan dan Beban Lain-lain </t>
  </si>
  <si>
    <t>Other Non Investment and Operating  Expense</t>
  </si>
  <si>
    <t xml:space="preserve">HASIL USAHA SEBELUM PAJAK </t>
  </si>
  <si>
    <t>OPERATING REVENUE BEFORE TAXES</t>
  </si>
  <si>
    <t xml:space="preserve">PAJAK PENGHASILAN </t>
  </si>
  <si>
    <t>TAXES EXPENSE</t>
  </si>
  <si>
    <t xml:space="preserve">HASIL USAHA SETELAH PAJAK </t>
  </si>
  <si>
    <t>NET INCOME AFTER TAXES</t>
  </si>
  <si>
    <t>NERACA</t>
  </si>
  <si>
    <t>STATEMENTS OF FINANCIAL POSITION</t>
  </si>
  <si>
    <t>ASSETS</t>
  </si>
  <si>
    <t>INVESTASI (Nilai Historis)</t>
  </si>
  <si>
    <t>INVESTMENTS (Historical Value)</t>
  </si>
  <si>
    <t>Akumulasi Penyusutan Bangunan</t>
  </si>
  <si>
    <t>Accumulated Depreciation of Building</t>
  </si>
  <si>
    <t>TOTAL INVESTASI</t>
  </si>
  <si>
    <t xml:space="preserve">SELISIH PENILAIAN INVESTASI </t>
  </si>
  <si>
    <t>INVESTMENT VALUATION DIFFERENCE</t>
  </si>
  <si>
    <t>ASET LANCAR DI LUAR INVESTASI</t>
  </si>
  <si>
    <t>NON INVESTMENT CURRENT ASSETS</t>
  </si>
  <si>
    <t>Kas dan bank</t>
  </si>
  <si>
    <t>iuran normal pemberi kerja</t>
  </si>
  <si>
    <t>iuran normal peserta</t>
  </si>
  <si>
    <t>iuran tambahan</t>
  </si>
  <si>
    <t xml:space="preserve">Piutang Bunga Keterlambatan Iuran </t>
  </si>
  <si>
    <t xml:space="preserve">Beban Dibayar Di Muka </t>
  </si>
  <si>
    <t xml:space="preserve">Piutang Investasi </t>
  </si>
  <si>
    <t xml:space="preserve">Piutang Hasil Investasi </t>
  </si>
  <si>
    <t xml:space="preserve">Piutang Lain-lain </t>
  </si>
  <si>
    <t>TOTAL ASET LANCAR DI LUAR INVESTASI</t>
  </si>
  <si>
    <t>ASET OPERASIONAL (Nilai Buku)</t>
  </si>
  <si>
    <t xml:space="preserve">OPERATIONAL ASSETS </t>
  </si>
  <si>
    <t xml:space="preserve">Tanah dan Bangunan </t>
  </si>
  <si>
    <t xml:space="preserve">Kendaraan </t>
  </si>
  <si>
    <t xml:space="preserve">Vehicle </t>
  </si>
  <si>
    <t xml:space="preserve">Peralatan Komputer </t>
  </si>
  <si>
    <t xml:space="preserve">Computers </t>
  </si>
  <si>
    <t xml:space="preserve">Office Equipments </t>
  </si>
  <si>
    <t xml:space="preserve">Aset Operasional Lain </t>
  </si>
  <si>
    <t>Other Operational Assets</t>
  </si>
  <si>
    <t>Akumulasi penyusutan</t>
  </si>
  <si>
    <t>Accumulated Depreciation</t>
  </si>
  <si>
    <t>TOTAL ASET OPERASIONAL</t>
  </si>
  <si>
    <t xml:space="preserve">ASET LAIN-LAIN </t>
  </si>
  <si>
    <t>TOTAL ASET</t>
  </si>
  <si>
    <t>LIABILITAS</t>
  </si>
  <si>
    <t xml:space="preserve">NILAI KINI AKTUARIAL </t>
  </si>
  <si>
    <t>ACTUARIAL PRESENT VALUE</t>
  </si>
  <si>
    <t xml:space="preserve">SELISIH NILAI KINI AKTUARIAL </t>
  </si>
  <si>
    <t>ACTUARIAL PRESENT VALUE DIFFERENCE</t>
  </si>
  <si>
    <t>LIABILITAS MANFAAT PENSIUN</t>
  </si>
  <si>
    <t>PENSION BENEFIT LIABILITIES</t>
  </si>
  <si>
    <t>Akumulasi Iuran</t>
  </si>
  <si>
    <t>Accumulated Contributions</t>
  </si>
  <si>
    <t>Hasil Usaha</t>
  </si>
  <si>
    <t>Income</t>
  </si>
  <si>
    <t>Pengalihan Dana dari Dana Pensiun Lain</t>
  </si>
  <si>
    <t>Transfer of Funds from Other Pension Funds</t>
  </si>
  <si>
    <t>LIABILITAS DI LUAR NILAI KINI AKTUARIAL/LIABILITAS MANFAAT PENSIUN</t>
  </si>
  <si>
    <t>Accrued Pension Benefit Payable</t>
  </si>
  <si>
    <t xml:space="preserve">Utang Investasi  </t>
  </si>
  <si>
    <t xml:space="preserve">Pendapatan Diterima di Muka </t>
  </si>
  <si>
    <t xml:space="preserve">Beban yang Masih Harus Dibayar </t>
  </si>
  <si>
    <t xml:space="preserve">Liabilitas lain </t>
  </si>
  <si>
    <t>TOTAL LIABILITAS DI LUAR NILAI KINI AKTUARIAL/LIABILITAS MANFAAT PENSIUN</t>
  </si>
  <si>
    <t>TOTAL LIABILITAS</t>
  </si>
  <si>
    <t>TOTAL LIABILITIES</t>
  </si>
  <si>
    <t>LAPORAN PERUBAHAN ASET NETO</t>
  </si>
  <si>
    <t>STATEMENTS OF CHANGES IN NET ASSETS</t>
  </si>
  <si>
    <t>PENAMBAHAN</t>
  </si>
  <si>
    <t>INCREASE</t>
  </si>
  <si>
    <t>Pendapatan Investasi</t>
  </si>
  <si>
    <t>Investment Revenue</t>
  </si>
  <si>
    <t>Gain (Loses) on Sale of Investment</t>
  </si>
  <si>
    <t>TOTAL PENDAPATAN INVESTASI</t>
  </si>
  <si>
    <t>TOTAL INVESTMENT REVENUE</t>
  </si>
  <si>
    <t xml:space="preserve">Peningkatan (Penurunan) Nilai Investasi </t>
  </si>
  <si>
    <t>Increase (Decrease) in Investment Value</t>
  </si>
  <si>
    <t>Iuran Jatuh Tempo</t>
  </si>
  <si>
    <t>Due date of Contributions</t>
  </si>
  <si>
    <t>Iuran Normal PK jth tempo</t>
  </si>
  <si>
    <t>Iuran Normal PST jth tempo</t>
  </si>
  <si>
    <t>Iuran sukarela jth tempo</t>
  </si>
  <si>
    <t>Iuran tambahan jth tempo</t>
  </si>
  <si>
    <t>Employer Additional Contribution</t>
  </si>
  <si>
    <t xml:space="preserve">Iuran </t>
  </si>
  <si>
    <t>Contributions</t>
  </si>
  <si>
    <t xml:space="preserve">Pendapatan di Luar Investasi </t>
  </si>
  <si>
    <t>Revenue other than invesment revenue</t>
  </si>
  <si>
    <t xml:space="preserve">Pengalihan Dana Dari Dana Pensiun Lain </t>
  </si>
  <si>
    <t>Transfer Fund from Other Pension Fund</t>
  </si>
  <si>
    <t>JUMLAH PENAMBAHAN</t>
  </si>
  <si>
    <t>TOTAL INCREASE</t>
  </si>
  <si>
    <t>PENGURANGAN</t>
  </si>
  <si>
    <t>DECREASE</t>
  </si>
  <si>
    <t>Beban Investasi</t>
  </si>
  <si>
    <t xml:space="preserve">Beban Operasional </t>
  </si>
  <si>
    <t>Operasional Expense</t>
  </si>
  <si>
    <t xml:space="preserve">Beban di Luar Investasi dan Operasional </t>
  </si>
  <si>
    <t>Non investment and operational Expense</t>
  </si>
  <si>
    <t xml:space="preserve">Manfaat Pensiun </t>
  </si>
  <si>
    <t>Payment of Pension Benefit</t>
  </si>
  <si>
    <t xml:space="preserve">Pajak Penghasilan </t>
  </si>
  <si>
    <t>Payment of Income Tax</t>
  </si>
  <si>
    <t xml:space="preserve">Pengalihan Dana ke Dana Pensiun Lain </t>
  </si>
  <si>
    <t>Penarikan iuran</t>
  </si>
  <si>
    <t>Contributions withdrawal</t>
  </si>
  <si>
    <t>JUMLAH PENGURANGAN</t>
  </si>
  <si>
    <t>TOTAL DECREASE</t>
  </si>
  <si>
    <t>Kenaikan/Penurunan Aset Neto</t>
  </si>
  <si>
    <t>Increase/Decrease of Net Asset</t>
  </si>
  <si>
    <t>ASET NETO AWAL PERIODE</t>
  </si>
  <si>
    <t>NET ASSET AT THE BEGINNING OF PERIOD</t>
  </si>
  <si>
    <t>ASET NETO AKHIR PERIODE</t>
  </si>
  <si>
    <t>NET ASSET AT THE END OF PERIOD</t>
  </si>
  <si>
    <t>LAPORAN ARUS KAS</t>
  </si>
  <si>
    <t>STATEMENTS OF CASH FLOWS</t>
  </si>
  <si>
    <t>ARUS KAS DARI AKTIVITAS INVESTASI</t>
  </si>
  <si>
    <t>CASH FLOW FROM INVESTMENT ACTIVITY</t>
  </si>
  <si>
    <t>Penerimaan Bunga/Bagi Hasil</t>
  </si>
  <si>
    <t>Receipts from interest income/profit sharing</t>
  </si>
  <si>
    <t>Penerimaan Dividen</t>
  </si>
  <si>
    <t>Receipts from Dividend</t>
  </si>
  <si>
    <t>Penerimaan Sewa</t>
  </si>
  <si>
    <t>Receipts from Rent</t>
  </si>
  <si>
    <t>Pendapatan Investasi Lain</t>
  </si>
  <si>
    <t>Other Investment Revenue</t>
  </si>
  <si>
    <t>Pelepasan Investasi</t>
  </si>
  <si>
    <t>Sale of Investment</t>
  </si>
  <si>
    <t>Penanaman Investasi</t>
  </si>
  <si>
    <t>Purchases of Investment</t>
  </si>
  <si>
    <t>Pembayaran Beban Investasi</t>
  </si>
  <si>
    <t>Payments of Investment Expense</t>
  </si>
  <si>
    <t>NET CASH FLOW FROM INVESTMENT ACTIVITY</t>
  </si>
  <si>
    <t>ARUS KAS DARI AKTIVITAS OPERASIONAL</t>
  </si>
  <si>
    <t>CASH FLOW FROM OPERATIONAL ACTIVITY</t>
  </si>
  <si>
    <t>Pembayaran Beban Operasional</t>
  </si>
  <si>
    <t>Payment of Operational Expense</t>
  </si>
  <si>
    <t>Penjualan Aset Operasional</t>
  </si>
  <si>
    <t>Sale of Operational Asset</t>
  </si>
  <si>
    <t>Pembelian Aset Operasional</t>
  </si>
  <si>
    <t>Purchases of Operational Asset</t>
  </si>
  <si>
    <t>Penjualan Aset Lain-Lain</t>
  </si>
  <si>
    <t>Sale of Other Asset</t>
  </si>
  <si>
    <t>Pembelian Aset Lain-Lain</t>
  </si>
  <si>
    <t>Purchases of Other Asset</t>
  </si>
  <si>
    <t>Pendapatan Lain di Luar Investasi</t>
  </si>
  <si>
    <t>Revenue from other than investment Revenue</t>
  </si>
  <si>
    <t>Beban Lain di Luar Investasi dan Operasional</t>
  </si>
  <si>
    <t>Non investment and Operational Expense</t>
  </si>
  <si>
    <t>Pajak Penghasilan</t>
  </si>
  <si>
    <t>NET CASH FLOW FROM OPERATIONAL ACTIVITY</t>
  </si>
  <si>
    <t>ARUS KAS DARI AKTIVITAS PENDANAAN</t>
  </si>
  <si>
    <t>CASH FLOW FROM FUNDING ACTIVITY</t>
  </si>
  <si>
    <t>Penerimaan Iuran Normal PK</t>
  </si>
  <si>
    <t>Receipt from Employer Normal Contribution</t>
  </si>
  <si>
    <t>Penerimaan Iuran Normal PST</t>
  </si>
  <si>
    <t>Receipt from Employee Voluntary Contribution</t>
  </si>
  <si>
    <t>Penerimaan Iuran Sukarela PST</t>
  </si>
  <si>
    <t xml:space="preserve">Penerimaan Iuran Tambahan </t>
  </si>
  <si>
    <t>Receipt from Employer Additional Contribution</t>
  </si>
  <si>
    <t>Penerimaan Iuran</t>
  </si>
  <si>
    <t>Receipt from Contributions</t>
  </si>
  <si>
    <t>Penerimaan Bunga Keterlambatan Iuran</t>
  </si>
  <si>
    <t>Receipt from Interest Income from Late Contribution</t>
  </si>
  <si>
    <t>Penerimaan Pengalihan Dana dari Dana Pensiun Lain</t>
  </si>
  <si>
    <t>Receipt from Transfer Fund from Other Pension Fund</t>
  </si>
  <si>
    <t>Pembayaran Pengalihan Dana ke Dana Pensiun Lain</t>
  </si>
  <si>
    <t>Payment of Transfer Fund to Other Pension Fund</t>
  </si>
  <si>
    <t>Pembayaran Manfaat Pensiun dan Manfaat Lain</t>
  </si>
  <si>
    <t>Payment of Pension Benefit and Other Benefit</t>
  </si>
  <si>
    <t>Pernarikan iuran</t>
  </si>
  <si>
    <t>-</t>
  </si>
  <si>
    <t>Contributions Withdrawal</t>
  </si>
  <si>
    <t>NET CASH FLOW FROM FUNDING ACTIVITY</t>
  </si>
  <si>
    <t>Increase/Decrease of Net Cash</t>
  </si>
  <si>
    <t>KAS PADA AWAL PERIODE</t>
  </si>
  <si>
    <t>CASH AT THE BEGINNING OF PERIOD</t>
  </si>
  <si>
    <t>KAS PADA AKHIR PERIODE</t>
  </si>
  <si>
    <t>CASH AT THE END OF PERIOD</t>
  </si>
  <si>
    <t>ARUS KAS BERSIH DARI AKTIVITAS INVESTASI</t>
  </si>
  <si>
    <t>ARUS KAS BERSIH DARI AKTIVITAS OPERASIONAL</t>
  </si>
  <si>
    <t>ARUS KAS BERSIH DARI AKTIVITAS PENDANAAN</t>
  </si>
  <si>
    <t>Kenaikan (Penurunan) Kas Bersih</t>
  </si>
  <si>
    <t xml:space="preserve">TOTAL LIABILITAS DI LUAR NILAI KINI AKTUARIAL / LIABILITAS MANFAAT PENSIUN </t>
  </si>
  <si>
    <t xml:space="preserve">LIABILITAS DI LUAR NILAI KINI AKTUARIAL / LIABILITAS MANFAAT PENSIUN </t>
  </si>
  <si>
    <t>LIABILITIES OTHER THAN ACTUARIAL/ PENSION BENEFIT LIABILITIES</t>
  </si>
  <si>
    <t>BEBAN INVESTASI</t>
  </si>
  <si>
    <t>INVESTMENT EXPENSE</t>
  </si>
  <si>
    <t>TOTAL LIABILITIES OTHER THAN ACTUARIAL/ PENSION BENEFIT LIABILITIES</t>
  </si>
  <si>
    <t>Table 07. Pension Fund's Statements of Net Assets, Income Statements and Statements of Financial Position as of 31  December 2024 (IDR billion)</t>
  </si>
  <si>
    <t>No</t>
  </si>
  <si>
    <t>Nama Perusahaan</t>
  </si>
  <si>
    <t>Reksadana/
Mutual Fund</t>
  </si>
  <si>
    <t>DPLK AIA Financial</t>
  </si>
  <si>
    <t>DPLK Allianz Indonesia</t>
  </si>
  <si>
    <t>DPLK Astra (d.h DPLK Astra Aviva)</t>
  </si>
  <si>
    <t>DPLK Avrist (d.h DPLK AIA Indonesia)</t>
  </si>
  <si>
    <t>DPLK Bank Rakyat Indonesia</t>
  </si>
  <si>
    <t>DPLK Bumiputera</t>
  </si>
  <si>
    <t>DPLK Capital Life Indonesia</t>
  </si>
  <si>
    <t>DPLK Central Asia Raya</t>
  </si>
  <si>
    <t>DPLK Equity Life Indonesia</t>
  </si>
  <si>
    <t>DPLK Generali Indonesia</t>
  </si>
  <si>
    <t>DPLK Indolife Pensiontama</t>
  </si>
  <si>
    <t>DPLK Jiwasraya</t>
  </si>
  <si>
    <t>DPLK Kresna</t>
  </si>
  <si>
    <t>DPLK Manulife Indonesia</t>
  </si>
  <si>
    <t>DPLK PT. AXA Mandiri Financial Services</t>
  </si>
  <si>
    <t>DPLK PT. Bank Negara Indonesia (Persero) Tbk</t>
  </si>
  <si>
    <t>DPLK PT. BPD Jawa Barat dan Banten</t>
  </si>
  <si>
    <t>DPLK PT. BPD Jawa Tengah</t>
  </si>
  <si>
    <t>DPLK PT. BPD Sulawesi Selatan dan Sulawesi Barat</t>
  </si>
  <si>
    <t>DPLK Simas Jiwa (d.h DPLK Mega Life)</t>
  </si>
  <si>
    <t>DPLK Sinarmas MSIG</t>
  </si>
  <si>
    <t>DPLK Tokio Marine Life Indonesia</t>
  </si>
  <si>
    <t>DPLK Syariah PT. Bank Muamalat Indonesia Tbk</t>
  </si>
  <si>
    <t>DPLK PT Asuransi Jiwa Taspen</t>
  </si>
  <si>
    <t>DPLK Perta Life Insurance (dh.Asuransi Jiwa Tugu Mandiri)</t>
  </si>
  <si>
    <t>DPLK IFG Life</t>
  </si>
  <si>
    <t>Tabel 08. Portofolio Investasi DPLK Per 31 Desember 2024 (Rp Miliar)
Table 08. FIPF's Investment Portfolio as of 31 December 2024 (IDR billion)</t>
  </si>
  <si>
    <t>Tabel 09. Pendapatan Investasi DPLK Per 31 Desember 2024 (Rp Miliar)
Table 09. FIPF's Investment Revenue as of 31 December 2024 (IDR billion)</t>
  </si>
  <si>
    <r>
      <t xml:space="preserve">SBN/
</t>
    </r>
    <r>
      <rPr>
        <b/>
        <i/>
        <sz val="11"/>
        <color rgb="FFFFFFFF"/>
        <rFont val="Calibiri"/>
      </rPr>
      <t>Government Bond</t>
    </r>
  </si>
  <si>
    <r>
      <t xml:space="preserve">Deposito*)/
</t>
    </r>
    <r>
      <rPr>
        <b/>
        <i/>
        <sz val="11"/>
        <color rgb="FFFFFFFF"/>
        <rFont val="Calibiri"/>
      </rPr>
      <t>Deposit*)</t>
    </r>
  </si>
  <si>
    <r>
      <t xml:space="preserve">Obligasi**)/
</t>
    </r>
    <r>
      <rPr>
        <b/>
        <i/>
        <sz val="11"/>
        <color theme="0"/>
        <rFont val="Calibiri"/>
      </rPr>
      <t>Bond**)</t>
    </r>
  </si>
  <si>
    <r>
      <t xml:space="preserve">Lain-lain***)/
</t>
    </r>
    <r>
      <rPr>
        <b/>
        <i/>
        <sz val="11"/>
        <color rgb="FFFFFFFF"/>
        <rFont val="Calibiri"/>
      </rPr>
      <t>Others***)</t>
    </r>
  </si>
  <si>
    <r>
      <t xml:space="preserve">TOTAL INVESTASI/
</t>
    </r>
    <r>
      <rPr>
        <b/>
        <i/>
        <sz val="11"/>
        <color rgb="FFFFFFFF"/>
        <rFont val="Calibiri"/>
      </rPr>
      <t>TOTAL INVESTMENTS</t>
    </r>
  </si>
  <si>
    <r>
      <t xml:space="preserve">Bunga/Bagi Hasil /
</t>
    </r>
    <r>
      <rPr>
        <b/>
        <i/>
        <sz val="11"/>
        <color rgb="FFFFFFFF"/>
        <rFont val="Calibri"/>
        <family val="2"/>
        <scheme val="minor"/>
      </rPr>
      <t>Interest Income/Profit Sharing</t>
    </r>
  </si>
  <si>
    <r>
      <t xml:space="preserve">Dividen 
</t>
    </r>
    <r>
      <rPr>
        <b/>
        <i/>
        <sz val="11"/>
        <color rgb="FFFFFFFF"/>
        <rFont val="Calibri"/>
        <family val="2"/>
        <scheme val="minor"/>
      </rPr>
      <t>Dividend</t>
    </r>
  </si>
  <si>
    <r>
      <t xml:space="preserve">Sewa /
</t>
    </r>
    <r>
      <rPr>
        <b/>
        <i/>
        <sz val="11"/>
        <color rgb="FFFFFFFF"/>
        <rFont val="Calibri"/>
        <family val="2"/>
        <scheme val="minor"/>
      </rPr>
      <t>Rent</t>
    </r>
  </si>
  <si>
    <r>
      <t xml:space="preserve">Laba (Rugi) Pelepasan Investasi /
</t>
    </r>
    <r>
      <rPr>
        <b/>
        <i/>
        <sz val="11"/>
        <color rgb="FFFFFFFF"/>
        <rFont val="Calibri"/>
        <family val="2"/>
        <scheme val="minor"/>
      </rPr>
      <t xml:space="preserve">Gain (Losses) on Sale of Investment </t>
    </r>
  </si>
  <si>
    <r>
      <t xml:space="preserve">Pendapatan Investasi Lain/
</t>
    </r>
    <r>
      <rPr>
        <b/>
        <i/>
        <sz val="11"/>
        <color rgb="FFFFFFFF"/>
        <rFont val="Calibri"/>
        <family val="2"/>
        <scheme val="minor"/>
      </rPr>
      <t>Other Investments Revenue</t>
    </r>
  </si>
  <si>
    <r>
      <t xml:space="preserve">Total Pendapatan Investasi/
</t>
    </r>
    <r>
      <rPr>
        <b/>
        <i/>
        <sz val="11"/>
        <color rgb="FFFFFFFF"/>
        <rFont val="Calibri"/>
        <family val="2"/>
        <scheme val="minor"/>
      </rPr>
      <t>Total Investment Revenue</t>
    </r>
  </si>
  <si>
    <r>
      <t xml:space="preserve">Jenis Dana Pensiun/
</t>
    </r>
    <r>
      <rPr>
        <b/>
        <i/>
        <sz val="11"/>
        <color theme="1"/>
        <rFont val="Bookman Old Style"/>
        <family val="1"/>
      </rPr>
      <t>Pension Fund Type</t>
    </r>
  </si>
  <si>
    <t>DPPK PPMP/EPF DBPP</t>
  </si>
  <si>
    <t>DPPK PPIP/EPF DCPP</t>
  </si>
  <si>
    <t>DPLK/FIPF</t>
  </si>
  <si>
    <t>Total</t>
  </si>
  <si>
    <t>Grafik 01   Pertumbuhan Jumlah Dana Pensiun Tahun 1998 s/d 2024</t>
  </si>
  <si>
    <t>Graph 01   Growth of Total Pension Funds In 1998 to 2024</t>
  </si>
  <si>
    <t>Nama DPPK</t>
  </si>
  <si>
    <t>Nama DPPK Syariah</t>
  </si>
  <si>
    <t>DANA PENSIUN PERTAMINA</t>
  </si>
  <si>
    <t>DANA PENSIUN KRAMA YUDHA TIGA BERLIAN MOTORS</t>
  </si>
  <si>
    <t>DANA PENSIUN WYETH INDONESIA</t>
  </si>
  <si>
    <t>DANA PENSIUN UNIVERSITAS SURABAYA</t>
  </si>
  <si>
    <t>DANA PENSIUN ANTAM</t>
  </si>
  <si>
    <t>DANA PENSIUN INTI</t>
  </si>
  <si>
    <t>DANA PENSIUN PERHUTANI</t>
  </si>
  <si>
    <t>DANA PENSIUN TELKOM</t>
  </si>
  <si>
    <t>DANA PENSIUN PEGAWAI PERUM PERURI</t>
  </si>
  <si>
    <t>DANA PENSIUN ASDP</t>
  </si>
  <si>
    <t>DANA PENSIUN OTORITAS JASA KEUANGAN</t>
  </si>
  <si>
    <t>DANA PENSIUN GREJA KRISTEN JAWI WETAN</t>
  </si>
  <si>
    <t>DANA PENSIUN PELNI</t>
  </si>
  <si>
    <t>DANA PENSIUN PUSRI</t>
  </si>
  <si>
    <t>DANA PENSIUN NINDYA KARYA</t>
  </si>
  <si>
    <t>DANA PENSIUN BANK CIMB NIAGA</t>
  </si>
  <si>
    <t>DANA PENSIUN CARDIG GROUP</t>
  </si>
  <si>
    <t>DANA PENSIUN UNIVERSITAS TRISAKTI</t>
  </si>
  <si>
    <t>DANA PENSIUN BANK MANDIRI SATU</t>
  </si>
  <si>
    <t>DANA PENSIUN LIA</t>
  </si>
  <si>
    <t>DANA PENSIUN ASKRIDA</t>
  </si>
  <si>
    <t>DANA PENSIUN BANK RAKYAT INDONESIA</t>
  </si>
  <si>
    <t>DANA PENSIUN BANK MANDIRI TIGA</t>
  </si>
  <si>
    <t>DANA PENSIUN KALBE FARMA</t>
  </si>
  <si>
    <t>DANA PENSIUN DELTA DJAKARTA</t>
  </si>
  <si>
    <t>DANA PENSIUN TOYOTA ASTRA</t>
  </si>
  <si>
    <t>DANA PENSIUN BANK NEGARA INDONESIA</t>
  </si>
  <si>
    <t>DANA PENSIUN WIJAYA KARYA</t>
  </si>
  <si>
    <t>DANA PENSIUN SEMEN GRESIK</t>
  </si>
  <si>
    <t>DANA PENSIUN KARYAWAN PANIN BANK</t>
  </si>
  <si>
    <t>DANA PENSIUN ANGKASA PURA II</t>
  </si>
  <si>
    <t>DANA PENSIUN ANGKASA PURA I</t>
  </si>
  <si>
    <t>DANA PENSIUN KARYAWAN SEMEN BATURAJA</t>
  </si>
  <si>
    <t>DANA PENSIUN SEMEN TONASA</t>
  </si>
  <si>
    <t>DANA PENSIUN KIMIA FARMA</t>
  </si>
  <si>
    <t>DANA PENSIUN GOODYEAR INDONESIA</t>
  </si>
  <si>
    <t>DANA PENSIUN BANK INDONESIA</t>
  </si>
  <si>
    <t>DANA PENSIUN KOMPAS GRAMEDIA</t>
  </si>
  <si>
    <t>DANA PENSIUN SAMUDERA INDONESIA</t>
  </si>
  <si>
    <t>DANA PENSIUN BTN</t>
  </si>
  <si>
    <t>DANA PENSIUN BANK MANDIRI DUA</t>
  </si>
  <si>
    <t>DANA PENSIUN GEREJA KRISTEN INDONESIA</t>
  </si>
  <si>
    <t>DANA PENSIUN BANK MANDIRI EMPAT</t>
  </si>
  <si>
    <t>DANA PENSIUN DANAREKSA</t>
  </si>
  <si>
    <t>DANA PENSIUN KONIMEX</t>
  </si>
  <si>
    <t>DANA PENSIUN PT.TRAKINDO UTAMA</t>
  </si>
  <si>
    <t>DANA PENSIUN JASA RAHARJA</t>
  </si>
  <si>
    <t>DANA PENSIUN BANK DKI</t>
  </si>
  <si>
    <t>DANA PENSIUN PEMBERI KERJA JIWASRAYA</t>
  </si>
  <si>
    <t xml:space="preserve">DANA PENSIUN PEGAWAI UNIVERSITAS MUHAMMADIYAH MALANG </t>
  </si>
  <si>
    <t>DANA PENSIUN KARYAWAN BPJS KETENAGAKERJAAN</t>
  </si>
  <si>
    <t>DANA PENSIUN ASTRA SATU</t>
  </si>
  <si>
    <t>DANA PENSIUN BASF INDONESIA</t>
  </si>
  <si>
    <t>DANA PENSIUN UNIVERSITAS KRISTEN SATYA WACANA</t>
  </si>
  <si>
    <t>DANA PENSIUN MANFAAT PASTI BOGASARI</t>
  </si>
  <si>
    <t>DANA PENSIUN KALTIM PRIMA COAL</t>
  </si>
  <si>
    <t>DANA PENSIUN KRAMA YUDHA RATU MOTOR</t>
  </si>
  <si>
    <t>DANA PENSIUN PERUSAHAAN PELABUHAN DAN PENGERUKAN</t>
  </si>
  <si>
    <t>DANA PENSIUN PEGADAIAN</t>
  </si>
  <si>
    <t>DANA PENSIUN LUX INDONESIA</t>
  </si>
  <si>
    <t>DANA PENSIUN SIDO MUNCUL</t>
  </si>
  <si>
    <t>DANA PENSIUN PEGAWAI UNIVERSITAS MUHAMMADIYAH PROF. DR. HAMKA</t>
  </si>
  <si>
    <t>DANA PENSIUN TIRTA NUSANTARA</t>
  </si>
  <si>
    <t>DANA PENSIUN SEKOLAH KRISTEN</t>
  </si>
  <si>
    <t>DANA PENSIUN KONFERENSI WALIGEREJA INDONESIA</t>
  </si>
  <si>
    <t>DANA PENSIUN FREEPORT INDONESIA</t>
  </si>
  <si>
    <t>DANA PENSIUN MITSUBISHI KRAMA YUDHA MOTORS AND MANUFACTURING</t>
  </si>
  <si>
    <t>DANA PENSIUN BUKIT ASAM</t>
  </si>
  <si>
    <t xml:space="preserve">DANA PENSIUN PEMBINA POTENSI PEMBANGUNAN </t>
  </si>
  <si>
    <t>DANA PENSIUN MECOSIN INDONESIA</t>
  </si>
  <si>
    <t>DANA PENSIUN JASA MARGA</t>
  </si>
  <si>
    <t>DANA PENSIUN PERKEBUNAN</t>
  </si>
  <si>
    <t>DANA PENSIUN PEMBERI KERJA UKHUWAH UMI</t>
  </si>
  <si>
    <t>DANA PENSIUN AEROWISATA</t>
  </si>
  <si>
    <t>DANA PENSIUN MANFAAT PASTI UNILEVER INDONESIA</t>
  </si>
  <si>
    <t>DANA PENSIUN TIGARAKSA SATRIA</t>
  </si>
  <si>
    <t>DANA PENSIUN DAI NIPPON PRINTING INDONESIA</t>
  </si>
  <si>
    <t>DANA PENSIUN BAPTIS INDONESIA</t>
  </si>
  <si>
    <t>DANA PENSIUN KARYAWAN TASPEN</t>
  </si>
  <si>
    <t>DANA PENSIUN MITSUBISHI MOTORS KRAMA YUDHA SALES INDONESIA</t>
  </si>
  <si>
    <t>DANA PENSIUN HUTAMA KARYA</t>
  </si>
  <si>
    <t>DANA PENSIUN SINT CAROLUS</t>
  </si>
  <si>
    <t>DANA PENSIUN LEMBAGA ALKITAB INDONESIA</t>
  </si>
  <si>
    <t>DANA PENSIUN KARYAWAN PUPUK KUJANG</t>
  </si>
  <si>
    <t>DANA PENSIUN IURAN PASTI BOGASARI</t>
  </si>
  <si>
    <t>DANA PENSIUN MITRA KRAKATAU</t>
  </si>
  <si>
    <t>DANA PENSIUN BPK PENABUR</t>
  </si>
  <si>
    <t>DANA PENSIUN GARUDA INDONESIA</t>
  </si>
  <si>
    <t>DANA PENSIUN LEMBAGA KATOLIK YADAPEN</t>
  </si>
  <si>
    <t>DANA PENSIUN PGI</t>
  </si>
  <si>
    <t>DANA PENSIUN PROGRAM IURAN PASTI KRAMA YUDHA RATU MOTOR</t>
  </si>
  <si>
    <t>DANA PENSIUN ASTRA DUA</t>
  </si>
  <si>
    <t>DANA PENSIUN TRIPUTRA</t>
  </si>
  <si>
    <t>DANA PENSIUN INDOMOBIL GROUP</t>
  </si>
  <si>
    <t>DANA PENSIUN YAKKUM</t>
  </si>
  <si>
    <t>DANA PENSIUN BANK CENTRAL ASIA</t>
  </si>
  <si>
    <t>DANA PENSIUN PUPUK KALTIM GROUP</t>
  </si>
  <si>
    <t>DANA PENSIUN PPIP-PUSRI</t>
  </si>
  <si>
    <t>DANA PENSIUN SMART</t>
  </si>
  <si>
    <t>DANA PENSIUN BANK KB BUKOPIN</t>
  </si>
  <si>
    <t>DANA PENSIUN BANK MANDIRI</t>
  </si>
  <si>
    <t>DANA PENSIUN DUTA WACANA</t>
  </si>
  <si>
    <t>DANA PENSIUN PUPUK KALIMANTAN TIMUR</t>
  </si>
  <si>
    <t>DANA PENSIUN PELINDO PURNAKARYA</t>
  </si>
  <si>
    <t>DANA PENSIUN SAMUDERA INDONESIA UTAMA</t>
  </si>
  <si>
    <t>DANA PENSIUN BANK INDONESIA IURAN PASTI</t>
  </si>
  <si>
    <t/>
  </si>
  <si>
    <t>DANA PENSIUN PT. BPD BENGKULU</t>
  </si>
  <si>
    <t>DANA PENSIUN PT. PEMBANGUNAN PERUMAHAN (PERSERO)</t>
  </si>
  <si>
    <t>DANA PENSIUN PT. BIRO KLASIFIKASI INDONESIA</t>
  </si>
  <si>
    <t>DANA PENSIUN KARYAWAN PT. KRAKATAU STEEL</t>
  </si>
  <si>
    <t>DANA PENSIUN PEGAWAI PT. BPD JAWA TIMUR</t>
  </si>
  <si>
    <t>DANA PENSIUN PT. BPD MALUKU DAN MALUKU UTARA</t>
  </si>
  <si>
    <t>DANA PENSIUN KARYAWAN PT. PAL INDONESIA</t>
  </si>
  <si>
    <t>DANA PENSIUN PT. BPD NUSA TENGGARA TIMUR</t>
  </si>
  <si>
    <t>DANA PENSIUN PT. POS INDONESIA (PERSERO)</t>
  </si>
  <si>
    <t>DANA PENSIUN PT. BPD JAWA BARAT DAN BANTEN</t>
  </si>
  <si>
    <t>DANA PENSIUN PT. BPD SULAWESI SELATAN DAN SULAWESI BARAT</t>
  </si>
  <si>
    <t>DANA PENSIUN PT. BPD KALIMANTAN TENGAH</t>
  </si>
  <si>
    <t>DANA PENSIUN PT. BPD JAMBI</t>
  </si>
  <si>
    <t>DANA PENSIUN DANAPERA (D.H DANA PENSIUN BIMANTARA)</t>
  </si>
  <si>
    <t>DANA PENSIUN KARYAWAN PT. INDOCEMENT TUNGGAL PRAKARSA</t>
  </si>
  <si>
    <t>DANA PENSIUN PT. BPD KALIMANTAN SELATAN</t>
  </si>
  <si>
    <t>DANA PENSIUN PT. BPD SULAWESI UTARA GORONTALO</t>
  </si>
  <si>
    <t>DANA PENSIUN PT. SEPATU BATA</t>
  </si>
  <si>
    <t>DANA PENSIUN PT. OTSUKA INDONESIA</t>
  </si>
  <si>
    <t>DANA PENSIUN PT. BPD PAPUA</t>
  </si>
  <si>
    <t>DANA PENSIUN KARYAWAN PT. COCA-COLA INDONESIA</t>
  </si>
  <si>
    <t>DANA PENSIUN PT. BPD LAMPUNG</t>
  </si>
  <si>
    <t>DANA PENSIUN PT. PLN (PERSERO)</t>
  </si>
  <si>
    <t>DANA PENSIUN PT. BRANTAS ABIPRAYA</t>
  </si>
  <si>
    <t>DANA PENSIUN PT. BPD SULAWESI TENGAH</t>
  </si>
  <si>
    <t>DANA PENSIUN PROCTER &amp; GAMBLE HOME PRODUCTS INDONESIA</t>
  </si>
  <si>
    <t>DANA PENSIUN PT. ASURANSI JASA INDONESIA</t>
  </si>
  <si>
    <t>DANA PENSIUN PEGAWAI PEMBANGUNAN JAYA GROUP</t>
  </si>
  <si>
    <t>DANA PENSIUN KARYAWAN STAF PT. KEBON AGUNG</t>
  </si>
  <si>
    <t xml:space="preserve">DANA PENSIUN PEGAWAI PT. BPR JATIM </t>
  </si>
  <si>
    <t xml:space="preserve">DANA PENSIUN SEMEN PADANG </t>
  </si>
  <si>
    <t>DANA PENSIUN PT. BPD SUMATERA UTARA</t>
  </si>
  <si>
    <t>DANA PENSIUN PT. BPD BALI</t>
  </si>
  <si>
    <t xml:space="preserve">DANA PENSIUN BERSAMA PDAM SELURUH INDONESIA </t>
  </si>
  <si>
    <t>DANA PENSIUN KARYAWAN PT. PINDAD</t>
  </si>
  <si>
    <t>DANA PENSIUN PT. BPD DI YOGYAKARTA</t>
  </si>
  <si>
    <t>DANA PENSIUN BANK NAGARI (D.H. DANA PENSIUN PT. BPD SUMATERA BARAT)</t>
  </si>
  <si>
    <t xml:space="preserve">DANA PENSIUN PT. BPD KALIMANTAN BARAT </t>
  </si>
  <si>
    <t>DANA PENSIUN PT. BPD SUMATERA SELATAN DAN BANGKA BELITUNG</t>
  </si>
  <si>
    <t>DANA PENSIUN PT. BPD SULAWESI TENGGARA</t>
  </si>
  <si>
    <t>DANA PENSIUN PT. BPD RIAU</t>
  </si>
  <si>
    <t>DANA PENSIUN PT. BPD JAWA TENGAH</t>
  </si>
  <si>
    <t>DANA PENSIUN PT. BPD NUSA TENGGARA BARAT SYARIAH (DH.DANA PENSIUN PT. BPD NUSA TENGGARA BARAT)</t>
  </si>
  <si>
    <t>DANA PENSIUN PEGAWAI YAYASAN BADAN WAKAF UNIVERSITAS ISLAM INDONESIA</t>
  </si>
  <si>
    <t>DANA PENSIUN BANK WINDU (D.H DANA PENSIUN MULTICOR)</t>
  </si>
  <si>
    <t xml:space="preserve">DANA PENSIUN KARYAWAN BEESKA NTB </t>
  </si>
  <si>
    <t>DANA PENSIUN GEREJA PROTESTAN DI INDONESIA BAGIAN BARAT</t>
  </si>
  <si>
    <t>DANA PENSIUN PERHIMPUNAN PENDIDIKAN DAN PENGAJARAN KRISTEN PETRA</t>
  </si>
  <si>
    <t>DANA PENSIUN UNIVERSITAS MUHAMMADIYAH SUMATERA UTARA</t>
  </si>
  <si>
    <t>DANA PENSIUN GEREJA-GEREJA KRISTEN JAWA</t>
  </si>
  <si>
    <t>DANA PENSIUN SOLUSI BANGUN INDONESIA (D.H DANA PENSIUN SEMEN CIBINONG)</t>
  </si>
  <si>
    <t>DANA PENSIUN JAKARTA INTERNATIONAL HOTELS &amp; DEVELOPMENT</t>
  </si>
  <si>
    <t>DANA PENSIUN WIJAYA KARYA PROGRAM PENSIUN IURAN PASTI</t>
  </si>
  <si>
    <t>DPIP UNILEVER INDONESIA</t>
  </si>
  <si>
    <t>DANA PENSIUN SYARIAH UNIVERSITAS MUHAMMADIYAH SURAKARTA</t>
  </si>
  <si>
    <t>DANA PENSIUN PT. BANK ACEH</t>
  </si>
  <si>
    <t>DANA PENSIUN SYARIAH MUHAMMADIYAH</t>
  </si>
  <si>
    <t>DANA PENSIUN SYARIAH RUMAH SAKIT ISLAM JAKARTA</t>
  </si>
  <si>
    <t>DANA PENSIUN SYARIAH HIKP</t>
  </si>
  <si>
    <t xml:space="preserve">Nama DPLK </t>
  </si>
  <si>
    <t>Nama DPLK SYARIAH</t>
  </si>
  <si>
    <t>DPLK GENERALI INDONESIA</t>
  </si>
  <si>
    <t>DPLK BUMIPUTERA</t>
  </si>
  <si>
    <t>DPLK INDOLIFE PENSIONTAMA</t>
  </si>
  <si>
    <t>DPLK SINARMAS MSIG</t>
  </si>
  <si>
    <t>DPLK AIA FINANCIAL</t>
  </si>
  <si>
    <t>DPLK PT. BPD JAWA BARAT DAN BANTEN</t>
  </si>
  <si>
    <t>DPLK BANK RAKYAT INDONESIA</t>
  </si>
  <si>
    <t>DPLK JIWASRAYA</t>
  </si>
  <si>
    <t>DPLK PT. BANK NEGARA INDONESIA (PERSERO) TBK</t>
  </si>
  <si>
    <t>DPLK MANULIFE INDONESIA</t>
  </si>
  <si>
    <t>DPLK CENTRAL ASIA RAYA</t>
  </si>
  <si>
    <t>DPLK EQUITY LIFE INDONESIA</t>
  </si>
  <si>
    <t>DPLK ALLIANZ INDONESIA</t>
  </si>
  <si>
    <t>DPLK TOKIO MARINE LIFE INDONESIA</t>
  </si>
  <si>
    <t>DPLK KRESNA</t>
  </si>
  <si>
    <t>DPLK CAPITAL LIFE INDONESIA</t>
  </si>
  <si>
    <t>DPLK PT ASURANSI JIWA TASPEN</t>
  </si>
  <si>
    <t>DPLK PT. AXA MANDIRI FINANCIAL SERVICES</t>
  </si>
  <si>
    <t>DPLK PERTA LIFE INSURANCE (DH.ASURANSI JIWA TUGU MANDIRI)</t>
  </si>
  <si>
    <t>DPLK ASTRA (D.H DPLK ASTRA AVIVA)</t>
  </si>
  <si>
    <t>DPLK PT. BPD JAWA TENGAH</t>
  </si>
  <si>
    <t>DPLK AVRIST (D.H DPLK AIA INDONESIA)</t>
  </si>
  <si>
    <t>DPLK SIMAS JIWA (D.H DPLK MEGA LIFE)</t>
  </si>
  <si>
    <t>DPLK IFG LIFE</t>
  </si>
  <si>
    <t>DPLK PT. BPD SULAWESI SELATAN DAN SULAWESI BARAT</t>
  </si>
  <si>
    <t>DPLK SYARIAH PT. BANK MUAMALAT INDONESIA TBK</t>
  </si>
  <si>
    <t>Uraian</t>
  </si>
  <si>
    <t>SBN/
Goverment Bond</t>
  </si>
  <si>
    <t>Grafik 02. Portofolio Investasi tahun 2005-2024 (triliiun Rupiah)</t>
  </si>
  <si>
    <t>Graph 02. Investments Portfolio In 2005-2024 (IDR trillion)</t>
  </si>
  <si>
    <t>*) Deposito terdiri dari Tabungan, Deposito berjangka, DOC, dan sertifikat deposito;
**) Obligasi terdiri dari Obligasi korporasi, Sukuk korporasi dan Obligasi/Sukuk Daerah
***) Lain-lain terdiri dari Surat Berharga BI, MTN, KIK-EBA, DIRE, DINFRA, REPO, KOS, Penyertaan Langsung, Tanah, Bangunan, dan Tanah dan Bangunan</t>
  </si>
  <si>
    <t>*) Deposit consist of savings, time deposit, deposito on call, and certificate of deposit;
**) Bond consist of corporate bonds, corporate islamic bonds, and regional bonds/islamic bonds;
***) Others consist of Certificate of Central Bank, Medium Term Note, Assest backed security, Collective investment contract, infrastructure investment funds, repurchase aareement, Contract Option Stocks, direct placement, lands, buildings, and lands and buildings</t>
  </si>
  <si>
    <r>
      <t xml:space="preserve">DPPK PPMP/
</t>
    </r>
    <r>
      <rPr>
        <b/>
        <i/>
        <sz val="11"/>
        <color theme="0" tint="-0.499984740745262"/>
        <rFont val="Calibri"/>
        <family val="2"/>
        <scheme val="minor"/>
      </rPr>
      <t>EPF DBPP</t>
    </r>
  </si>
  <si>
    <r>
      <t xml:space="preserve">DPPK PPIP/
</t>
    </r>
    <r>
      <rPr>
        <b/>
        <i/>
        <sz val="11"/>
        <color theme="0" tint="-0.499984740745262"/>
        <rFont val="Calibri"/>
        <family val="2"/>
        <scheme val="minor"/>
      </rPr>
      <t>EPF DCPP</t>
    </r>
  </si>
  <si>
    <r>
      <t xml:space="preserve">DPLK/
</t>
    </r>
    <r>
      <rPr>
        <b/>
        <i/>
        <sz val="11"/>
        <color theme="0" tint="-0.499984740745262"/>
        <rFont val="Calibri"/>
        <family val="2"/>
        <scheme val="minor"/>
      </rPr>
      <t>FIPF</t>
    </r>
  </si>
  <si>
    <t>Grafik 03. Perkembangan Tingkat Pengembalian Investasi Tahun 2005-2024</t>
  </si>
  <si>
    <t>Graph 03. Growth of Return on Investment In 2005 to 2024</t>
  </si>
  <si>
    <t>ROI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</si>
</sst>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0.00_);_(* \(#,##0.00\);_(* &quot;-&quot;??_);_(@_)"/>
    <numFmt numFmtId="165" formatCode="_(* #,##0_);_(* \(#,##0\);_(* &quot;-&quot;??_);_(@_)"/>
    <numFmt numFmtId="166" formatCode="_(* #,##0_);_(* \(#,##0\);_(* &quot;-&quot;_);_(@_)"/>
    <numFmt numFmtId="167" formatCode="_(* #,##0.00_);_(* \(#,##0.00\);_(* &quot;-&quot;_);_(@_)"/>
    <numFmt numFmtId="168" formatCode="_-* #,##0_-;\-* #,##0_-;_-* &quot;-&quot;??_-;_-@_-"/>
    <numFmt numFmtId="169" formatCode="_(* #,##0.0_);_(* \(#,##0.0\);_(* &quot;-&quot;_);_(@_)"/>
  </numFmts>
  <fonts count="79">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charset val="1"/>
      <scheme val="minor"/>
    </font>
    <font>
      <b/>
      <sz val="10"/>
      <color theme="1"/>
      <name val="Bookman Old Style"/>
      <family val="1"/>
    </font>
    <font>
      <b/>
      <i/>
      <sz val="10"/>
      <color theme="1"/>
      <name val="Bookman Old Style"/>
      <family val="1"/>
    </font>
    <font>
      <sz val="10"/>
      <color theme="1"/>
      <name val="Bookman Old Style"/>
      <family val="1"/>
    </font>
    <font>
      <i/>
      <sz val="10"/>
      <color theme="1"/>
      <name val="Bookman Old Style"/>
      <family val="1"/>
    </font>
    <font>
      <sz val="10"/>
      <name val="Bookman Old Style"/>
      <family val="1"/>
    </font>
    <font>
      <i/>
      <sz val="10"/>
      <name val="Bookman Old Style"/>
      <family val="1"/>
    </font>
    <font>
      <i/>
      <sz val="11"/>
      <color theme="1"/>
      <name val="Calibri"/>
      <family val="2"/>
      <scheme val="minor"/>
    </font>
    <font>
      <sz val="11"/>
      <color rgb="FF000000"/>
      <name val="Calibri"/>
      <family val="2"/>
      <scheme val="minor"/>
    </font>
    <font>
      <b/>
      <sz val="10"/>
      <color theme="0"/>
      <name val="Bookman Old Style"/>
      <family val="1"/>
    </font>
    <font>
      <b/>
      <i/>
      <sz val="10"/>
      <color theme="0"/>
      <name val="Bookman Old Style"/>
      <family val="1"/>
    </font>
    <font>
      <b/>
      <i/>
      <sz val="10"/>
      <name val="Bookman Old Style"/>
      <family val="1"/>
    </font>
    <font>
      <b/>
      <sz val="10"/>
      <name val="Bookman Old Style"/>
      <family val="1"/>
    </font>
    <font>
      <b/>
      <i/>
      <sz val="11"/>
      <color theme="0" tint="-0.499984740745262"/>
      <name val="Calibri"/>
      <family val="2"/>
      <scheme val="minor"/>
    </font>
    <font>
      <b/>
      <sz val="11"/>
      <name val="Bookman Old Style"/>
      <family val="1"/>
    </font>
    <font>
      <sz val="9"/>
      <color theme="1"/>
      <name val="Arial"/>
      <family val="2"/>
    </font>
    <font>
      <b/>
      <sz val="9"/>
      <color theme="1"/>
      <name val="Bookman Old Style"/>
      <family val="1"/>
    </font>
    <font>
      <sz val="9"/>
      <color theme="1"/>
      <name val="Bookman Old Style"/>
      <family val="1"/>
    </font>
    <font>
      <b/>
      <sz val="9"/>
      <color theme="0"/>
      <name val="Bookman Old Style"/>
      <family val="1"/>
    </font>
    <font>
      <b/>
      <i/>
      <sz val="9"/>
      <color theme="0"/>
      <name val="Bookman Old Style"/>
      <family val="1"/>
    </font>
    <font>
      <b/>
      <sz val="10"/>
      <color theme="1"/>
      <name val="Arial"/>
      <family val="2"/>
    </font>
    <font>
      <sz val="10"/>
      <color theme="1"/>
      <name val="Arial"/>
      <family val="2"/>
    </font>
    <font>
      <i/>
      <sz val="10"/>
      <color theme="1"/>
      <name val="Arial"/>
      <family val="2"/>
    </font>
    <font>
      <b/>
      <sz val="10"/>
      <color theme="0"/>
      <name val="Arial"/>
      <family val="2"/>
    </font>
    <font>
      <b/>
      <i/>
      <sz val="10"/>
      <color theme="0"/>
      <name val="Arial"/>
      <family val="2"/>
    </font>
    <font>
      <b/>
      <sz val="8"/>
      <color theme="1"/>
      <name val="Bookman Old Style"/>
      <family val="1"/>
    </font>
    <font>
      <i/>
      <sz val="8"/>
      <color theme="1"/>
      <name val="Bookman Old Style"/>
      <family val="1"/>
    </font>
    <font>
      <sz val="11"/>
      <name val="Calibri"/>
      <family val="2"/>
    </font>
    <font>
      <sz val="10"/>
      <color theme="1"/>
      <name val="Arial Narrow"/>
      <family val="2"/>
    </font>
    <font>
      <b/>
      <sz val="10"/>
      <color theme="1"/>
      <name val="Arial Narrow"/>
      <family val="2"/>
    </font>
    <font>
      <i/>
      <sz val="10"/>
      <color theme="1"/>
      <name val="Arial Narrow"/>
      <family val="2"/>
    </font>
    <font>
      <b/>
      <sz val="11"/>
      <name val="Calibri"/>
      <family val="2"/>
    </font>
    <font>
      <b/>
      <i/>
      <sz val="11"/>
      <color theme="0" tint="-0.34998626667073579"/>
      <name val="Calibri"/>
      <family val="2"/>
      <scheme val="minor"/>
    </font>
    <font>
      <b/>
      <sz val="10"/>
      <color theme="0"/>
      <name val="Arial Narrow"/>
      <family val="2"/>
    </font>
    <font>
      <b/>
      <i/>
      <sz val="10"/>
      <color theme="0"/>
      <name val="Arial Narrow"/>
      <family val="2"/>
    </font>
    <font>
      <b/>
      <sz val="11"/>
      <color theme="0"/>
      <name val="Calibri"/>
      <family val="2"/>
      <scheme val="minor"/>
    </font>
    <font>
      <b/>
      <sz val="9"/>
      <color theme="1"/>
      <name val="Arial"/>
      <family val="2"/>
    </font>
    <font>
      <b/>
      <i/>
      <sz val="9"/>
      <color theme="0" tint="-0.34998626667073579"/>
      <name val="Arial"/>
      <family val="2"/>
    </font>
    <font>
      <sz val="8"/>
      <color theme="1"/>
      <name val="Arial"/>
      <family val="2"/>
    </font>
    <font>
      <b/>
      <i/>
      <sz val="11"/>
      <color theme="0"/>
      <name val="Calibri"/>
      <family val="2"/>
      <scheme val="minor"/>
    </font>
    <font>
      <b/>
      <sz val="8"/>
      <name val="Bookman Old Style"/>
      <family val="1"/>
    </font>
    <font>
      <sz val="11"/>
      <name val="Calibri"/>
      <family val="2"/>
      <scheme val="minor"/>
    </font>
    <font>
      <sz val="11"/>
      <name val="Calibri"/>
      <family val="2"/>
      <charset val="1"/>
      <scheme val="minor"/>
    </font>
    <font>
      <b/>
      <sz val="8"/>
      <color theme="0"/>
      <name val="Bookman Old Style"/>
      <family val="1"/>
    </font>
    <font>
      <b/>
      <i/>
      <sz val="8"/>
      <color theme="0"/>
      <name val="Bookman Old Style"/>
      <family val="1"/>
    </font>
    <font>
      <b/>
      <i/>
      <sz val="8"/>
      <name val="Bookman Old Style"/>
      <family val="1"/>
    </font>
    <font>
      <sz val="8"/>
      <color theme="1"/>
      <name val="Bookman Old Style"/>
      <family val="1"/>
    </font>
    <font>
      <b/>
      <i/>
      <sz val="8"/>
      <color theme="1"/>
      <name val="Bookman Old Style"/>
      <family val="1"/>
    </font>
    <font>
      <b/>
      <sz val="8"/>
      <color rgb="FF000000"/>
      <name val="Bookman Old Style"/>
      <family val="1"/>
    </font>
    <font>
      <sz val="11"/>
      <color theme="1"/>
      <name val="Bookman Old Style"/>
      <family val="1"/>
    </font>
    <font>
      <b/>
      <sz val="11"/>
      <color theme="0"/>
      <name val="Bookman Old Style"/>
      <family val="1"/>
    </font>
    <font>
      <sz val="11"/>
      <color theme="0"/>
      <name val="Bookman Old Style"/>
      <family val="1"/>
    </font>
    <font>
      <sz val="10"/>
      <color rgb="FFFF0000"/>
      <name val="Bookman Old Style"/>
      <family val="1"/>
    </font>
    <font>
      <b/>
      <sz val="8"/>
      <color rgb="FFC00000"/>
      <name val="Bookman Old Style"/>
      <family val="1"/>
    </font>
    <font>
      <b/>
      <i/>
      <sz val="8"/>
      <color rgb="FFC00000"/>
      <name val="Bookman Old Style"/>
      <family val="1"/>
    </font>
    <font>
      <sz val="8"/>
      <color theme="0"/>
      <name val="Bookman Old Style"/>
      <family val="1"/>
    </font>
    <font>
      <b/>
      <i/>
      <sz val="11"/>
      <color theme="0"/>
      <name val="Bookman Old Style"/>
      <family val="1"/>
    </font>
    <font>
      <sz val="10"/>
      <color theme="0"/>
      <name val="Bookman Old Style"/>
      <family val="1"/>
    </font>
    <font>
      <b/>
      <sz val="11"/>
      <color rgb="FFFFFFFF"/>
      <name val="Calibri"/>
      <family val="2"/>
      <scheme val="minor"/>
    </font>
    <font>
      <b/>
      <i/>
      <sz val="11"/>
      <color rgb="FFFFFFFF"/>
      <name val="Calibri"/>
      <family val="2"/>
      <scheme val="minor"/>
    </font>
    <font>
      <b/>
      <sz val="11"/>
      <color theme="1"/>
      <name val="Calibiri"/>
    </font>
    <font>
      <b/>
      <sz val="11"/>
      <color rgb="FFFFFFFF"/>
      <name val="Calibiri"/>
    </font>
    <font>
      <b/>
      <i/>
      <sz val="11"/>
      <color rgb="FFFFFFFF"/>
      <name val="Calibiri"/>
    </font>
    <font>
      <b/>
      <i/>
      <sz val="11"/>
      <color theme="0"/>
      <name val="Calibiri"/>
    </font>
    <font>
      <sz val="11"/>
      <color rgb="FF000000"/>
      <name val="Calibiri"/>
    </font>
    <font>
      <sz val="11"/>
      <name val="Calibiri"/>
    </font>
    <font>
      <sz val="11"/>
      <color theme="1"/>
      <name val="Calibiri"/>
    </font>
    <font>
      <b/>
      <i/>
      <sz val="9"/>
      <color theme="0" tint="-0.499984740745262"/>
      <name val="Bookman Old Style"/>
      <family val="1"/>
    </font>
    <font>
      <b/>
      <sz val="11"/>
      <color theme="1"/>
      <name val="Bookman Old Style"/>
      <family val="1"/>
    </font>
    <font>
      <b/>
      <i/>
      <sz val="11"/>
      <color theme="1"/>
      <name val="Bookman Old Style"/>
      <family val="1"/>
    </font>
    <font>
      <i/>
      <sz val="11"/>
      <name val="Calibri"/>
      <family val="2"/>
      <scheme val="minor"/>
    </font>
    <font>
      <i/>
      <sz val="11"/>
      <color theme="0" tint="-0.499984740745262"/>
      <name val="Calibri"/>
      <family val="2"/>
      <scheme val="minor"/>
    </font>
    <font>
      <b/>
      <sz val="10"/>
      <color theme="1"/>
      <name val="Corbel"/>
      <family val="2"/>
    </font>
    <font>
      <i/>
      <sz val="10"/>
      <color theme="0" tint="-0.499984740745262"/>
      <name val="Corbel"/>
      <family val="2"/>
    </font>
    <font>
      <b/>
      <sz val="11"/>
      <color rgb="FF000000"/>
      <name val="Calibri"/>
      <family val="2"/>
      <scheme val="minor"/>
    </font>
  </fonts>
  <fills count="10">
    <fill>
      <patternFill patternType="none"/>
    </fill>
    <fill>
      <patternFill patternType="gray125"/>
    </fill>
    <fill>
      <patternFill patternType="solid">
        <fgColor rgb="FFC00000"/>
        <bgColor indexed="64"/>
      </patternFill>
    </fill>
    <fill>
      <patternFill patternType="solid">
        <fgColor rgb="FFFCD4C8"/>
        <bgColor indexed="64"/>
      </patternFill>
    </fill>
    <fill>
      <patternFill patternType="solid">
        <fgColor theme="0"/>
        <bgColor indexed="64"/>
      </patternFill>
    </fill>
    <fill>
      <patternFill patternType="solid">
        <fgColor rgb="FFFCD4C8"/>
        <bgColor theme="4" tint="0.79998168889431442"/>
      </patternFill>
    </fill>
    <fill>
      <patternFill patternType="solid">
        <fgColor rgb="FFB03A38"/>
        <bgColor rgb="FFB03A38"/>
      </patternFill>
    </fill>
    <fill>
      <patternFill patternType="solid">
        <fgColor rgb="FF00B0F0"/>
        <bgColor indexed="64"/>
      </patternFill>
    </fill>
    <fill>
      <patternFill patternType="solid">
        <fgColor theme="8" tint="0.59999389629810485"/>
        <bgColor indexed="64"/>
      </patternFill>
    </fill>
    <fill>
      <patternFill patternType="solid">
        <fgColor rgb="FFFF0000"/>
        <bgColor indexed="64"/>
      </patternFill>
    </fill>
  </fills>
  <borders count="24">
    <border>
      <left/>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theme="4" tint="0.39997558519241921"/>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s>
  <cellStyleXfs count="22">
    <xf numFmtId="0" fontId="0" fillId="0" borderId="0"/>
    <xf numFmtId="0" fontId="4" fillId="0" borderId="0"/>
    <xf numFmtId="0" fontId="1" fillId="0" borderId="0"/>
    <xf numFmtId="164" fontId="12" fillId="0" borderId="0" applyFont="0" applyFill="0" applyBorder="0" applyAlignment="0" applyProtection="0"/>
    <xf numFmtId="0" fontId="4" fillId="0" borderId="0"/>
    <xf numFmtId="166" fontId="12" fillId="0" borderId="0" applyFont="0" applyFill="0" applyBorder="0" applyAlignment="0" applyProtection="0"/>
    <xf numFmtId="41" fontId="4" fillId="0" borderId="0" applyFont="0" applyFill="0" applyBorder="0" applyAlignment="0" applyProtection="0"/>
    <xf numFmtId="0" fontId="4" fillId="0" borderId="0"/>
    <xf numFmtId="0" fontId="31" fillId="0" borderId="0"/>
    <xf numFmtId="166"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12" fillId="0" borderId="0"/>
    <xf numFmtId="0" fontId="4" fillId="0" borderId="0"/>
    <xf numFmtId="166" fontId="12" fillId="0" borderId="0" applyFont="0" applyFill="0" applyBorder="0" applyAlignment="0" applyProtection="0"/>
    <xf numFmtId="166" fontId="4" fillId="0" borderId="0" applyFont="0" applyFill="0" applyBorder="0" applyAlignment="0" applyProtection="0"/>
    <xf numFmtId="164" fontId="1" fillId="0" borderId="0" applyFont="0" applyFill="0" applyBorder="0" applyAlignment="0" applyProtection="0"/>
    <xf numFmtId="0" fontId="1" fillId="0" borderId="0"/>
    <xf numFmtId="166" fontId="4" fillId="0" borderId="0" applyFont="0" applyFill="0" applyBorder="0" applyAlignment="0" applyProtection="0"/>
  </cellStyleXfs>
  <cellXfs count="390">
    <xf numFmtId="0" fontId="0" fillId="0" borderId="0" xfId="0"/>
    <xf numFmtId="0" fontId="4" fillId="0" borderId="0" xfId="1"/>
    <xf numFmtId="0" fontId="1" fillId="0" borderId="0" xfId="2"/>
    <xf numFmtId="0" fontId="2" fillId="0" borderId="0" xfId="2" applyFont="1"/>
    <xf numFmtId="0" fontId="11" fillId="0" borderId="0" xfId="2" applyFont="1"/>
    <xf numFmtId="164" fontId="1" fillId="0" borderId="0" xfId="3" applyFont="1"/>
    <xf numFmtId="165" fontId="1" fillId="0" borderId="0" xfId="2" applyNumberFormat="1"/>
    <xf numFmtId="3" fontId="7" fillId="3" borderId="1" xfId="1" applyNumberFormat="1" applyFont="1" applyFill="1" applyBorder="1" applyAlignment="1">
      <alignment horizontal="right" vertical="center"/>
    </xf>
    <xf numFmtId="3" fontId="7" fillId="0" borderId="1" xfId="1" applyNumberFormat="1" applyFont="1" applyBorder="1" applyAlignment="1">
      <alignment horizontal="right" vertical="center"/>
    </xf>
    <xf numFmtId="3" fontId="5" fillId="3" borderId="1" xfId="1" applyNumberFormat="1" applyFont="1" applyFill="1" applyBorder="1" applyAlignment="1">
      <alignment horizontal="right" vertical="center"/>
    </xf>
    <xf numFmtId="3" fontId="5" fillId="0" borderId="1" xfId="1" applyNumberFormat="1" applyFont="1" applyBorder="1" applyAlignment="1">
      <alignment horizontal="right" vertical="center"/>
    </xf>
    <xf numFmtId="0" fontId="7" fillId="3" borderId="2" xfId="1" applyFont="1" applyFill="1" applyBorder="1" applyAlignment="1">
      <alignment horizontal="justify" vertical="center"/>
    </xf>
    <xf numFmtId="0" fontId="7" fillId="0" borderId="2" xfId="1" applyFont="1" applyBorder="1" applyAlignment="1">
      <alignment horizontal="justify" vertical="center"/>
    </xf>
    <xf numFmtId="0" fontId="5" fillId="3" borderId="2" xfId="1" applyFont="1" applyFill="1" applyBorder="1" applyAlignment="1">
      <alignment horizontal="justify" vertical="center"/>
    </xf>
    <xf numFmtId="0" fontId="5" fillId="0" borderId="2" xfId="1" applyFont="1" applyBorder="1" applyAlignment="1">
      <alignment horizontal="justify" vertical="center"/>
    </xf>
    <xf numFmtId="3" fontId="7" fillId="3" borderId="3" xfId="1" applyNumberFormat="1" applyFont="1" applyFill="1" applyBorder="1" applyAlignment="1">
      <alignment horizontal="right" vertical="center"/>
    </xf>
    <xf numFmtId="3" fontId="7" fillId="0" borderId="3" xfId="1" applyNumberFormat="1" applyFont="1" applyBorder="1" applyAlignment="1">
      <alignment horizontal="right" vertical="center"/>
    </xf>
    <xf numFmtId="3" fontId="5" fillId="3" borderId="3" xfId="1" applyNumberFormat="1" applyFont="1" applyFill="1" applyBorder="1" applyAlignment="1">
      <alignment horizontal="right" vertical="center"/>
    </xf>
    <xf numFmtId="3" fontId="5" fillId="0" borderId="3" xfId="1" applyNumberFormat="1" applyFont="1" applyBorder="1" applyAlignment="1">
      <alignment horizontal="right" vertical="center"/>
    </xf>
    <xf numFmtId="0" fontId="13" fillId="2" borderId="4"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13" fillId="2" borderId="6" xfId="1" applyFont="1" applyFill="1" applyBorder="1" applyAlignment="1">
      <alignment horizontal="center" vertical="center" wrapText="1"/>
    </xf>
    <xf numFmtId="0" fontId="5" fillId="3" borderId="7" xfId="1" applyFont="1" applyFill="1" applyBorder="1" applyAlignment="1">
      <alignment horizontal="justify" vertical="center"/>
    </xf>
    <xf numFmtId="3" fontId="5" fillId="3" borderId="8" xfId="1" applyNumberFormat="1" applyFont="1" applyFill="1" applyBorder="1" applyAlignment="1">
      <alignment horizontal="right" vertical="center"/>
    </xf>
    <xf numFmtId="3" fontId="5" fillId="3" borderId="9" xfId="1" applyNumberFormat="1" applyFont="1" applyFill="1" applyBorder="1" applyAlignment="1">
      <alignment horizontal="right" vertical="center"/>
    </xf>
    <xf numFmtId="0" fontId="3" fillId="0" borderId="0" xfId="1" applyFont="1"/>
    <xf numFmtId="0" fontId="17" fillId="0" borderId="0" xfId="1" applyFont="1"/>
    <xf numFmtId="0" fontId="1" fillId="2" borderId="4" xfId="2" applyFill="1" applyBorder="1"/>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9" fillId="3" borderId="2" xfId="1" applyFont="1" applyFill="1" applyBorder="1" applyAlignment="1">
      <alignment horizontal="justify" vertical="center"/>
    </xf>
    <xf numFmtId="165" fontId="9" fillId="3" borderId="1" xfId="3" applyNumberFormat="1" applyFont="1" applyFill="1" applyBorder="1" applyAlignment="1">
      <alignment horizontal="justify" vertical="center"/>
    </xf>
    <xf numFmtId="165" fontId="9" fillId="3" borderId="3" xfId="3" applyNumberFormat="1" applyFont="1" applyFill="1" applyBorder="1" applyAlignment="1">
      <alignment horizontal="justify" vertical="center"/>
    </xf>
    <xf numFmtId="0" fontId="9" fillId="0" borderId="2" xfId="1" applyFont="1" applyBorder="1" applyAlignment="1">
      <alignment horizontal="justify" vertical="center"/>
    </xf>
    <xf numFmtId="165" fontId="9" fillId="0" borderId="1" xfId="3" applyNumberFormat="1" applyFont="1" applyBorder="1" applyAlignment="1">
      <alignment horizontal="justify" vertical="center"/>
    </xf>
    <xf numFmtId="165" fontId="9" fillId="0" borderId="3" xfId="3" applyNumberFormat="1" applyFont="1" applyBorder="1" applyAlignment="1">
      <alignment horizontal="justify" vertical="center"/>
    </xf>
    <xf numFmtId="0" fontId="9" fillId="0" borderId="7" xfId="1" applyFont="1" applyBorder="1" applyAlignment="1">
      <alignment horizontal="justify" vertical="center"/>
    </xf>
    <xf numFmtId="165" fontId="9" fillId="0" borderId="8" xfId="3" applyNumberFormat="1" applyFont="1" applyBorder="1" applyAlignment="1">
      <alignment horizontal="justify" vertical="center"/>
    </xf>
    <xf numFmtId="165" fontId="9" fillId="0" borderId="9" xfId="3" applyNumberFormat="1" applyFont="1" applyBorder="1" applyAlignment="1">
      <alignment horizontal="justify" vertical="center"/>
    </xf>
    <xf numFmtId="0" fontId="18" fillId="3" borderId="2" xfId="1" applyFont="1" applyFill="1" applyBorder="1" applyAlignment="1">
      <alignment horizontal="justify" vertical="center"/>
    </xf>
    <xf numFmtId="0" fontId="19" fillId="0" borderId="0" xfId="4" applyFont="1" applyAlignment="1">
      <alignment vertical="center"/>
    </xf>
    <xf numFmtId="0" fontId="19" fillId="4" borderId="0" xfId="4" applyFont="1" applyFill="1" applyAlignment="1">
      <alignment vertical="center"/>
    </xf>
    <xf numFmtId="164" fontId="19" fillId="0" borderId="0" xfId="3" applyFont="1" applyAlignment="1">
      <alignment vertical="center"/>
    </xf>
    <xf numFmtId="166" fontId="19" fillId="0" borderId="0" xfId="5" applyFont="1" applyAlignment="1">
      <alignment vertical="center"/>
    </xf>
    <xf numFmtId="0" fontId="22" fillId="2" borderId="15" xfId="4" applyFont="1" applyFill="1" applyBorder="1" applyAlignment="1">
      <alignment horizontal="center" vertical="center" wrapText="1"/>
    </xf>
    <xf numFmtId="0" fontId="21" fillId="3" borderId="10" xfId="4" applyFont="1" applyFill="1" applyBorder="1" applyAlignment="1">
      <alignment horizontal="center" vertical="center"/>
    </xf>
    <xf numFmtId="167" fontId="21" fillId="3" borderId="10" xfId="5" applyNumberFormat="1" applyFont="1" applyFill="1" applyBorder="1" applyAlignment="1">
      <alignment horizontal="center" vertical="center"/>
    </xf>
    <xf numFmtId="0" fontId="21" fillId="0" borderId="10" xfId="4" applyFont="1" applyBorder="1" applyAlignment="1">
      <alignment horizontal="center" vertical="center"/>
    </xf>
    <xf numFmtId="167" fontId="21" fillId="0" borderId="10" xfId="5" applyNumberFormat="1" applyFont="1" applyFill="1" applyBorder="1" applyAlignment="1">
      <alignment horizontal="center" vertical="center"/>
    </xf>
    <xf numFmtId="167" fontId="21" fillId="3" borderId="10" xfId="6" applyNumberFormat="1" applyFont="1" applyFill="1" applyBorder="1" applyAlignment="1">
      <alignment horizontal="center" vertical="center"/>
    </xf>
    <xf numFmtId="167" fontId="21" fillId="0" borderId="10" xfId="6" applyNumberFormat="1" applyFont="1" applyFill="1" applyBorder="1" applyAlignment="1">
      <alignment horizontal="center" vertical="center"/>
    </xf>
    <xf numFmtId="0" fontId="20" fillId="0" borderId="10" xfId="4" applyFont="1" applyBorder="1" applyAlignment="1">
      <alignment horizontal="center" vertical="center"/>
    </xf>
    <xf numFmtId="167" fontId="20" fillId="0" borderId="10" xfId="5" applyNumberFormat="1" applyFont="1" applyFill="1" applyBorder="1" applyAlignment="1">
      <alignment horizontal="center" vertical="center"/>
    </xf>
    <xf numFmtId="167" fontId="20" fillId="0" borderId="10" xfId="6" applyNumberFormat="1" applyFont="1" applyFill="1" applyBorder="1" applyAlignment="1">
      <alignment horizontal="center" vertical="center"/>
    </xf>
    <xf numFmtId="0" fontId="24" fillId="0" borderId="0" xfId="4" applyFont="1" applyAlignment="1">
      <alignment vertical="center"/>
    </xf>
    <xf numFmtId="0" fontId="25" fillId="0" borderId="0" xfId="4" applyFont="1" applyAlignment="1">
      <alignment vertical="center"/>
    </xf>
    <xf numFmtId="166" fontId="25" fillId="0" borderId="0" xfId="6" applyNumberFormat="1" applyFont="1" applyAlignment="1">
      <alignment vertical="center"/>
    </xf>
    <xf numFmtId="0" fontId="26" fillId="0" borderId="0" xfId="4" applyFont="1" applyAlignment="1">
      <alignment vertical="center"/>
    </xf>
    <xf numFmtId="0" fontId="25" fillId="0" borderId="16" xfId="4" applyFont="1" applyBorder="1" applyAlignment="1">
      <alignment vertical="center" wrapText="1"/>
    </xf>
    <xf numFmtId="2" fontId="25" fillId="0" borderId="10" xfId="7" applyNumberFormat="1" applyFont="1" applyBorder="1" applyAlignment="1">
      <alignment horizontal="center" vertical="center"/>
    </xf>
    <xf numFmtId="167" fontId="25" fillId="0" borderId="0" xfId="6" applyNumberFormat="1" applyFont="1" applyAlignment="1">
      <alignment vertical="center"/>
    </xf>
    <xf numFmtId="166" fontId="31" fillId="0" borderId="0" xfId="5" applyFont="1" applyAlignment="1">
      <alignment vertical="center"/>
    </xf>
    <xf numFmtId="0" fontId="27" fillId="2" borderId="15" xfId="4" applyFont="1" applyFill="1" applyBorder="1" applyAlignment="1">
      <alignment horizontal="center" vertical="center" wrapText="1"/>
    </xf>
    <xf numFmtId="0" fontId="25" fillId="3" borderId="10" xfId="4" applyFont="1" applyFill="1" applyBorder="1" applyAlignment="1">
      <alignment vertical="center" wrapText="1"/>
    </xf>
    <xf numFmtId="2" fontId="25" fillId="3" borderId="10" xfId="7" applyNumberFormat="1" applyFont="1" applyFill="1" applyBorder="1" applyAlignment="1">
      <alignment horizontal="center" vertical="center"/>
    </xf>
    <xf numFmtId="0" fontId="27" fillId="2" borderId="10" xfId="4" applyFont="1" applyFill="1" applyBorder="1" applyAlignment="1">
      <alignment horizontal="center" vertical="center" wrapText="1"/>
    </xf>
    <xf numFmtId="2" fontId="27" fillId="2" borderId="10" xfId="6" applyNumberFormat="1" applyFont="1" applyFill="1" applyBorder="1" applyAlignment="1">
      <alignment horizontal="center" vertical="center"/>
    </xf>
    <xf numFmtId="0" fontId="32" fillId="0" borderId="0" xfId="8" applyFont="1" applyAlignment="1">
      <alignment horizontal="center" vertical="center"/>
    </xf>
    <xf numFmtId="166" fontId="32" fillId="0" borderId="0" xfId="5" applyFont="1" applyAlignment="1">
      <alignment vertical="center"/>
    </xf>
    <xf numFmtId="167" fontId="32" fillId="0" borderId="0" xfId="5" applyNumberFormat="1" applyFont="1" applyAlignment="1">
      <alignment horizontal="center" vertical="center"/>
    </xf>
    <xf numFmtId="166" fontId="32" fillId="0" borderId="0" xfId="5" applyFont="1" applyAlignment="1">
      <alignment horizontal="right" vertical="center"/>
    </xf>
    <xf numFmtId="0" fontId="31" fillId="0" borderId="0" xfId="8"/>
    <xf numFmtId="0" fontId="32" fillId="0" borderId="0" xfId="8" applyFont="1" applyAlignment="1">
      <alignment vertical="center"/>
    </xf>
    <xf numFmtId="0" fontId="32" fillId="0" borderId="16" xfId="8" applyFont="1" applyBorder="1" applyAlignment="1">
      <alignment vertical="center" wrapText="1"/>
    </xf>
    <xf numFmtId="0" fontId="32" fillId="0" borderId="16" xfId="8" applyFont="1" applyBorder="1" applyAlignment="1">
      <alignment horizontal="center" vertical="center"/>
    </xf>
    <xf numFmtId="166" fontId="32" fillId="0" borderId="16" xfId="5" applyFont="1" applyBorder="1" applyAlignment="1">
      <alignment horizontal="right" vertical="center"/>
    </xf>
    <xf numFmtId="166" fontId="32" fillId="0" borderId="16" xfId="5" applyFont="1" applyBorder="1" applyAlignment="1">
      <alignment horizontal="center" vertical="center"/>
    </xf>
    <xf numFmtId="166" fontId="31" fillId="0" borderId="0" xfId="9" applyFont="1" applyFill="1" applyBorder="1"/>
    <xf numFmtId="0" fontId="32" fillId="0" borderId="10" xfId="8" applyFont="1" applyBorder="1" applyAlignment="1">
      <alignment horizontal="center" vertical="center"/>
    </xf>
    <xf numFmtId="166" fontId="32" fillId="0" borderId="10" xfId="5" applyFont="1" applyBorder="1" applyAlignment="1">
      <alignment vertical="center"/>
    </xf>
    <xf numFmtId="166" fontId="32" fillId="0" borderId="10" xfId="5" applyFont="1" applyBorder="1" applyAlignment="1">
      <alignment horizontal="center" vertical="center"/>
    </xf>
    <xf numFmtId="166" fontId="32" fillId="0" borderId="10" xfId="5" applyFont="1" applyFill="1" applyBorder="1" applyAlignment="1">
      <alignment horizontal="center" vertical="center"/>
    </xf>
    <xf numFmtId="0" fontId="32" fillId="0" borderId="10" xfId="8" applyFont="1" applyBorder="1" applyAlignment="1">
      <alignment vertical="center" wrapText="1"/>
    </xf>
    <xf numFmtId="1" fontId="32" fillId="0" borderId="10" xfId="8" applyNumberFormat="1" applyFont="1" applyBorder="1" applyAlignment="1">
      <alignment horizontal="center" vertical="center"/>
    </xf>
    <xf numFmtId="166" fontId="31" fillId="0" borderId="0" xfId="8" applyNumberFormat="1"/>
    <xf numFmtId="0" fontId="33" fillId="0" borderId="10" xfId="8" applyFont="1" applyBorder="1" applyAlignment="1">
      <alignment vertical="center"/>
    </xf>
    <xf numFmtId="0" fontId="35" fillId="0" borderId="0" xfId="8" applyFont="1"/>
    <xf numFmtId="0" fontId="32" fillId="0" borderId="0" xfId="8" applyFont="1" applyAlignment="1">
      <alignment horizontal="left" vertical="center"/>
    </xf>
    <xf numFmtId="0" fontId="34" fillId="0" borderId="0" xfId="8" applyFont="1" applyAlignment="1">
      <alignment horizontal="left" vertical="center"/>
    </xf>
    <xf numFmtId="0" fontId="34" fillId="0" borderId="0" xfId="8" applyFont="1" applyAlignment="1">
      <alignment horizontal="center" vertical="center"/>
    </xf>
    <xf numFmtId="166" fontId="34" fillId="0" borderId="0" xfId="5" applyFont="1" applyAlignment="1">
      <alignment vertical="center"/>
    </xf>
    <xf numFmtId="167" fontId="34" fillId="0" borderId="0" xfId="5" applyNumberFormat="1" applyFont="1" applyAlignment="1">
      <alignment horizontal="center" vertical="center"/>
    </xf>
    <xf numFmtId="167" fontId="31" fillId="0" borderId="0" xfId="5" applyNumberFormat="1" applyFont="1" applyAlignment="1">
      <alignment horizontal="center" vertical="center"/>
    </xf>
    <xf numFmtId="0" fontId="31" fillId="0" borderId="0" xfId="8" applyAlignment="1">
      <alignment horizontal="center"/>
    </xf>
    <xf numFmtId="166" fontId="31" fillId="0" borderId="0" xfId="5" applyFont="1"/>
    <xf numFmtId="0" fontId="3" fillId="0" borderId="0" xfId="4" applyFont="1" applyAlignment="1">
      <alignment vertical="center"/>
    </xf>
    <xf numFmtId="0" fontId="36" fillId="0" borderId="0" xfId="4" applyFont="1" applyAlignment="1">
      <alignment vertical="center"/>
    </xf>
    <xf numFmtId="0" fontId="11" fillId="0" borderId="0" xfId="4" applyFont="1" applyAlignment="1">
      <alignment vertical="center"/>
    </xf>
    <xf numFmtId="0" fontId="3" fillId="0" borderId="0" xfId="8" applyFont="1" applyAlignment="1">
      <alignment horizontal="left" vertical="center"/>
    </xf>
    <xf numFmtId="0" fontId="17" fillId="0" borderId="0" xfId="8" applyFont="1" applyAlignment="1">
      <alignment vertical="center"/>
    </xf>
    <xf numFmtId="0" fontId="37" fillId="2" borderId="15" xfId="8" applyFont="1" applyFill="1" applyBorder="1" applyAlignment="1">
      <alignment horizontal="center" vertical="center" wrapText="1"/>
    </xf>
    <xf numFmtId="166" fontId="37" fillId="2" borderId="15" xfId="5" applyFont="1" applyFill="1" applyBorder="1" applyAlignment="1">
      <alignment horizontal="center" vertical="center" wrapText="1"/>
    </xf>
    <xf numFmtId="167" fontId="37" fillId="2" borderId="15" xfId="5" applyNumberFormat="1" applyFont="1" applyFill="1" applyBorder="1" applyAlignment="1">
      <alignment horizontal="center" vertical="center" wrapText="1"/>
    </xf>
    <xf numFmtId="0" fontId="37" fillId="2" borderId="10" xfId="8" applyFont="1" applyFill="1" applyBorder="1" applyAlignment="1">
      <alignment horizontal="left" vertical="center"/>
    </xf>
    <xf numFmtId="0" fontId="37" fillId="2" borderId="10" xfId="8" applyFont="1" applyFill="1" applyBorder="1" applyAlignment="1">
      <alignment horizontal="center" vertical="center"/>
    </xf>
    <xf numFmtId="166" fontId="37" fillId="2" borderId="10" xfId="5" applyFont="1" applyFill="1" applyBorder="1" applyAlignment="1">
      <alignment vertical="center"/>
    </xf>
    <xf numFmtId="166" fontId="37" fillId="2" borderId="10" xfId="5" applyFont="1" applyFill="1" applyBorder="1" applyAlignment="1">
      <alignment horizontal="center" vertical="center"/>
    </xf>
    <xf numFmtId="0" fontId="33" fillId="3" borderId="10" xfId="8" applyFont="1" applyFill="1" applyBorder="1" applyAlignment="1">
      <alignment vertical="center"/>
    </xf>
    <xf numFmtId="0" fontId="32" fillId="3" borderId="10" xfId="8" applyFont="1" applyFill="1" applyBorder="1" applyAlignment="1">
      <alignment horizontal="center" vertical="center"/>
    </xf>
    <xf numFmtId="166" fontId="32" fillId="3" borderId="10" xfId="5" applyFont="1" applyFill="1" applyBorder="1" applyAlignment="1">
      <alignment vertical="center"/>
    </xf>
    <xf numFmtId="166" fontId="32" fillId="3" borderId="10" xfId="5" applyFont="1" applyFill="1" applyBorder="1" applyAlignment="1">
      <alignment horizontal="center" vertical="center"/>
    </xf>
    <xf numFmtId="0" fontId="40" fillId="0" borderId="0" xfId="4" applyFont="1" applyAlignment="1">
      <alignment vertical="center"/>
    </xf>
    <xf numFmtId="0" fontId="19" fillId="0" borderId="0" xfId="4" applyFont="1" applyAlignment="1">
      <alignment horizontal="center" vertical="center" wrapText="1"/>
    </xf>
    <xf numFmtId="0" fontId="41" fillId="0" borderId="0" xfId="4" applyFont="1" applyAlignment="1">
      <alignment vertical="center"/>
    </xf>
    <xf numFmtId="0" fontId="42" fillId="0" borderId="0" xfId="4" applyFont="1" applyAlignment="1">
      <alignment horizontal="left" vertical="center" wrapText="1"/>
    </xf>
    <xf numFmtId="10" fontId="42" fillId="0" borderId="0" xfId="13" applyNumberFormat="1" applyFont="1" applyAlignment="1">
      <alignment horizontal="center" vertical="center" wrapText="1"/>
    </xf>
    <xf numFmtId="10" fontId="42" fillId="0" borderId="0" xfId="12" applyNumberFormat="1" applyFont="1" applyAlignment="1">
      <alignment horizontal="center" vertical="center" wrapText="1"/>
    </xf>
    <xf numFmtId="10" fontId="19" fillId="0" borderId="0" xfId="13" applyNumberFormat="1" applyFont="1" applyAlignment="1">
      <alignment horizontal="center" vertical="center" wrapText="1"/>
    </xf>
    <xf numFmtId="0" fontId="31" fillId="0" borderId="0" xfId="15" applyFont="1"/>
    <xf numFmtId="10" fontId="19" fillId="0" borderId="0" xfId="4" applyNumberFormat="1" applyFont="1" applyAlignment="1">
      <alignment vertical="center"/>
    </xf>
    <xf numFmtId="0" fontId="39" fillId="2" borderId="15" xfId="4" applyFont="1" applyFill="1" applyBorder="1" applyAlignment="1">
      <alignment horizontal="center" vertical="center" wrapText="1"/>
    </xf>
    <xf numFmtId="0" fontId="39" fillId="2" borderId="17" xfId="4" applyFont="1" applyFill="1" applyBorder="1" applyAlignment="1">
      <alignment horizontal="center" vertical="center" wrapText="1"/>
    </xf>
    <xf numFmtId="0" fontId="1" fillId="0" borderId="16" xfId="4" applyFont="1" applyBorder="1" applyAlignment="1">
      <alignment vertical="center" wrapText="1"/>
    </xf>
    <xf numFmtId="10" fontId="1" fillId="0" borderId="10" xfId="12" applyNumberFormat="1" applyFont="1" applyBorder="1" applyAlignment="1">
      <alignment horizontal="center" vertical="center"/>
    </xf>
    <xf numFmtId="10" fontId="39" fillId="2" borderId="17" xfId="11" applyNumberFormat="1" applyFont="1" applyFill="1" applyBorder="1" applyAlignment="1">
      <alignment horizontal="center" vertical="center" wrapText="1"/>
    </xf>
    <xf numFmtId="0" fontId="1" fillId="3" borderId="10" xfId="4" applyFont="1" applyFill="1" applyBorder="1" applyAlignment="1">
      <alignment vertical="center" wrapText="1"/>
    </xf>
    <xf numFmtId="10" fontId="1" fillId="3" borderId="10" xfId="12" applyNumberFormat="1" applyFont="1" applyFill="1" applyBorder="1" applyAlignment="1">
      <alignment horizontal="center" vertical="center"/>
    </xf>
    <xf numFmtId="0" fontId="3" fillId="0" borderId="0" xfId="16" applyFont="1" applyAlignment="1">
      <alignment horizontal="left"/>
    </xf>
    <xf numFmtId="0" fontId="4" fillId="0" borderId="0" xfId="16"/>
    <xf numFmtId="0" fontId="4" fillId="0" borderId="0" xfId="16" applyAlignment="1">
      <alignment horizontal="center"/>
    </xf>
    <xf numFmtId="0" fontId="4" fillId="0" borderId="0" xfId="16" applyAlignment="1">
      <alignment vertical="center"/>
    </xf>
    <xf numFmtId="0" fontId="11" fillId="0" borderId="0" xfId="16" applyFont="1" applyAlignment="1">
      <alignment horizontal="left"/>
    </xf>
    <xf numFmtId="0" fontId="4" fillId="0" borderId="0" xfId="16" applyAlignment="1">
      <alignment vertical="center" wrapText="1"/>
    </xf>
    <xf numFmtId="166" fontId="45" fillId="0" borderId="0" xfId="18" applyFont="1" applyAlignment="1">
      <alignment horizontal="left" vertical="center"/>
    </xf>
    <xf numFmtId="166" fontId="45" fillId="0" borderId="0" xfId="18" applyFont="1" applyAlignment="1">
      <alignment vertical="center"/>
    </xf>
    <xf numFmtId="166" fontId="45" fillId="0" borderId="0" xfId="18" applyFont="1" applyAlignment="1">
      <alignment horizontal="center" vertical="center"/>
    </xf>
    <xf numFmtId="0" fontId="46" fillId="0" borderId="0" xfId="16" applyFont="1" applyAlignment="1">
      <alignment vertical="center"/>
    </xf>
    <xf numFmtId="166" fontId="0" fillId="0" borderId="0" xfId="18" applyFont="1" applyAlignment="1">
      <alignment horizontal="center" vertical="center"/>
    </xf>
    <xf numFmtId="166" fontId="0" fillId="0" borderId="0" xfId="18" applyFont="1" applyAlignment="1">
      <alignment vertical="center"/>
    </xf>
    <xf numFmtId="0" fontId="13" fillId="2" borderId="0" xfId="2" applyFont="1" applyFill="1" applyAlignment="1">
      <alignment horizontal="center" vertical="center" wrapText="1"/>
    </xf>
    <xf numFmtId="166" fontId="13" fillId="2" borderId="0" xfId="17" applyFont="1" applyFill="1" applyAlignment="1">
      <alignment horizontal="center" vertical="center" wrapText="1"/>
    </xf>
    <xf numFmtId="0" fontId="44" fillId="0" borderId="20" xfId="2" applyFont="1" applyBorder="1" applyAlignment="1">
      <alignment horizontal="center" vertical="center"/>
    </xf>
    <xf numFmtId="0" fontId="44" fillId="0" borderId="20" xfId="2" applyFont="1" applyBorder="1" applyAlignment="1">
      <alignment vertical="center"/>
    </xf>
    <xf numFmtId="1" fontId="44" fillId="0" borderId="20" xfId="2" applyNumberFormat="1" applyFont="1" applyBorder="1" applyAlignment="1">
      <alignment horizontal="center" vertical="center"/>
    </xf>
    <xf numFmtId="3" fontId="44" fillId="0" borderId="20" xfId="2" applyNumberFormat="1" applyFont="1" applyBorder="1" applyAlignment="1">
      <alignment horizontal="right" vertical="center"/>
    </xf>
    <xf numFmtId="166" fontId="44" fillId="0" borderId="20" xfId="17" applyFont="1" applyFill="1" applyBorder="1" applyAlignment="1">
      <alignment horizontal="center" vertical="center"/>
    </xf>
    <xf numFmtId="0" fontId="44" fillId="5" borderId="20" xfId="2" applyFont="1" applyFill="1" applyBorder="1" applyAlignment="1">
      <alignment horizontal="center" vertical="center"/>
    </xf>
    <xf numFmtId="0" fontId="44" fillId="5" borderId="20" xfId="2" applyFont="1" applyFill="1" applyBorder="1" applyAlignment="1">
      <alignment vertical="center"/>
    </xf>
    <xf numFmtId="1" fontId="44" fillId="5" borderId="20" xfId="2" applyNumberFormat="1" applyFont="1" applyFill="1" applyBorder="1" applyAlignment="1">
      <alignment horizontal="center" vertical="center"/>
    </xf>
    <xf numFmtId="3" fontId="44" fillId="5" borderId="20" xfId="2" applyNumberFormat="1" applyFont="1" applyFill="1" applyBorder="1" applyAlignment="1">
      <alignment horizontal="right" vertical="center"/>
    </xf>
    <xf numFmtId="166" fontId="44" fillId="5" borderId="20" xfId="17" applyFont="1" applyFill="1" applyBorder="1" applyAlignment="1">
      <alignment horizontal="center" vertical="center"/>
    </xf>
    <xf numFmtId="0" fontId="47" fillId="2" borderId="0" xfId="16" applyFont="1" applyFill="1" applyAlignment="1">
      <alignment horizontal="center"/>
    </xf>
    <xf numFmtId="0" fontId="47" fillId="2" borderId="0" xfId="16" applyFont="1" applyFill="1"/>
    <xf numFmtId="0" fontId="47" fillId="2" borderId="0" xfId="9" applyNumberFormat="1" applyFont="1" applyFill="1" applyAlignment="1">
      <alignment horizontal="center" vertical="center"/>
    </xf>
    <xf numFmtId="168" fontId="47" fillId="2" borderId="0" xfId="10" applyNumberFormat="1" applyFont="1" applyFill="1" applyAlignment="1">
      <alignment horizontal="center" vertical="center"/>
    </xf>
    <xf numFmtId="0" fontId="1" fillId="0" borderId="0" xfId="2" applyAlignment="1">
      <alignment vertical="center"/>
    </xf>
    <xf numFmtId="0" fontId="1" fillId="0" borderId="0" xfId="2" applyAlignment="1">
      <alignment vertical="center" wrapText="1"/>
    </xf>
    <xf numFmtId="0" fontId="45" fillId="0" borderId="0" xfId="2" applyFont="1" applyAlignment="1">
      <alignment vertical="center"/>
    </xf>
    <xf numFmtId="0" fontId="2" fillId="0" borderId="0" xfId="2" applyFont="1" applyAlignment="1">
      <alignment vertical="center"/>
    </xf>
    <xf numFmtId="10" fontId="1" fillId="0" borderId="0" xfId="14" applyNumberFormat="1" applyFont="1" applyAlignment="1">
      <alignment vertical="center"/>
    </xf>
    <xf numFmtId="0" fontId="50" fillId="0" borderId="19" xfId="2" applyFont="1" applyBorder="1" applyAlignment="1">
      <alignment vertical="center"/>
    </xf>
    <xf numFmtId="17" fontId="44" fillId="0" borderId="10" xfId="17" applyNumberFormat="1" applyFont="1" applyFill="1" applyBorder="1" applyAlignment="1">
      <alignment horizontal="center" vertical="center" wrapText="1"/>
    </xf>
    <xf numFmtId="0" fontId="50" fillId="0" borderId="18" xfId="2" applyFont="1" applyBorder="1" applyAlignment="1">
      <alignment vertical="center"/>
    </xf>
    <xf numFmtId="0" fontId="51" fillId="0" borderId="10" xfId="2" applyFont="1" applyBorder="1" applyAlignment="1">
      <alignment vertical="center" wrapText="1"/>
    </xf>
    <xf numFmtId="0" fontId="50" fillId="0" borderId="21" xfId="2" applyFont="1" applyBorder="1" applyAlignment="1">
      <alignment horizontal="left" vertical="center" wrapText="1"/>
    </xf>
    <xf numFmtId="167" fontId="50" fillId="0" borderId="10" xfId="2" applyNumberFormat="1" applyFont="1" applyBorder="1" applyAlignment="1">
      <alignment vertical="center"/>
    </xf>
    <xf numFmtId="0" fontId="30" fillId="0" borderId="10" xfId="9" applyNumberFormat="1" applyFont="1" applyFill="1" applyBorder="1" applyAlignment="1">
      <alignment horizontal="left" vertical="center" wrapText="1"/>
    </xf>
    <xf numFmtId="166" fontId="29" fillId="0" borderId="10" xfId="2" applyNumberFormat="1" applyFont="1" applyBorder="1" applyAlignment="1">
      <alignment vertical="center"/>
    </xf>
    <xf numFmtId="0" fontId="51" fillId="0" borderId="10" xfId="2" applyFont="1" applyBorder="1" applyAlignment="1">
      <alignment horizontal="left" vertical="center" wrapText="1"/>
    </xf>
    <xf numFmtId="166" fontId="30" fillId="0" borderId="10" xfId="9" applyFont="1" applyBorder="1" applyAlignment="1">
      <alignment vertical="center" wrapText="1"/>
    </xf>
    <xf numFmtId="0" fontId="30" fillId="0" borderId="10" xfId="9" quotePrefix="1" applyNumberFormat="1" applyFont="1" applyFill="1" applyBorder="1" applyAlignment="1">
      <alignment horizontal="left" vertical="center" wrapText="1"/>
    </xf>
    <xf numFmtId="0" fontId="29" fillId="0" borderId="19" xfId="2" applyFont="1" applyBorder="1" applyAlignment="1">
      <alignment horizontal="left" vertical="center" wrapText="1"/>
    </xf>
    <xf numFmtId="0" fontId="29" fillId="0" borderId="21" xfId="2" applyFont="1" applyBorder="1" applyAlignment="1">
      <alignment horizontal="left" vertical="center" wrapText="1"/>
    </xf>
    <xf numFmtId="0" fontId="53" fillId="0" borderId="0" xfId="2" applyFont="1" applyAlignment="1">
      <alignment vertical="center"/>
    </xf>
    <xf numFmtId="0" fontId="50" fillId="0" borderId="0" xfId="2" applyFont="1" applyAlignment="1">
      <alignment vertical="center"/>
    </xf>
    <xf numFmtId="166" fontId="50" fillId="0" borderId="0" xfId="9" applyFont="1" applyAlignment="1">
      <alignment vertical="center" wrapText="1"/>
    </xf>
    <xf numFmtId="166" fontId="50" fillId="0" borderId="10" xfId="17" applyFont="1" applyBorder="1" applyAlignment="1">
      <alignment vertical="center"/>
    </xf>
    <xf numFmtId="167" fontId="29" fillId="0" borderId="10" xfId="2" applyNumberFormat="1" applyFont="1" applyBorder="1" applyAlignment="1">
      <alignment vertical="center"/>
    </xf>
    <xf numFmtId="166" fontId="51" fillId="0" borderId="10" xfId="9" applyFont="1" applyBorder="1" applyAlignment="1">
      <alignment vertical="center" wrapText="1"/>
    </xf>
    <xf numFmtId="166" fontId="30" fillId="0" borderId="10" xfId="9" applyFont="1" applyFill="1" applyBorder="1" applyAlignment="1">
      <alignment vertical="center" wrapText="1"/>
    </xf>
    <xf numFmtId="0" fontId="1" fillId="0" borderId="0" xfId="2" applyAlignment="1">
      <alignment horizontal="left" vertical="center"/>
    </xf>
    <xf numFmtId="164" fontId="50" fillId="0" borderId="10" xfId="3" applyFont="1" applyBorder="1" applyAlignment="1">
      <alignment vertical="center"/>
    </xf>
    <xf numFmtId="0" fontId="30" fillId="0" borderId="10" xfId="2" applyFont="1" applyBorder="1" applyAlignment="1">
      <alignment vertical="center" wrapText="1"/>
    </xf>
    <xf numFmtId="0" fontId="53" fillId="0" borderId="0" xfId="2" applyFont="1" applyAlignment="1">
      <alignment vertical="center" wrapText="1"/>
    </xf>
    <xf numFmtId="0" fontId="44" fillId="0" borderId="18" xfId="2" applyFont="1" applyBorder="1" applyAlignment="1">
      <alignment horizontal="left" vertical="center"/>
    </xf>
    <xf numFmtId="0" fontId="51" fillId="0" borderId="10" xfId="2" applyFont="1" applyBorder="1" applyAlignment="1">
      <alignment vertical="center"/>
    </xf>
    <xf numFmtId="0" fontId="49" fillId="0" borderId="10" xfId="2" applyFont="1" applyBorder="1" applyAlignment="1">
      <alignment horizontal="center" vertical="center" wrapText="1"/>
    </xf>
    <xf numFmtId="0" fontId="53" fillId="0" borderId="18" xfId="2" applyFont="1" applyBorder="1" applyAlignment="1">
      <alignment vertical="center"/>
    </xf>
    <xf numFmtId="0" fontId="53" fillId="0" borderId="19" xfId="2" applyFont="1" applyBorder="1" applyAlignment="1">
      <alignment vertical="center"/>
    </xf>
    <xf numFmtId="0" fontId="9" fillId="0" borderId="21" xfId="2" applyFont="1" applyBorder="1" applyAlignment="1">
      <alignment horizontal="left" vertical="center" wrapText="1"/>
    </xf>
    <xf numFmtId="167" fontId="7" fillId="0" borderId="10" xfId="9" applyNumberFormat="1" applyFont="1" applyBorder="1" applyAlignment="1">
      <alignment vertical="center"/>
    </xf>
    <xf numFmtId="166" fontId="7" fillId="0" borderId="10" xfId="9" applyFont="1" applyBorder="1" applyAlignment="1">
      <alignment vertical="center"/>
    </xf>
    <xf numFmtId="0" fontId="9" fillId="0" borderId="21" xfId="2" applyFont="1" applyBorder="1" applyAlignment="1">
      <alignment horizontal="left" vertical="center"/>
    </xf>
    <xf numFmtId="164" fontId="7" fillId="0" borderId="10" xfId="3" applyFont="1" applyBorder="1" applyAlignment="1">
      <alignment vertical="center"/>
    </xf>
    <xf numFmtId="164" fontId="9" fillId="0" borderId="10" xfId="3" applyFont="1" applyBorder="1" applyAlignment="1">
      <alignment vertical="center"/>
    </xf>
    <xf numFmtId="164" fontId="56" fillId="0" borderId="10" xfId="3" applyFont="1" applyBorder="1" applyAlignment="1">
      <alignment vertical="center"/>
    </xf>
    <xf numFmtId="0" fontId="16" fillId="0" borderId="18" xfId="2" applyFont="1" applyBorder="1" applyAlignment="1">
      <alignment horizontal="left" vertical="center"/>
    </xf>
    <xf numFmtId="0" fontId="53" fillId="0" borderId="21" xfId="2" applyFont="1" applyBorder="1" applyAlignment="1">
      <alignment vertical="center"/>
    </xf>
    <xf numFmtId="0" fontId="16" fillId="0" borderId="19" xfId="2" applyFont="1" applyBorder="1" applyAlignment="1">
      <alignment vertical="center" wrapText="1"/>
    </xf>
    <xf numFmtId="0" fontId="9" fillId="0" borderId="21" xfId="2" applyFont="1" applyBorder="1" applyAlignment="1">
      <alignment vertical="center" wrapText="1"/>
    </xf>
    <xf numFmtId="0" fontId="3" fillId="0" borderId="0" xfId="2" applyFont="1" applyAlignment="1">
      <alignment vertical="center"/>
    </xf>
    <xf numFmtId="0" fontId="17" fillId="0" borderId="0" xfId="2" applyFont="1" applyAlignment="1">
      <alignment vertical="center"/>
    </xf>
    <xf numFmtId="0" fontId="48" fillId="2" borderId="10" xfId="2" applyFont="1" applyFill="1" applyBorder="1" applyAlignment="1">
      <alignment horizontal="center" vertical="center" wrapText="1"/>
    </xf>
    <xf numFmtId="17" fontId="47" fillId="2" borderId="10" xfId="17" applyNumberFormat="1" applyFont="1" applyFill="1" applyBorder="1" applyAlignment="1">
      <alignment horizontal="center" vertical="center" wrapText="1"/>
    </xf>
    <xf numFmtId="0" fontId="29" fillId="3" borderId="18" xfId="2" applyFont="1" applyFill="1" applyBorder="1" applyAlignment="1">
      <alignment vertical="center"/>
    </xf>
    <xf numFmtId="0" fontId="50" fillId="3" borderId="19" xfId="2" applyFont="1" applyFill="1" applyBorder="1" applyAlignment="1">
      <alignment vertical="center"/>
    </xf>
    <xf numFmtId="0" fontId="47" fillId="3" borderId="21" xfId="2" applyFont="1" applyFill="1" applyBorder="1" applyAlignment="1">
      <alignment horizontal="left" vertical="center"/>
    </xf>
    <xf numFmtId="17" fontId="47" fillId="3" borderId="10" xfId="17" applyNumberFormat="1" applyFont="1" applyFill="1" applyBorder="1" applyAlignment="1">
      <alignment horizontal="center" vertical="center" wrapText="1"/>
    </xf>
    <xf numFmtId="17" fontId="49" fillId="3" borderId="10" xfId="17" applyNumberFormat="1" applyFont="1" applyFill="1" applyBorder="1" applyAlignment="1">
      <alignment horizontal="left" vertical="center" wrapText="1"/>
    </xf>
    <xf numFmtId="0" fontId="50" fillId="3" borderId="18" xfId="2" applyFont="1" applyFill="1" applyBorder="1" applyAlignment="1">
      <alignment vertical="center"/>
    </xf>
    <xf numFmtId="0" fontId="29" fillId="3" borderId="19" xfId="2" applyFont="1" applyFill="1" applyBorder="1" applyAlignment="1">
      <alignment vertical="center"/>
    </xf>
    <xf numFmtId="0" fontId="50" fillId="3" borderId="21" xfId="2" applyFont="1" applyFill="1" applyBorder="1" applyAlignment="1">
      <alignment vertical="center"/>
    </xf>
    <xf numFmtId="0" fontId="50" fillId="3" borderId="10" xfId="2" applyFont="1" applyFill="1" applyBorder="1" applyAlignment="1">
      <alignment vertical="center"/>
    </xf>
    <xf numFmtId="0" fontId="51" fillId="3" borderId="10" xfId="2" applyFont="1" applyFill="1" applyBorder="1" applyAlignment="1">
      <alignment vertical="center" wrapText="1"/>
    </xf>
    <xf numFmtId="168" fontId="1" fillId="0" borderId="0" xfId="10" applyNumberFormat="1" applyAlignment="1">
      <alignment vertical="center"/>
    </xf>
    <xf numFmtId="43" fontId="1" fillId="0" borderId="0" xfId="2" applyNumberFormat="1" applyAlignment="1">
      <alignment vertical="center"/>
    </xf>
    <xf numFmtId="17" fontId="57" fillId="0" borderId="0" xfId="19" applyNumberFormat="1" applyFont="1" applyFill="1" applyBorder="1" applyAlignment="1">
      <alignment vertical="center" wrapText="1"/>
    </xf>
    <xf numFmtId="0" fontId="57" fillId="0" borderId="0" xfId="2" applyFont="1" applyAlignment="1">
      <alignment vertical="center"/>
    </xf>
    <xf numFmtId="0" fontId="58" fillId="0" borderId="0" xfId="2" applyFont="1" applyAlignment="1">
      <alignment horizontal="right" vertical="center" wrapText="1"/>
    </xf>
    <xf numFmtId="17" fontId="47" fillId="2" borderId="16" xfId="17" applyNumberFormat="1" applyFont="1" applyFill="1" applyBorder="1" applyAlignment="1">
      <alignment horizontal="center" vertical="center" wrapText="1"/>
    </xf>
    <xf numFmtId="0" fontId="29" fillId="3" borderId="21" xfId="2" applyFont="1" applyFill="1" applyBorder="1" applyAlignment="1">
      <alignment horizontal="left" vertical="center" wrapText="1"/>
    </xf>
    <xf numFmtId="167" fontId="29" fillId="3" borderId="10" xfId="2" applyNumberFormat="1" applyFont="1" applyFill="1" applyBorder="1" applyAlignment="1">
      <alignment vertical="center"/>
    </xf>
    <xf numFmtId="0" fontId="51" fillId="3" borderId="10" xfId="2" applyFont="1" applyFill="1" applyBorder="1" applyAlignment="1">
      <alignment horizontal="left" vertical="center" wrapText="1"/>
    </xf>
    <xf numFmtId="0" fontId="59" fillId="2" borderId="18" xfId="2" applyFont="1" applyFill="1" applyBorder="1" applyAlignment="1">
      <alignment vertical="center"/>
    </xf>
    <xf numFmtId="0" fontId="47" fillId="2" borderId="21" xfId="2" applyFont="1" applyFill="1" applyBorder="1" applyAlignment="1">
      <alignment horizontal="left" vertical="center" wrapText="1"/>
    </xf>
    <xf numFmtId="167" fontId="47" fillId="2" borderId="10" xfId="2" applyNumberFormat="1" applyFont="1" applyFill="1" applyBorder="1" applyAlignment="1">
      <alignment vertical="center"/>
    </xf>
    <xf numFmtId="0" fontId="48" fillId="2" borderId="10" xfId="2" applyFont="1" applyFill="1" applyBorder="1" applyAlignment="1">
      <alignment horizontal="left" vertical="center" wrapText="1"/>
    </xf>
    <xf numFmtId="0" fontId="52" fillId="3" borderId="21" xfId="2" applyFont="1" applyFill="1" applyBorder="1" applyAlignment="1">
      <alignment vertical="center"/>
    </xf>
    <xf numFmtId="167" fontId="52" fillId="3" borderId="10" xfId="17" applyNumberFormat="1" applyFont="1" applyFill="1" applyBorder="1" applyAlignment="1">
      <alignment vertical="center"/>
    </xf>
    <xf numFmtId="166" fontId="29" fillId="3" borderId="10" xfId="2" applyNumberFormat="1" applyFont="1" applyFill="1" applyBorder="1" applyAlignment="1">
      <alignment vertical="center"/>
    </xf>
    <xf numFmtId="0" fontId="29" fillId="3" borderId="10" xfId="2" applyFont="1" applyFill="1" applyBorder="1" applyAlignment="1">
      <alignment vertical="center" wrapText="1"/>
    </xf>
    <xf numFmtId="0" fontId="59" fillId="2" borderId="19" xfId="2" applyFont="1" applyFill="1" applyBorder="1" applyAlignment="1">
      <alignment vertical="center"/>
    </xf>
    <xf numFmtId="0" fontId="48" fillId="2" borderId="17" xfId="2" applyFont="1" applyFill="1" applyBorder="1" applyAlignment="1">
      <alignment horizontal="center" vertical="center" wrapText="1"/>
    </xf>
    <xf numFmtId="0" fontId="53" fillId="3" borderId="10" xfId="2" applyFont="1" applyFill="1" applyBorder="1" applyAlignment="1">
      <alignment vertical="center"/>
    </xf>
    <xf numFmtId="0" fontId="47" fillId="3" borderId="10" xfId="2" applyFont="1" applyFill="1" applyBorder="1" applyAlignment="1">
      <alignment horizontal="left" vertical="center"/>
    </xf>
    <xf numFmtId="0" fontId="48" fillId="3" borderId="10" xfId="2" applyFont="1" applyFill="1" applyBorder="1" applyAlignment="1">
      <alignment horizontal="center" vertical="center" wrapText="1"/>
    </xf>
    <xf numFmtId="166" fontId="51" fillId="3" borderId="10" xfId="9" applyFont="1" applyFill="1" applyBorder="1" applyAlignment="1">
      <alignment vertical="center" wrapText="1"/>
    </xf>
    <xf numFmtId="166" fontId="48" fillId="2" borderId="10" xfId="9" applyFont="1" applyFill="1" applyBorder="1" applyAlignment="1">
      <alignment vertical="center" wrapText="1"/>
    </xf>
    <xf numFmtId="0" fontId="50" fillId="3" borderId="18" xfId="2" applyFont="1" applyFill="1" applyBorder="1" applyAlignment="1">
      <alignment horizontal="left" vertical="center"/>
    </xf>
    <xf numFmtId="167" fontId="29" fillId="3" borderId="10" xfId="2" applyNumberFormat="1" applyFont="1" applyFill="1" applyBorder="1" applyAlignment="1">
      <alignment horizontal="left" vertical="center"/>
    </xf>
    <xf numFmtId="166" fontId="51" fillId="3" borderId="10" xfId="9" applyFont="1" applyFill="1" applyBorder="1" applyAlignment="1">
      <alignment horizontal="left" vertical="center" wrapText="1"/>
    </xf>
    <xf numFmtId="0" fontId="29" fillId="3" borderId="18" xfId="2" applyFont="1" applyFill="1" applyBorder="1" applyAlignment="1">
      <alignment horizontal="left" vertical="center" wrapText="1"/>
    </xf>
    <xf numFmtId="0" fontId="52" fillId="3" borderId="19" xfId="2" applyFont="1" applyFill="1" applyBorder="1" applyAlignment="1">
      <alignment vertical="center"/>
    </xf>
    <xf numFmtId="0" fontId="51" fillId="3" borderId="10" xfId="2" applyFont="1" applyFill="1" applyBorder="1" applyAlignment="1">
      <alignment horizontal="left" vertical="center"/>
    </xf>
    <xf numFmtId="164" fontId="29" fillId="3" borderId="10" xfId="3" applyFont="1" applyFill="1" applyBorder="1" applyAlignment="1">
      <alignment vertical="center"/>
    </xf>
    <xf numFmtId="0" fontId="51" fillId="3" borderId="10" xfId="2" applyFont="1" applyFill="1" applyBorder="1" applyAlignment="1">
      <alignment vertical="center"/>
    </xf>
    <xf numFmtId="0" fontId="30" fillId="3" borderId="10" xfId="2" applyFont="1" applyFill="1" applyBorder="1" applyAlignment="1">
      <alignment vertical="center" wrapText="1"/>
    </xf>
    <xf numFmtId="164" fontId="47" fillId="2" borderId="10" xfId="3" applyFont="1" applyFill="1" applyBorder="1" applyAlignment="1">
      <alignment vertical="center"/>
    </xf>
    <xf numFmtId="0" fontId="48" fillId="2" borderId="10" xfId="2" applyFont="1" applyFill="1" applyBorder="1" applyAlignment="1">
      <alignment vertical="center" wrapText="1"/>
    </xf>
    <xf numFmtId="0" fontId="14" fillId="2" borderId="17" xfId="2" applyFont="1" applyFill="1" applyBorder="1" applyAlignment="1">
      <alignment vertical="center" wrapText="1"/>
    </xf>
    <xf numFmtId="17" fontId="60" fillId="2" borderId="16" xfId="17" applyNumberFormat="1" applyFont="1" applyFill="1" applyBorder="1" applyAlignment="1">
      <alignment horizontal="left" vertical="center" wrapText="1"/>
    </xf>
    <xf numFmtId="0" fontId="60" fillId="2" borderId="10" xfId="2" applyFont="1" applyFill="1" applyBorder="1" applyAlignment="1">
      <alignment vertical="center" wrapText="1"/>
    </xf>
    <xf numFmtId="0" fontId="44" fillId="3" borderId="18" xfId="2" applyFont="1" applyFill="1" applyBorder="1" applyAlignment="1">
      <alignment horizontal="left" vertical="center"/>
    </xf>
    <xf numFmtId="0" fontId="55" fillId="3" borderId="19" xfId="2" applyFont="1" applyFill="1" applyBorder="1" applyAlignment="1">
      <alignment vertical="center"/>
    </xf>
    <xf numFmtId="0" fontId="55" fillId="3" borderId="21" xfId="2" applyFont="1" applyFill="1" applyBorder="1" applyAlignment="1">
      <alignment vertical="center"/>
    </xf>
    <xf numFmtId="0" fontId="53" fillId="3" borderId="18" xfId="2" applyFont="1" applyFill="1" applyBorder="1" applyAlignment="1">
      <alignment vertical="center"/>
    </xf>
    <xf numFmtId="0" fontId="16" fillId="3" borderId="21" xfId="2" applyFont="1" applyFill="1" applyBorder="1" applyAlignment="1">
      <alignment horizontal="left" vertical="center" wrapText="1"/>
    </xf>
    <xf numFmtId="0" fontId="7" fillId="3" borderId="10" xfId="2" applyFont="1" applyFill="1" applyBorder="1" applyAlignment="1">
      <alignment vertical="center"/>
    </xf>
    <xf numFmtId="167" fontId="5" fillId="3" borderId="10" xfId="9" applyNumberFormat="1" applyFont="1" applyFill="1" applyBorder="1" applyAlignment="1">
      <alignment vertical="center"/>
    </xf>
    <xf numFmtId="0" fontId="53" fillId="3" borderId="19" xfId="2" applyFont="1" applyFill="1" applyBorder="1" applyAlignment="1">
      <alignment vertical="center"/>
    </xf>
    <xf numFmtId="166" fontId="7" fillId="3" borderId="10" xfId="9" applyFont="1" applyFill="1" applyBorder="1" applyAlignment="1">
      <alignment vertical="center"/>
    </xf>
    <xf numFmtId="0" fontId="16" fillId="3" borderId="19" xfId="2" applyFont="1" applyFill="1" applyBorder="1" applyAlignment="1">
      <alignment horizontal="left" vertical="center"/>
    </xf>
    <xf numFmtId="0" fontId="53" fillId="3" borderId="21" xfId="2" applyFont="1" applyFill="1" applyBorder="1" applyAlignment="1">
      <alignment vertical="center"/>
    </xf>
    <xf numFmtId="164" fontId="5" fillId="3" borderId="10" xfId="3" applyFont="1" applyFill="1" applyBorder="1" applyAlignment="1">
      <alignment vertical="center"/>
    </xf>
    <xf numFmtId="0" fontId="13" fillId="2" borderId="18" xfId="2" applyFont="1" applyFill="1" applyBorder="1" applyAlignment="1">
      <alignment horizontal="left" vertical="center"/>
    </xf>
    <xf numFmtId="0" fontId="55" fillId="2" borderId="19" xfId="2" applyFont="1" applyFill="1" applyBorder="1" applyAlignment="1">
      <alignment vertical="center"/>
    </xf>
    <xf numFmtId="0" fontId="55" fillId="2" borderId="21" xfId="2" applyFont="1" applyFill="1" applyBorder="1" applyAlignment="1">
      <alignment vertical="center"/>
    </xf>
    <xf numFmtId="164" fontId="13" fillId="2" borderId="10" xfId="3" applyFont="1" applyFill="1" applyBorder="1" applyAlignment="1">
      <alignment vertical="center"/>
    </xf>
    <xf numFmtId="0" fontId="61" fillId="2" borderId="10" xfId="2" applyFont="1" applyFill="1" applyBorder="1" applyAlignment="1">
      <alignment vertical="center"/>
    </xf>
    <xf numFmtId="164" fontId="7" fillId="3" borderId="10" xfId="3" applyFont="1" applyFill="1" applyBorder="1" applyAlignment="1">
      <alignment vertical="center"/>
    </xf>
    <xf numFmtId="0" fontId="9" fillId="3" borderId="21" xfId="2" applyFont="1" applyFill="1" applyBorder="1" applyAlignment="1">
      <alignment horizontal="left" vertical="center" wrapText="1"/>
    </xf>
    <xf numFmtId="164" fontId="56" fillId="3" borderId="10" xfId="3" applyFont="1" applyFill="1" applyBorder="1" applyAlignment="1">
      <alignment vertical="center"/>
    </xf>
    <xf numFmtId="0" fontId="54" fillId="2" borderId="18" xfId="2" applyFont="1" applyFill="1" applyBorder="1" applyAlignment="1">
      <alignment vertical="center"/>
    </xf>
    <xf numFmtId="0" fontId="54" fillId="2" borderId="19" xfId="2" applyFont="1" applyFill="1" applyBorder="1" applyAlignment="1">
      <alignment vertical="center"/>
    </xf>
    <xf numFmtId="0" fontId="13" fillId="2" borderId="21" xfId="2" applyFont="1" applyFill="1" applyBorder="1" applyAlignment="1">
      <alignment vertical="center" wrapText="1"/>
    </xf>
    <xf numFmtId="0" fontId="45" fillId="0" borderId="10" xfId="15" applyFont="1" applyBorder="1"/>
    <xf numFmtId="0" fontId="62" fillId="6" borderId="10" xfId="2" applyFont="1" applyFill="1" applyBorder="1" applyAlignment="1">
      <alignment horizontal="center" vertical="center" wrapText="1"/>
    </xf>
    <xf numFmtId="0" fontId="12" fillId="0" borderId="10" xfId="2" applyFont="1" applyBorder="1" applyAlignment="1">
      <alignment horizontal="center" vertical="center"/>
    </xf>
    <xf numFmtId="0" fontId="65" fillId="6" borderId="10" xfId="2" applyFont="1" applyFill="1" applyBorder="1" applyAlignment="1">
      <alignment horizontal="center" vertical="center" wrapText="1"/>
    </xf>
    <xf numFmtId="0" fontId="68" fillId="0" borderId="10" xfId="2" applyFont="1" applyBorder="1" applyAlignment="1">
      <alignment horizontal="center" vertical="center"/>
    </xf>
    <xf numFmtId="0" fontId="69" fillId="0" borderId="10" xfId="15" applyFont="1" applyBorder="1"/>
    <xf numFmtId="0" fontId="70" fillId="0" borderId="0" xfId="0" applyFont="1"/>
    <xf numFmtId="0" fontId="70" fillId="0" borderId="0" xfId="2" applyFont="1"/>
    <xf numFmtId="0" fontId="64" fillId="0" borderId="0" xfId="2" applyFont="1" applyAlignment="1">
      <alignment horizontal="center" vertical="center"/>
    </xf>
    <xf numFmtId="0" fontId="70" fillId="0" borderId="0" xfId="2" applyFont="1" applyAlignment="1">
      <alignment vertical="center"/>
    </xf>
    <xf numFmtId="164" fontId="70" fillId="0" borderId="0" xfId="2" applyNumberFormat="1" applyFont="1" applyAlignment="1">
      <alignment vertical="center"/>
    </xf>
    <xf numFmtId="0" fontId="68" fillId="0" borderId="0" xfId="2" applyFont="1" applyAlignment="1">
      <alignment horizontal="center" vertical="center"/>
    </xf>
    <xf numFmtId="0" fontId="69" fillId="4" borderId="0" xfId="2" applyFont="1" applyFill="1" applyAlignment="1">
      <alignment vertical="center" wrapText="1"/>
    </xf>
    <xf numFmtId="164" fontId="70" fillId="0" borderId="0" xfId="3" applyFont="1" applyBorder="1" applyAlignment="1">
      <alignment vertical="center"/>
    </xf>
    <xf numFmtId="0" fontId="70" fillId="0" borderId="0" xfId="2" applyFont="1" applyAlignment="1">
      <alignment horizontal="center" vertical="top"/>
    </xf>
    <xf numFmtId="169" fontId="69" fillId="0" borderId="10" xfId="17" applyNumberFormat="1" applyFont="1" applyBorder="1"/>
    <xf numFmtId="169" fontId="70" fillId="0" borderId="10" xfId="17" applyNumberFormat="1" applyFont="1" applyBorder="1"/>
    <xf numFmtId="0" fontId="45" fillId="0" borderId="0" xfId="15" applyFont="1"/>
    <xf numFmtId="0" fontId="1" fillId="0" borderId="0" xfId="0" applyFont="1"/>
    <xf numFmtId="0" fontId="3" fillId="0" borderId="0" xfId="2" applyFont="1" applyAlignment="1">
      <alignment horizontal="center" vertical="center"/>
    </xf>
    <xf numFmtId="164" fontId="12" fillId="0" borderId="10" xfId="3" applyFont="1" applyFill="1" applyBorder="1" applyAlignment="1">
      <alignment horizontal="right" vertical="center" wrapText="1"/>
    </xf>
    <xf numFmtId="164" fontId="1" fillId="0" borderId="0" xfId="2" applyNumberFormat="1" applyAlignment="1">
      <alignment vertical="center"/>
    </xf>
    <xf numFmtId="0" fontId="12" fillId="0" borderId="0" xfId="2" applyFont="1" applyAlignment="1">
      <alignment horizontal="center" vertical="center"/>
    </xf>
    <xf numFmtId="164" fontId="12" fillId="0" borderId="0" xfId="3" applyFont="1" applyFill="1" applyBorder="1" applyAlignment="1">
      <alignment horizontal="right" vertical="center" wrapText="1"/>
    </xf>
    <xf numFmtId="0" fontId="1" fillId="0" borderId="0" xfId="2" applyAlignment="1">
      <alignment horizontal="center" vertical="top"/>
    </xf>
    <xf numFmtId="0" fontId="20" fillId="0" borderId="0" xfId="2" applyFont="1" applyAlignment="1">
      <alignment vertical="center"/>
    </xf>
    <xf numFmtId="0" fontId="53" fillId="0" borderId="0" xfId="2" applyFont="1" applyAlignment="1">
      <alignment horizontal="center"/>
    </xf>
    <xf numFmtId="0" fontId="53" fillId="0" borderId="0" xfId="2" applyFont="1"/>
    <xf numFmtId="0" fontId="71" fillId="0" borderId="0" xfId="2" applyFont="1" applyAlignment="1">
      <alignment vertical="center"/>
    </xf>
    <xf numFmtId="0" fontId="72" fillId="7" borderId="15" xfId="2" applyFont="1" applyFill="1" applyBorder="1" applyAlignment="1">
      <alignment vertical="center" wrapText="1"/>
    </xf>
    <xf numFmtId="0" fontId="72" fillId="7" borderId="15" xfId="2" applyFont="1" applyFill="1" applyBorder="1" applyAlignment="1">
      <alignment horizontal="center" vertical="center"/>
    </xf>
    <xf numFmtId="0" fontId="53" fillId="0" borderId="16" xfId="2" applyFont="1" applyBorder="1" applyAlignment="1">
      <alignment vertical="center"/>
    </xf>
    <xf numFmtId="0" fontId="53" fillId="0" borderId="16" xfId="2" applyFont="1" applyBorder="1" applyAlignment="1">
      <alignment horizontal="center" vertical="center"/>
    </xf>
    <xf numFmtId="0" fontId="53" fillId="8" borderId="10" xfId="2" applyFont="1" applyFill="1" applyBorder="1" applyAlignment="1">
      <alignment vertical="center"/>
    </xf>
    <xf numFmtId="0" fontId="53" fillId="8" borderId="10" xfId="2" applyFont="1" applyFill="1" applyBorder="1" applyAlignment="1">
      <alignment horizontal="center" vertical="center"/>
    </xf>
    <xf numFmtId="0" fontId="53" fillId="0" borderId="10" xfId="2" applyFont="1" applyBorder="1" applyAlignment="1">
      <alignment vertical="center"/>
    </xf>
    <xf numFmtId="0" fontId="53" fillId="0" borderId="10" xfId="2" applyFont="1" applyBorder="1" applyAlignment="1">
      <alignment horizontal="center" vertical="center"/>
    </xf>
    <xf numFmtId="0" fontId="72" fillId="8" borderId="10" xfId="2" applyFont="1" applyFill="1" applyBorder="1" applyAlignment="1">
      <alignment horizontal="center" vertical="center"/>
    </xf>
    <xf numFmtId="0" fontId="39" fillId="9" borderId="10" xfId="20" applyFont="1" applyFill="1" applyBorder="1" applyAlignment="1">
      <alignment horizontal="center"/>
    </xf>
    <xf numFmtId="0" fontId="1" fillId="0" borderId="0" xfId="20"/>
    <xf numFmtId="0" fontId="45" fillId="0" borderId="10" xfId="20" applyFont="1" applyBorder="1" applyAlignment="1">
      <alignment horizontal="center" vertical="center"/>
    </xf>
    <xf numFmtId="0" fontId="45" fillId="0" borderId="0" xfId="20" applyFont="1"/>
    <xf numFmtId="0" fontId="45" fillId="0" borderId="0" xfId="20" applyFont="1" applyAlignment="1">
      <alignment horizontal="center" vertical="center"/>
    </xf>
    <xf numFmtId="0" fontId="1" fillId="0" borderId="0" xfId="20" applyAlignment="1">
      <alignment horizontal="center" vertical="center"/>
    </xf>
    <xf numFmtId="0" fontId="45" fillId="0" borderId="10" xfId="20" applyFont="1" applyBorder="1" applyAlignment="1">
      <alignment vertical="center" wrapText="1"/>
    </xf>
    <xf numFmtId="0" fontId="45" fillId="0" borderId="0" xfId="20" applyFont="1" applyAlignment="1">
      <alignment vertical="center" wrapText="1"/>
    </xf>
    <xf numFmtId="0" fontId="45" fillId="0" borderId="10" xfId="20" applyFont="1" applyBorder="1" applyAlignment="1">
      <alignment vertical="center"/>
    </xf>
    <xf numFmtId="0" fontId="74" fillId="0" borderId="0" xfId="20" applyFont="1" applyAlignment="1">
      <alignment vertical="center" wrapText="1"/>
    </xf>
    <xf numFmtId="0" fontId="39" fillId="2" borderId="10" xfId="20" applyFont="1" applyFill="1" applyBorder="1" applyAlignment="1">
      <alignment horizontal="center" vertical="center"/>
    </xf>
    <xf numFmtId="0" fontId="39" fillId="2" borderId="10" xfId="20" applyFont="1" applyFill="1" applyBorder="1" applyAlignment="1">
      <alignment horizontal="center"/>
    </xf>
    <xf numFmtId="0" fontId="45" fillId="0" borderId="10" xfId="20" applyFont="1" applyBorder="1"/>
    <xf numFmtId="0" fontId="12" fillId="0" borderId="0" xfId="15" applyAlignment="1">
      <alignment vertical="center" wrapText="1" readingOrder="1"/>
    </xf>
    <xf numFmtId="0" fontId="1" fillId="0" borderId="10" xfId="20" applyBorder="1" applyAlignment="1">
      <alignment horizontal="center" vertical="center"/>
    </xf>
    <xf numFmtId="0" fontId="1" fillId="0" borderId="10" xfId="20" applyBorder="1" applyAlignment="1">
      <alignment vertical="center" wrapText="1"/>
    </xf>
    <xf numFmtId="0" fontId="1" fillId="0" borderId="10" xfId="20" applyBorder="1"/>
    <xf numFmtId="0" fontId="22" fillId="2" borderId="10" xfId="4" applyFont="1" applyFill="1" applyBorder="1" applyAlignment="1">
      <alignment horizontal="center" vertical="center" wrapText="1"/>
    </xf>
    <xf numFmtId="0" fontId="22" fillId="2" borderId="10" xfId="4" applyFont="1" applyFill="1" applyBorder="1" applyAlignment="1">
      <alignment horizontal="center" vertical="center"/>
    </xf>
    <xf numFmtId="0" fontId="22" fillId="2" borderId="15" xfId="4" applyFont="1" applyFill="1" applyBorder="1" applyAlignment="1">
      <alignment horizontal="center" vertical="center"/>
    </xf>
    <xf numFmtId="0" fontId="22" fillId="2" borderId="11" xfId="4" applyFont="1" applyFill="1" applyBorder="1" applyAlignment="1">
      <alignment horizontal="center" vertical="center"/>
    </xf>
    <xf numFmtId="0" fontId="22" fillId="2" borderId="12" xfId="4" applyFont="1" applyFill="1" applyBorder="1" applyAlignment="1">
      <alignment horizontal="center" vertical="center"/>
    </xf>
    <xf numFmtId="0" fontId="22" fillId="2" borderId="13" xfId="4" applyFont="1" applyFill="1" applyBorder="1" applyAlignment="1">
      <alignment horizontal="center" vertical="center"/>
    </xf>
    <xf numFmtId="0" fontId="22" fillId="2" borderId="14" xfId="4" applyFont="1" applyFill="1" applyBorder="1" applyAlignment="1">
      <alignment horizontal="center" vertical="center"/>
    </xf>
    <xf numFmtId="0" fontId="29" fillId="0" borderId="0" xfId="7" applyFont="1" applyAlignment="1">
      <alignment horizontal="left" vertical="center" wrapText="1"/>
    </xf>
    <xf numFmtId="0" fontId="30" fillId="0" borderId="0" xfId="7" applyFont="1" applyAlignment="1">
      <alignment horizontal="left" vertical="center" wrapText="1"/>
    </xf>
    <xf numFmtId="0" fontId="19" fillId="0" borderId="18" xfId="4" applyFont="1" applyBorder="1" applyAlignment="1">
      <alignment horizontal="center" vertical="center"/>
    </xf>
    <xf numFmtId="0" fontId="19" fillId="0" borderId="19" xfId="4" applyFont="1" applyBorder="1" applyAlignment="1">
      <alignment horizontal="center" vertical="center"/>
    </xf>
    <xf numFmtId="0" fontId="16" fillId="3" borderId="19" xfId="2" applyFont="1" applyFill="1" applyBorder="1" applyAlignment="1">
      <alignment horizontal="left" vertical="center" wrapText="1"/>
    </xf>
    <xf numFmtId="0" fontId="16" fillId="3" borderId="21" xfId="2" applyFont="1" applyFill="1" applyBorder="1" applyAlignment="1">
      <alignment horizontal="left" vertical="center" wrapText="1"/>
    </xf>
    <xf numFmtId="0" fontId="9" fillId="0" borderId="19" xfId="2" applyFont="1" applyBorder="1" applyAlignment="1">
      <alignment horizontal="left" vertical="center" wrapText="1"/>
    </xf>
    <xf numFmtId="0" fontId="9" fillId="0" borderId="21" xfId="2" applyFont="1" applyBorder="1" applyAlignment="1">
      <alignment horizontal="left" vertical="center" wrapText="1"/>
    </xf>
    <xf numFmtId="0" fontId="16" fillId="0" borderId="19" xfId="2" applyFont="1" applyBorder="1" applyAlignment="1">
      <alignment horizontal="left" vertical="center" wrapText="1"/>
    </xf>
    <xf numFmtId="0" fontId="16" fillId="0" borderId="21" xfId="2" applyFont="1" applyBorder="1" applyAlignment="1">
      <alignment horizontal="left" vertical="center" wrapText="1"/>
    </xf>
    <xf numFmtId="0" fontId="54" fillId="2" borderId="23" xfId="2" applyFont="1" applyFill="1" applyBorder="1" applyAlignment="1">
      <alignment horizontal="center" vertical="center"/>
    </xf>
    <xf numFmtId="0" fontId="54" fillId="2" borderId="14" xfId="2" applyFont="1" applyFill="1" applyBorder="1" applyAlignment="1">
      <alignment horizontal="center" vertical="center"/>
    </xf>
    <xf numFmtId="0" fontId="13" fillId="2" borderId="10" xfId="2" applyFont="1" applyFill="1" applyBorder="1" applyAlignment="1">
      <alignment horizontal="left" vertical="center" wrapText="1"/>
    </xf>
    <xf numFmtId="0" fontId="29" fillId="3" borderId="19" xfId="2" applyFont="1" applyFill="1" applyBorder="1" applyAlignment="1">
      <alignment horizontal="left" vertical="center" wrapText="1"/>
    </xf>
    <xf numFmtId="0" fontId="29" fillId="3" borderId="21" xfId="2" applyFont="1" applyFill="1" applyBorder="1" applyAlignment="1">
      <alignment horizontal="left" vertical="center" wrapText="1"/>
    </xf>
    <xf numFmtId="0" fontId="47" fillId="2" borderId="10" xfId="2" applyFont="1" applyFill="1" applyBorder="1" applyAlignment="1">
      <alignment horizontal="left" vertical="center" wrapText="1"/>
    </xf>
    <xf numFmtId="0" fontId="29" fillId="3" borderId="19" xfId="2" quotePrefix="1" applyFont="1" applyFill="1" applyBorder="1" applyAlignment="1">
      <alignment horizontal="left" vertical="center" wrapText="1"/>
    </xf>
    <xf numFmtId="0" fontId="29" fillId="3" borderId="21" xfId="2" quotePrefix="1" applyFont="1" applyFill="1" applyBorder="1" applyAlignment="1">
      <alignment horizontal="left" vertical="center" wrapText="1"/>
    </xf>
    <xf numFmtId="0" fontId="50" fillId="3" borderId="19" xfId="2" applyFont="1" applyFill="1" applyBorder="1" applyAlignment="1">
      <alignment horizontal="left" vertical="center" wrapText="1"/>
    </xf>
    <xf numFmtId="0" fontId="50" fillId="3" borderId="21" xfId="2" applyFont="1" applyFill="1" applyBorder="1" applyAlignment="1">
      <alignment horizontal="left" vertical="center" wrapText="1"/>
    </xf>
    <xf numFmtId="0" fontId="29" fillId="0" borderId="19" xfId="2" applyFont="1" applyBorder="1" applyAlignment="1">
      <alignment horizontal="left" vertical="center" wrapText="1"/>
    </xf>
    <xf numFmtId="0" fontId="29" fillId="0" borderId="21" xfId="2" applyFont="1" applyBorder="1" applyAlignment="1">
      <alignment horizontal="left" vertical="center" wrapText="1"/>
    </xf>
    <xf numFmtId="0" fontId="54" fillId="2" borderId="13" xfId="2" applyFont="1" applyFill="1" applyBorder="1" applyAlignment="1">
      <alignment horizontal="center" vertical="center"/>
    </xf>
    <xf numFmtId="0" fontId="52" fillId="0" borderId="19" xfId="2" applyFont="1" applyBorder="1" applyAlignment="1">
      <alignment horizontal="left" vertical="center"/>
    </xf>
    <xf numFmtId="0" fontId="52" fillId="0" borderId="21" xfId="2" applyFont="1" applyBorder="1" applyAlignment="1">
      <alignment horizontal="left" vertical="center"/>
    </xf>
    <xf numFmtId="0" fontId="47" fillId="2" borderId="19" xfId="2" applyFont="1" applyFill="1" applyBorder="1" applyAlignment="1">
      <alignment horizontal="left" vertical="center" wrapText="1"/>
    </xf>
    <xf numFmtId="0" fontId="47" fillId="2" borderId="21" xfId="2" applyFont="1" applyFill="1" applyBorder="1" applyAlignment="1">
      <alignment horizontal="left" vertical="center" wrapText="1"/>
    </xf>
    <xf numFmtId="0" fontId="54" fillId="2" borderId="0" xfId="2" applyFont="1" applyFill="1" applyAlignment="1">
      <alignment horizontal="center" vertical="center"/>
    </xf>
    <xf numFmtId="0" fontId="54" fillId="2" borderId="22" xfId="2" applyFont="1" applyFill="1" applyBorder="1" applyAlignment="1">
      <alignment horizontal="center" vertical="center"/>
    </xf>
    <xf numFmtId="0" fontId="64" fillId="0" borderId="23" xfId="2" applyFont="1" applyBorder="1" applyAlignment="1">
      <alignment horizontal="left" vertical="center" wrapText="1"/>
    </xf>
    <xf numFmtId="0" fontId="3" fillId="0" borderId="23" xfId="2" applyFont="1" applyBorder="1" applyAlignment="1">
      <alignment horizontal="left" vertical="center" wrapText="1"/>
    </xf>
    <xf numFmtId="0" fontId="75" fillId="0" borderId="0" xfId="2" applyFont="1" applyAlignment="1">
      <alignment horizontal="left" vertical="center" readingOrder="1"/>
    </xf>
    <xf numFmtId="43" fontId="1" fillId="0" borderId="0" xfId="2" applyNumberFormat="1"/>
    <xf numFmtId="164" fontId="1" fillId="0" borderId="0" xfId="2" applyNumberFormat="1"/>
    <xf numFmtId="0" fontId="76" fillId="0" borderId="0" xfId="2" applyFont="1" applyAlignment="1">
      <alignment horizontal="left" vertical="center"/>
    </xf>
    <xf numFmtId="0" fontId="77" fillId="0" borderId="0" xfId="2" applyFont="1" applyAlignment="1">
      <alignment horizontal="left" vertical="center"/>
    </xf>
    <xf numFmtId="0" fontId="78" fillId="0" borderId="0" xfId="2" applyFont="1" applyAlignment="1">
      <alignment horizontal="left" vertical="center" readingOrder="1"/>
    </xf>
    <xf numFmtId="0" fontId="39" fillId="2" borderId="15" xfId="2" applyFont="1" applyFill="1" applyBorder="1" applyAlignment="1">
      <alignment horizontal="center" vertical="center"/>
    </xf>
    <xf numFmtId="0" fontId="76" fillId="0" borderId="16" xfId="2" applyFont="1" applyFill="1" applyBorder="1" applyAlignment="1">
      <alignment vertical="center" wrapText="1"/>
    </xf>
    <xf numFmtId="167" fontId="76" fillId="0" borderId="16" xfId="9" applyNumberFormat="1" applyFont="1" applyFill="1" applyBorder="1" applyAlignment="1">
      <alignment horizontal="center" vertical="center"/>
    </xf>
    <xf numFmtId="0" fontId="76" fillId="3" borderId="10" xfId="2" applyFont="1" applyFill="1" applyBorder="1" applyAlignment="1">
      <alignment vertical="center" wrapText="1"/>
    </xf>
    <xf numFmtId="167" fontId="76" fillId="3" borderId="10" xfId="9" applyNumberFormat="1" applyFont="1" applyFill="1" applyBorder="1" applyAlignment="1">
      <alignment horizontal="center" vertical="center"/>
    </xf>
    <xf numFmtId="0" fontId="1" fillId="0" borderId="0" xfId="20" applyFont="1"/>
    <xf numFmtId="10" fontId="1" fillId="0" borderId="0" xfId="14" applyNumberFormat="1" applyFont="1"/>
    <xf numFmtId="0" fontId="3" fillId="0" borderId="0" xfId="20" applyFont="1" applyAlignment="1">
      <alignment horizontal="left" vertical="center"/>
    </xf>
    <xf numFmtId="0" fontId="75" fillId="0" borderId="0" xfId="20" applyFont="1" applyAlignment="1">
      <alignment horizontal="left" vertical="center"/>
    </xf>
    <xf numFmtId="0" fontId="3" fillId="0" borderId="16" xfId="20" applyFont="1" applyBorder="1" applyAlignment="1">
      <alignment horizontal="left" vertical="center" wrapText="1"/>
    </xf>
    <xf numFmtId="10" fontId="1" fillId="0" borderId="16" xfId="20" applyNumberFormat="1" applyFont="1" applyBorder="1" applyAlignment="1">
      <alignment horizontal="center" vertical="center"/>
    </xf>
    <xf numFmtId="10" fontId="1" fillId="0" borderId="16" xfId="13" applyNumberFormat="1" applyFont="1" applyBorder="1" applyAlignment="1">
      <alignment horizontal="center" vertical="center"/>
    </xf>
    <xf numFmtId="0" fontId="3" fillId="0" borderId="10" xfId="20" applyFont="1" applyBorder="1" applyAlignment="1">
      <alignment horizontal="left" vertical="center" wrapText="1"/>
    </xf>
    <xf numFmtId="10" fontId="1" fillId="0" borderId="10" xfId="20" applyNumberFormat="1" applyFont="1" applyBorder="1" applyAlignment="1">
      <alignment horizontal="center" vertical="center"/>
    </xf>
    <xf numFmtId="10" fontId="1" fillId="0" borderId="10" xfId="13" applyNumberFormat="1" applyFont="1" applyBorder="1" applyAlignment="1">
      <alignment horizontal="center" vertical="center"/>
    </xf>
    <xf numFmtId="0" fontId="39" fillId="2" borderId="15" xfId="20" applyFont="1" applyFill="1" applyBorder="1" applyAlignment="1">
      <alignment horizontal="center" vertical="center"/>
    </xf>
  </cellXfs>
  <cellStyles count="22">
    <cellStyle name="Comma" xfId="10" builtinId="3"/>
    <cellStyle name="Comma [0] 10" xfId="17" xr:uid="{E921B221-9152-4D98-84B9-7C4D9242AFD0}"/>
    <cellStyle name="Comma [0] 12" xfId="21" xr:uid="{A7EE302F-5DC1-4C05-91DE-171A8A87A30E}"/>
    <cellStyle name="Comma [0] 12 2" xfId="6" xr:uid="{EDC21D03-0598-4E08-8141-AD9025E8FF96}"/>
    <cellStyle name="Comma [0] 14" xfId="18" xr:uid="{D987912D-6B0A-462C-A536-BBB3898FB35F}"/>
    <cellStyle name="Comma [0] 2" xfId="5" xr:uid="{00B6451A-ECD5-461A-9E35-0B62D81CDC00}"/>
    <cellStyle name="Comma [0] 2 2 2" xfId="9" xr:uid="{43703C3E-2939-45A1-8B72-72F491A4DAD9}"/>
    <cellStyle name="Comma 2" xfId="3" xr:uid="{1E509A89-72EA-4C8D-8AFE-24705FB72498}"/>
    <cellStyle name="Comma 2 2" xfId="19" xr:uid="{FE55E4A6-A864-4116-8D47-8FACD4253398}"/>
    <cellStyle name="Normal" xfId="0" builtinId="0"/>
    <cellStyle name="Normal 11" xfId="15" xr:uid="{9949B6D2-B2A4-4955-B026-DD4DFD79B724}"/>
    <cellStyle name="Normal 13" xfId="4" xr:uid="{A3C655BC-4FCA-41E5-A4AE-939B7C764070}"/>
    <cellStyle name="Normal 14" xfId="8" xr:uid="{557C824A-A97D-41CB-8AF6-45EC0626BE12}"/>
    <cellStyle name="Normal 15" xfId="16" xr:uid="{7289EE3C-157C-4F3E-8130-7D9DB7754C91}"/>
    <cellStyle name="Normal 2" xfId="1" xr:uid="{3373444B-C020-4125-826D-13E22FC865D0}"/>
    <cellStyle name="Normal 2 2" xfId="2" xr:uid="{CDAB4FFF-7D23-47A8-8E13-A78143E80458}"/>
    <cellStyle name="Normal 2 2 2" xfId="20" xr:uid="{5CF50E0B-633F-49E9-B34F-B85862A75508}"/>
    <cellStyle name="Normal 9" xfId="7" xr:uid="{87706D23-961E-4AB0-95D0-BFEC20B51B3F}"/>
    <cellStyle name="Percent" xfId="11" builtinId="5"/>
    <cellStyle name="Percent 13" xfId="14" xr:uid="{075B0FAC-0172-4058-AE18-AE943808B64A}"/>
    <cellStyle name="Percent 15" xfId="12" xr:uid="{37F76892-64BB-48A5-A793-7BD09486F9EF}"/>
    <cellStyle name="Percent 2 2" xfId="13" xr:uid="{659A6683-2491-4E27-A663-F3C702EF1CEE}"/>
  </cellStyles>
  <dxfs count="16">
    <dxf>
      <font>
        <b val="0"/>
        <i val="0"/>
        <strike val="0"/>
        <condense val="0"/>
        <extend val="0"/>
        <outline val="0"/>
        <shadow val="0"/>
        <u val="none"/>
        <vertAlign val="baseline"/>
        <sz val="10"/>
        <color auto="1"/>
        <name val="Bookman Old Style"/>
        <family val="1"/>
        <scheme val="none"/>
      </font>
      <numFmt numFmtId="165" formatCode="_(* #,##0_);_(* \(#,##0\);_(* &quot;-&quot;??_);_(@_)"/>
      <alignment horizontal="justify" vertical="center" textRotation="0" wrapText="0" indent="0" justifyLastLine="0" shrinkToFit="0" readingOrder="0"/>
      <border diagonalUp="0" diagonalDown="0">
        <left style="thin">
          <color theme="1"/>
        </left>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0"/>
        <color auto="1"/>
        <name val="Bookman Old Style"/>
        <family val="1"/>
        <scheme val="none"/>
      </font>
      <numFmt numFmtId="165" formatCode="_(* #,##0_);_(* \(#,##0\);_(* &quot;-&quot;??_);_(@_)"/>
      <alignment horizontal="justify"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0"/>
        <color auto="1"/>
        <name val="Bookman Old Style"/>
        <family val="1"/>
        <scheme val="none"/>
      </font>
      <numFmt numFmtId="165" formatCode="_(* #,##0_);_(* \(#,##0\);_(* &quot;-&quot;??_);_(@_)"/>
      <alignment horizontal="justify"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0"/>
        <color auto="1"/>
        <name val="Bookman Old Style"/>
        <family val="1"/>
        <scheme val="none"/>
      </font>
      <numFmt numFmtId="165" formatCode="_(* #,##0_);_(* \(#,##0\);_(* &quot;-&quot;??_);_(@_)"/>
      <alignment horizontal="justify"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0"/>
        <color auto="1"/>
        <name val="Bookman Old Style"/>
        <family val="1"/>
        <scheme val="none"/>
      </font>
      <numFmt numFmtId="165" formatCode="_(* #,##0_);_(* \(#,##0\);_(* &quot;-&quot;??_);_(@_)"/>
      <alignment horizontal="justify"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0"/>
        <color auto="1"/>
        <name val="Bookman Old Style"/>
        <family val="1"/>
        <scheme val="none"/>
      </font>
      <numFmt numFmtId="165" formatCode="_(* #,##0_);_(* \(#,##0\);_(* &quot;-&quot;??_);_(@_)"/>
      <alignment horizontal="justify"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0"/>
        <color auto="1"/>
        <name val="Bookman Old Style"/>
        <family val="1"/>
        <scheme val="none"/>
      </font>
      <alignment horizontal="justify" vertical="center" textRotation="0" wrapText="0" indent="0" justifyLastLine="0" shrinkToFit="0" readingOrder="0"/>
      <border diagonalUp="0" diagonalDown="0">
        <left/>
        <right style="thin">
          <color theme="1"/>
        </right>
        <top style="thin">
          <color theme="1"/>
        </top>
        <bottom style="thin">
          <color theme="1"/>
        </bottom>
        <vertical style="thin">
          <color theme="1"/>
        </vertical>
        <horizontal style="thin">
          <color theme="1"/>
        </horizontal>
      </border>
    </dxf>
    <dxf>
      <border>
        <top style="thin">
          <color theme="1"/>
        </top>
      </border>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auto="1"/>
        <name val="Bookman Old Style"/>
        <family val="1"/>
        <scheme val="none"/>
      </font>
      <alignment horizontal="justify" vertical="center" textRotation="0" wrapText="0" indent="0" justifyLastLine="0" shrinkToFit="0" readingOrder="0"/>
    </dxf>
    <dxf>
      <border>
        <bottom style="thin">
          <color theme="1"/>
        </bottom>
      </border>
    </dxf>
    <dxf>
      <font>
        <b/>
        <i val="0"/>
        <strike val="0"/>
        <condense val="0"/>
        <extend val="0"/>
        <outline val="0"/>
        <shadow val="0"/>
        <u val="none"/>
        <vertAlign val="baseline"/>
        <sz val="10"/>
        <color theme="1"/>
        <name val="Bookman Old Style"/>
        <family val="1"/>
        <scheme val="none"/>
      </font>
      <fill>
        <patternFill patternType="solid">
          <fgColor indexed="64"/>
          <bgColor rgb="FFC00000"/>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style="thin">
          <color theme="1"/>
        </horizontal>
      </border>
    </dxf>
    <dxf>
      <border outline="0">
        <top style="thin">
          <color theme="1"/>
        </top>
      </border>
    </dxf>
    <dxf>
      <border outline="0">
        <left style="thin">
          <color theme="1"/>
        </left>
        <right style="thin">
          <color theme="1"/>
        </right>
        <top style="thin">
          <color theme="1"/>
        </top>
        <bottom style="thin">
          <color theme="1"/>
        </bottom>
      </border>
    </dxf>
    <dxf>
      <border outline="0">
        <bottom style="thin">
          <color theme="1"/>
        </bottom>
      </border>
    </dxf>
    <dxf>
      <font>
        <b/>
        <i val="0"/>
        <strike val="0"/>
        <condense val="0"/>
        <extend val="0"/>
        <outline val="0"/>
        <shadow val="0"/>
        <u val="none"/>
        <vertAlign val="baseline"/>
        <sz val="10"/>
        <color theme="0"/>
        <name val="Bookman Old Style"/>
        <family val="1"/>
        <scheme val="none"/>
      </font>
      <fill>
        <patternFill patternType="solid">
          <fgColor indexed="64"/>
          <bgColor rgb="FFC00000"/>
        </patternFill>
      </fill>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colors>
    <mruColors>
      <color rgb="FFFCD4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75949864500766E-2"/>
          <c:y val="1.996213333119656E-2"/>
          <c:w val="0.88152766922777404"/>
          <c:h val="0.73713658025676032"/>
        </c:manualLayout>
      </c:layout>
      <c:barChart>
        <c:barDir val="col"/>
        <c:grouping val="clustered"/>
        <c:varyColors val="0"/>
        <c:ser>
          <c:idx val="0"/>
          <c:order val="0"/>
          <c:tx>
            <c:strRef>
              <c:f>'G01'!$B$5</c:f>
              <c:strCache>
                <c:ptCount val="1"/>
                <c:pt idx="0">
                  <c:v>DPPK PPMP/EPF DBPP</c:v>
                </c:pt>
              </c:strCache>
            </c:strRef>
          </c:tx>
          <c:spPr>
            <a:solidFill>
              <a:srgbClr val="FFC000"/>
            </a:solidFill>
            <a:ln>
              <a:noFill/>
            </a:ln>
            <a:effectLst/>
          </c:spPr>
          <c:invertIfNegative val="0"/>
          <c:cat>
            <c:numRef>
              <c:f>'G01'!$C$4:$AC$4</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'G01'!$C$5:$AC$5</c:f>
              <c:numCache>
                <c:formatCode>General</c:formatCode>
                <c:ptCount val="27"/>
                <c:pt idx="0">
                  <c:v>265</c:v>
                </c:pt>
                <c:pt idx="1">
                  <c:v>268</c:v>
                </c:pt>
                <c:pt idx="2">
                  <c:v>276</c:v>
                </c:pt>
                <c:pt idx="3">
                  <c:v>275</c:v>
                </c:pt>
                <c:pt idx="4">
                  <c:v>277</c:v>
                </c:pt>
                <c:pt idx="5">
                  <c:v>271</c:v>
                </c:pt>
                <c:pt idx="6">
                  <c:v>262</c:v>
                </c:pt>
                <c:pt idx="7">
                  <c:v>250</c:v>
                </c:pt>
                <c:pt idx="8">
                  <c:v>235</c:v>
                </c:pt>
                <c:pt idx="9">
                  <c:v>226</c:v>
                </c:pt>
                <c:pt idx="10">
                  <c:v>216</c:v>
                </c:pt>
                <c:pt idx="11">
                  <c:v>210</c:v>
                </c:pt>
                <c:pt idx="12">
                  <c:v>208</c:v>
                </c:pt>
                <c:pt idx="13">
                  <c:v>204</c:v>
                </c:pt>
                <c:pt idx="14">
                  <c:v>201</c:v>
                </c:pt>
                <c:pt idx="15">
                  <c:v>198</c:v>
                </c:pt>
                <c:pt idx="16">
                  <c:v>194</c:v>
                </c:pt>
                <c:pt idx="17">
                  <c:v>190</c:v>
                </c:pt>
                <c:pt idx="18">
                  <c:v>180</c:v>
                </c:pt>
                <c:pt idx="19">
                  <c:v>169</c:v>
                </c:pt>
                <c:pt idx="20">
                  <c:v>164</c:v>
                </c:pt>
                <c:pt idx="21">
                  <c:v>159</c:v>
                </c:pt>
                <c:pt idx="22">
                  <c:v>150</c:v>
                </c:pt>
                <c:pt idx="23">
                  <c:v>143</c:v>
                </c:pt>
                <c:pt idx="24">
                  <c:v>138</c:v>
                </c:pt>
                <c:pt idx="25">
                  <c:v>138</c:v>
                </c:pt>
                <c:pt idx="26">
                  <c:v>127</c:v>
                </c:pt>
              </c:numCache>
            </c:numRef>
          </c:val>
          <c:extLst>
            <c:ext xmlns:c16="http://schemas.microsoft.com/office/drawing/2014/chart" uri="{C3380CC4-5D6E-409C-BE32-E72D297353CC}">
              <c16:uniqueId val="{00000000-F1F0-4B92-A0FC-7F7358E2471A}"/>
            </c:ext>
          </c:extLst>
        </c:ser>
        <c:ser>
          <c:idx val="1"/>
          <c:order val="1"/>
          <c:tx>
            <c:strRef>
              <c:f>'G01'!$B$6</c:f>
              <c:strCache>
                <c:ptCount val="1"/>
                <c:pt idx="0">
                  <c:v>DPPK PPIP/EPF DCPP</c:v>
                </c:pt>
              </c:strCache>
            </c:strRef>
          </c:tx>
          <c:spPr>
            <a:solidFill>
              <a:schemeClr val="accent1">
                <a:lumMod val="40000"/>
                <a:lumOff val="60000"/>
              </a:schemeClr>
            </a:solidFill>
            <a:ln>
              <a:noFill/>
            </a:ln>
            <a:effectLst/>
          </c:spPr>
          <c:invertIfNegative val="0"/>
          <c:cat>
            <c:numRef>
              <c:f>'G01'!$C$4:$AC$4</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'G01'!$C$6:$AC$6</c:f>
              <c:numCache>
                <c:formatCode>General</c:formatCode>
                <c:ptCount val="27"/>
                <c:pt idx="0">
                  <c:v>39</c:v>
                </c:pt>
                <c:pt idx="1">
                  <c:v>40</c:v>
                </c:pt>
                <c:pt idx="2">
                  <c:v>41</c:v>
                </c:pt>
                <c:pt idx="3">
                  <c:v>42</c:v>
                </c:pt>
                <c:pt idx="4">
                  <c:v>37</c:v>
                </c:pt>
                <c:pt idx="5">
                  <c:v>36</c:v>
                </c:pt>
                <c:pt idx="6">
                  <c:v>32</c:v>
                </c:pt>
                <c:pt idx="7">
                  <c:v>36</c:v>
                </c:pt>
                <c:pt idx="8">
                  <c:v>37</c:v>
                </c:pt>
                <c:pt idx="9">
                  <c:v>36</c:v>
                </c:pt>
                <c:pt idx="10">
                  <c:v>39</c:v>
                </c:pt>
                <c:pt idx="11">
                  <c:v>41</c:v>
                </c:pt>
                <c:pt idx="12">
                  <c:v>40</c:v>
                </c:pt>
                <c:pt idx="13">
                  <c:v>41</c:v>
                </c:pt>
                <c:pt idx="14">
                  <c:v>43</c:v>
                </c:pt>
                <c:pt idx="15">
                  <c:v>43</c:v>
                </c:pt>
                <c:pt idx="16">
                  <c:v>48</c:v>
                </c:pt>
                <c:pt idx="17">
                  <c:v>45</c:v>
                </c:pt>
                <c:pt idx="18">
                  <c:v>44</c:v>
                </c:pt>
                <c:pt idx="19">
                  <c:v>44</c:v>
                </c:pt>
                <c:pt idx="20">
                  <c:v>44</c:v>
                </c:pt>
                <c:pt idx="21">
                  <c:v>42</c:v>
                </c:pt>
                <c:pt idx="22">
                  <c:v>45</c:v>
                </c:pt>
                <c:pt idx="23">
                  <c:v>43</c:v>
                </c:pt>
                <c:pt idx="24">
                  <c:v>36</c:v>
                </c:pt>
                <c:pt idx="25">
                  <c:v>36</c:v>
                </c:pt>
                <c:pt idx="26">
                  <c:v>38</c:v>
                </c:pt>
              </c:numCache>
            </c:numRef>
          </c:val>
          <c:extLst>
            <c:ext xmlns:c16="http://schemas.microsoft.com/office/drawing/2014/chart" uri="{C3380CC4-5D6E-409C-BE32-E72D297353CC}">
              <c16:uniqueId val="{00000001-F1F0-4B92-A0FC-7F7358E2471A}"/>
            </c:ext>
          </c:extLst>
        </c:ser>
        <c:ser>
          <c:idx val="2"/>
          <c:order val="2"/>
          <c:tx>
            <c:strRef>
              <c:f>'G01'!$B$7</c:f>
              <c:strCache>
                <c:ptCount val="1"/>
                <c:pt idx="0">
                  <c:v>DPLK/FIPF</c:v>
                </c:pt>
              </c:strCache>
            </c:strRef>
          </c:tx>
          <c:spPr>
            <a:solidFill>
              <a:srgbClr val="00B050"/>
            </a:solidFill>
            <a:ln>
              <a:noFill/>
            </a:ln>
            <a:effectLst/>
          </c:spPr>
          <c:invertIfNegative val="0"/>
          <c:cat>
            <c:numRef>
              <c:f>'G01'!$C$4:$AC$4</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'G01'!$C$7:$AC$7</c:f>
              <c:numCache>
                <c:formatCode>General</c:formatCode>
                <c:ptCount val="27"/>
                <c:pt idx="0">
                  <c:v>24</c:v>
                </c:pt>
                <c:pt idx="1">
                  <c:v>23</c:v>
                </c:pt>
                <c:pt idx="2">
                  <c:v>25</c:v>
                </c:pt>
                <c:pt idx="3">
                  <c:v>27</c:v>
                </c:pt>
                <c:pt idx="4">
                  <c:v>29</c:v>
                </c:pt>
                <c:pt idx="5">
                  <c:v>29</c:v>
                </c:pt>
                <c:pt idx="6">
                  <c:v>27</c:v>
                </c:pt>
                <c:pt idx="7">
                  <c:v>26</c:v>
                </c:pt>
                <c:pt idx="8">
                  <c:v>25</c:v>
                </c:pt>
                <c:pt idx="9">
                  <c:v>26</c:v>
                </c:pt>
                <c:pt idx="10">
                  <c:v>26</c:v>
                </c:pt>
                <c:pt idx="11">
                  <c:v>25</c:v>
                </c:pt>
                <c:pt idx="12">
                  <c:v>24</c:v>
                </c:pt>
                <c:pt idx="13">
                  <c:v>25</c:v>
                </c:pt>
                <c:pt idx="14">
                  <c:v>25</c:v>
                </c:pt>
                <c:pt idx="15">
                  <c:v>24</c:v>
                </c:pt>
                <c:pt idx="16">
                  <c:v>25</c:v>
                </c:pt>
                <c:pt idx="17">
                  <c:v>25</c:v>
                </c:pt>
                <c:pt idx="18">
                  <c:v>25</c:v>
                </c:pt>
                <c:pt idx="19">
                  <c:v>24</c:v>
                </c:pt>
                <c:pt idx="20">
                  <c:v>25</c:v>
                </c:pt>
                <c:pt idx="21">
                  <c:v>26</c:v>
                </c:pt>
                <c:pt idx="22">
                  <c:v>24</c:v>
                </c:pt>
                <c:pt idx="23">
                  <c:v>26</c:v>
                </c:pt>
                <c:pt idx="24">
                  <c:v>26</c:v>
                </c:pt>
                <c:pt idx="25">
                  <c:v>25</c:v>
                </c:pt>
                <c:pt idx="26">
                  <c:v>26</c:v>
                </c:pt>
              </c:numCache>
            </c:numRef>
          </c:val>
          <c:extLst>
            <c:ext xmlns:c16="http://schemas.microsoft.com/office/drawing/2014/chart" uri="{C3380CC4-5D6E-409C-BE32-E72D297353CC}">
              <c16:uniqueId val="{00000002-F1F0-4B92-A0FC-7F7358E2471A}"/>
            </c:ext>
          </c:extLst>
        </c:ser>
        <c:dLbls>
          <c:showLegendKey val="0"/>
          <c:showVal val="0"/>
          <c:showCatName val="0"/>
          <c:showSerName val="0"/>
          <c:showPercent val="0"/>
          <c:showBubbleSize val="0"/>
        </c:dLbls>
        <c:gapWidth val="95"/>
        <c:axId val="393446816"/>
        <c:axId val="393450752"/>
      </c:barChart>
      <c:lineChart>
        <c:grouping val="standard"/>
        <c:varyColors val="0"/>
        <c:ser>
          <c:idx val="3"/>
          <c:order val="3"/>
          <c:tx>
            <c:strRef>
              <c:f>'G01'!$B$8</c:f>
              <c:strCache>
                <c:ptCount val="1"/>
                <c:pt idx="0">
                  <c:v>Total</c:v>
                </c:pt>
              </c:strCache>
            </c:strRef>
          </c:tx>
          <c:spPr>
            <a:ln w="28575" cap="rnd">
              <a:solidFill>
                <a:srgbClr val="C00000"/>
              </a:solidFill>
              <a:round/>
            </a:ln>
            <a:effectLst/>
          </c:spPr>
          <c:marker>
            <c:symbol val="circle"/>
            <c:size val="5"/>
            <c:spPr>
              <a:solidFill>
                <a:schemeClr val="tx1"/>
              </a:solidFill>
              <a:ln w="9525">
                <a:solidFill>
                  <a:srgbClr val="C00000"/>
                </a:solidFill>
              </a:ln>
              <a:effectLst/>
            </c:spPr>
          </c:marker>
          <c:cat>
            <c:numRef>
              <c:f>'G01'!$C$4:$AC$4</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'G01'!$C$8:$AC$8</c:f>
              <c:numCache>
                <c:formatCode>General</c:formatCode>
                <c:ptCount val="27"/>
                <c:pt idx="0">
                  <c:v>328</c:v>
                </c:pt>
                <c:pt idx="1">
                  <c:v>331</c:v>
                </c:pt>
                <c:pt idx="2">
                  <c:v>342</c:v>
                </c:pt>
                <c:pt idx="3">
                  <c:v>344</c:v>
                </c:pt>
                <c:pt idx="4">
                  <c:v>343</c:v>
                </c:pt>
                <c:pt idx="5">
                  <c:v>336</c:v>
                </c:pt>
                <c:pt idx="6">
                  <c:v>321</c:v>
                </c:pt>
                <c:pt idx="7">
                  <c:v>312</c:v>
                </c:pt>
                <c:pt idx="8">
                  <c:v>297</c:v>
                </c:pt>
                <c:pt idx="9">
                  <c:v>288</c:v>
                </c:pt>
                <c:pt idx="10">
                  <c:v>281</c:v>
                </c:pt>
                <c:pt idx="11">
                  <c:v>276</c:v>
                </c:pt>
                <c:pt idx="12">
                  <c:v>272</c:v>
                </c:pt>
                <c:pt idx="13">
                  <c:v>270</c:v>
                </c:pt>
                <c:pt idx="14">
                  <c:v>269</c:v>
                </c:pt>
                <c:pt idx="15">
                  <c:v>265</c:v>
                </c:pt>
                <c:pt idx="16">
                  <c:v>267</c:v>
                </c:pt>
                <c:pt idx="17">
                  <c:v>260</c:v>
                </c:pt>
                <c:pt idx="18">
                  <c:v>249</c:v>
                </c:pt>
                <c:pt idx="19">
                  <c:v>237</c:v>
                </c:pt>
                <c:pt idx="20">
                  <c:v>233</c:v>
                </c:pt>
                <c:pt idx="21">
                  <c:v>227</c:v>
                </c:pt>
                <c:pt idx="22">
                  <c:v>219</c:v>
                </c:pt>
                <c:pt idx="23">
                  <c:v>212</c:v>
                </c:pt>
                <c:pt idx="24">
                  <c:v>200</c:v>
                </c:pt>
                <c:pt idx="25">
                  <c:v>199</c:v>
                </c:pt>
                <c:pt idx="26">
                  <c:v>191</c:v>
                </c:pt>
              </c:numCache>
            </c:numRef>
          </c:val>
          <c:smooth val="0"/>
          <c:extLst>
            <c:ext xmlns:c16="http://schemas.microsoft.com/office/drawing/2014/chart" uri="{C3380CC4-5D6E-409C-BE32-E72D297353CC}">
              <c16:uniqueId val="{00000003-F1F0-4B92-A0FC-7F7358E2471A}"/>
            </c:ext>
          </c:extLst>
        </c:ser>
        <c:dLbls>
          <c:showLegendKey val="0"/>
          <c:showVal val="0"/>
          <c:showCatName val="0"/>
          <c:showSerName val="0"/>
          <c:showPercent val="0"/>
          <c:showBubbleSize val="0"/>
        </c:dLbls>
        <c:marker val="1"/>
        <c:smooth val="0"/>
        <c:axId val="70835744"/>
        <c:axId val="70840544"/>
      </c:lineChart>
      <c:catAx>
        <c:axId val="393446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3450752"/>
        <c:crosses val="autoZero"/>
        <c:auto val="1"/>
        <c:lblAlgn val="ctr"/>
        <c:lblOffset val="100"/>
        <c:noMultiLvlLbl val="0"/>
      </c:catAx>
      <c:valAx>
        <c:axId val="393450752"/>
        <c:scaling>
          <c:orientation val="minMax"/>
        </c:scaling>
        <c:delete val="1"/>
        <c:axPos val="l"/>
        <c:numFmt formatCode="General" sourceLinked="1"/>
        <c:majorTickMark val="none"/>
        <c:minorTickMark val="none"/>
        <c:tickLblPos val="nextTo"/>
        <c:crossAx val="393446816"/>
        <c:crosses val="autoZero"/>
        <c:crossBetween val="between"/>
      </c:valAx>
      <c:valAx>
        <c:axId val="7084054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835744"/>
        <c:crosses val="max"/>
        <c:crossBetween val="between"/>
      </c:valAx>
      <c:catAx>
        <c:axId val="70835744"/>
        <c:scaling>
          <c:orientation val="minMax"/>
        </c:scaling>
        <c:delete val="1"/>
        <c:axPos val="b"/>
        <c:numFmt formatCode="General" sourceLinked="1"/>
        <c:majorTickMark val="out"/>
        <c:minorTickMark val="none"/>
        <c:tickLblPos val="nextTo"/>
        <c:crossAx val="7084054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416578384043458E-2"/>
          <c:y val="5.4780262043342798E-2"/>
          <c:w val="0.97268029125508249"/>
          <c:h val="0.70244103274249992"/>
        </c:manualLayout>
      </c:layout>
      <c:lineChart>
        <c:grouping val="standard"/>
        <c:varyColors val="0"/>
        <c:ser>
          <c:idx val="0"/>
          <c:order val="0"/>
          <c:tx>
            <c:strRef>
              <c:f>'G02'!$C$5</c:f>
              <c:strCache>
                <c:ptCount val="1"/>
                <c:pt idx="0">
                  <c:v>SBN/
Goverment Bond</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'G02'!$D$4:$W$4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'G02'!$D$5:$W$5</c:f>
              <c:numCache>
                <c:formatCode>_(* #,##0.00_);_(* \(#,##0.00\);_(* "-"_);_(@_)</c:formatCode>
                <c:ptCount val="20"/>
                <c:pt idx="0">
                  <c:v>16.010000000000002</c:v>
                </c:pt>
                <c:pt idx="1">
                  <c:v>17.32</c:v>
                </c:pt>
                <c:pt idx="2">
                  <c:v>19.2</c:v>
                </c:pt>
                <c:pt idx="3">
                  <c:v>25.15</c:v>
                </c:pt>
                <c:pt idx="4">
                  <c:v>29.74</c:v>
                </c:pt>
                <c:pt idx="5">
                  <c:v>31</c:v>
                </c:pt>
                <c:pt idx="6">
                  <c:v>30.33</c:v>
                </c:pt>
                <c:pt idx="7">
                  <c:v>31.27</c:v>
                </c:pt>
                <c:pt idx="8">
                  <c:v>30.991937294675001</c:v>
                </c:pt>
                <c:pt idx="9">
                  <c:v>31.301642888221004</c:v>
                </c:pt>
                <c:pt idx="10">
                  <c:v>36.176626843572997</c:v>
                </c:pt>
                <c:pt idx="11">
                  <c:v>54.730505061668097</c:v>
                </c:pt>
                <c:pt idx="12">
                  <c:v>58.330487381482001</c:v>
                </c:pt>
                <c:pt idx="13">
                  <c:v>60.234206503329659</c:v>
                </c:pt>
                <c:pt idx="14">
                  <c:v>68.015301846597481</c:v>
                </c:pt>
                <c:pt idx="15">
                  <c:v>76.057917427835889</c:v>
                </c:pt>
                <c:pt idx="16">
                  <c:v>93.069291759618125</c:v>
                </c:pt>
                <c:pt idx="17">
                  <c:v>109.4987588796194</c:v>
                </c:pt>
                <c:pt idx="18">
                  <c:v>127.07063996121428</c:v>
                </c:pt>
                <c:pt idx="19">
                  <c:v>136.63775923629959</c:v>
                </c:pt>
              </c:numCache>
            </c:numRef>
          </c:val>
          <c:smooth val="0"/>
          <c:extLst>
            <c:ext xmlns:c16="http://schemas.microsoft.com/office/drawing/2014/chart" uri="{C3380CC4-5D6E-409C-BE32-E72D297353CC}">
              <c16:uniqueId val="{00000000-3AA6-4D5B-9629-998BAF7D0D54}"/>
            </c:ext>
          </c:extLst>
        </c:ser>
        <c:ser>
          <c:idx val="1"/>
          <c:order val="1"/>
          <c:tx>
            <c:strRef>
              <c:f>'G02'!$C$6</c:f>
              <c:strCache>
                <c:ptCount val="1"/>
                <c:pt idx="0">
                  <c:v>Deposito*)
Deposit*)</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'G02'!$D$4:$W$4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'G02'!$D$6:$W$6</c:f>
              <c:numCache>
                <c:formatCode>_(* #,##0.00_);_(* \(#,##0.00\);_(* "-"_);_(@_)</c:formatCode>
                <c:ptCount val="20"/>
                <c:pt idx="0">
                  <c:v>18.16</c:v>
                </c:pt>
                <c:pt idx="1">
                  <c:v>22.32</c:v>
                </c:pt>
                <c:pt idx="2">
                  <c:v>21.01</c:v>
                </c:pt>
                <c:pt idx="3">
                  <c:v>21</c:v>
                </c:pt>
                <c:pt idx="4">
                  <c:v>23.83</c:v>
                </c:pt>
                <c:pt idx="5">
                  <c:v>27.99</c:v>
                </c:pt>
                <c:pt idx="6">
                  <c:v>34.74</c:v>
                </c:pt>
                <c:pt idx="7">
                  <c:v>40.39</c:v>
                </c:pt>
                <c:pt idx="8">
                  <c:v>36.274531982629</c:v>
                </c:pt>
                <c:pt idx="9">
                  <c:v>57.619407178944009</c:v>
                </c:pt>
                <c:pt idx="10">
                  <c:v>61.259587295879001</c:v>
                </c:pt>
                <c:pt idx="11">
                  <c:v>60.538765267452739</c:v>
                </c:pt>
                <c:pt idx="12">
                  <c:v>71.025604175272974</c:v>
                </c:pt>
                <c:pt idx="13">
                  <c:v>72.179941792065733</c:v>
                </c:pt>
                <c:pt idx="14">
                  <c:v>82.802950211861926</c:v>
                </c:pt>
                <c:pt idx="15">
                  <c:v>89.031950344710793</c:v>
                </c:pt>
                <c:pt idx="16">
                  <c:v>87.488094502065564</c:v>
                </c:pt>
                <c:pt idx="17">
                  <c:v>90.797503276780503</c:v>
                </c:pt>
                <c:pt idx="18">
                  <c:v>92.99388534101071</c:v>
                </c:pt>
                <c:pt idx="19">
                  <c:v>89.510394388131004</c:v>
                </c:pt>
              </c:numCache>
            </c:numRef>
          </c:val>
          <c:smooth val="0"/>
          <c:extLst>
            <c:ext xmlns:c16="http://schemas.microsoft.com/office/drawing/2014/chart" uri="{C3380CC4-5D6E-409C-BE32-E72D297353CC}">
              <c16:uniqueId val="{00000001-3AA6-4D5B-9629-998BAF7D0D54}"/>
            </c:ext>
          </c:extLst>
        </c:ser>
        <c:ser>
          <c:idx val="2"/>
          <c:order val="2"/>
          <c:tx>
            <c:strRef>
              <c:f>'G02'!$C$7</c:f>
              <c:strCache>
                <c:ptCount val="1"/>
                <c:pt idx="0">
                  <c:v>Saham/
Stock</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'G02'!$D$4:$W$4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'G02'!$D$7:$W$7</c:f>
              <c:numCache>
                <c:formatCode>_(* #,##0.00_);_(* \(#,##0.00\);_(* "-"_);_(@_)</c:formatCode>
                <c:ptCount val="20"/>
                <c:pt idx="0">
                  <c:v>4.24</c:v>
                </c:pt>
                <c:pt idx="1">
                  <c:v>7.43</c:v>
                </c:pt>
                <c:pt idx="2">
                  <c:v>13.99</c:v>
                </c:pt>
                <c:pt idx="3">
                  <c:v>8.4700000000000006</c:v>
                </c:pt>
                <c:pt idx="4">
                  <c:v>16</c:v>
                </c:pt>
                <c:pt idx="5">
                  <c:v>21.86</c:v>
                </c:pt>
                <c:pt idx="6">
                  <c:v>22.07</c:v>
                </c:pt>
                <c:pt idx="7">
                  <c:v>25.26</c:v>
                </c:pt>
                <c:pt idx="8">
                  <c:v>25.908108294508001</c:v>
                </c:pt>
                <c:pt idx="9">
                  <c:v>29.202144363390001</c:v>
                </c:pt>
                <c:pt idx="10">
                  <c:v>27.478867818282001</c:v>
                </c:pt>
                <c:pt idx="11">
                  <c:v>28.974129850930002</c:v>
                </c:pt>
                <c:pt idx="12">
                  <c:v>31.548160560296999</c:v>
                </c:pt>
                <c:pt idx="13">
                  <c:v>31.059106354822379</c:v>
                </c:pt>
                <c:pt idx="14">
                  <c:v>30.596251328125</c:v>
                </c:pt>
                <c:pt idx="15">
                  <c:v>32.181885973061</c:v>
                </c:pt>
                <c:pt idx="16">
                  <c:v>30.713604922250159</c:v>
                </c:pt>
                <c:pt idx="17">
                  <c:v>28.687029856225802</c:v>
                </c:pt>
                <c:pt idx="18">
                  <c:v>28.122825468878538</c:v>
                </c:pt>
                <c:pt idx="19">
                  <c:v>24.845858657949911</c:v>
                </c:pt>
              </c:numCache>
            </c:numRef>
          </c:val>
          <c:smooth val="0"/>
          <c:extLst>
            <c:ext xmlns:c16="http://schemas.microsoft.com/office/drawing/2014/chart" uri="{C3380CC4-5D6E-409C-BE32-E72D297353CC}">
              <c16:uniqueId val="{00000002-3AA6-4D5B-9629-998BAF7D0D54}"/>
            </c:ext>
          </c:extLst>
        </c:ser>
        <c:ser>
          <c:idx val="3"/>
          <c:order val="3"/>
          <c:tx>
            <c:strRef>
              <c:f>'G02'!$C$8</c:f>
              <c:strCache>
                <c:ptCount val="1"/>
                <c:pt idx="0">
                  <c:v>Obligasi**)/
Bond**)</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'G02'!$D$4:$W$4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'G02'!$D$8:$W$8</c:f>
              <c:numCache>
                <c:formatCode>_(* #,##0.00_);_(* \(#,##0.00\);_(* "-"_);_(@_)</c:formatCode>
                <c:ptCount val="20"/>
                <c:pt idx="0">
                  <c:v>15.81</c:v>
                </c:pt>
                <c:pt idx="1">
                  <c:v>19.489999999999998</c:v>
                </c:pt>
                <c:pt idx="2">
                  <c:v>22.64</c:v>
                </c:pt>
                <c:pt idx="3">
                  <c:v>21.9</c:v>
                </c:pt>
                <c:pt idx="4">
                  <c:v>25.99</c:v>
                </c:pt>
                <c:pt idx="5">
                  <c:v>29.64</c:v>
                </c:pt>
                <c:pt idx="6">
                  <c:v>32.39</c:v>
                </c:pt>
                <c:pt idx="7">
                  <c:v>37.29</c:v>
                </c:pt>
                <c:pt idx="8">
                  <c:v>40.209995432165002</c:v>
                </c:pt>
                <c:pt idx="9">
                  <c:v>39.501527968676001</c:v>
                </c:pt>
                <c:pt idx="10">
                  <c:v>44.454954298738002</c:v>
                </c:pt>
                <c:pt idx="11">
                  <c:v>49.129845854563769</c:v>
                </c:pt>
                <c:pt idx="12">
                  <c:v>55.866403676866732</c:v>
                </c:pt>
                <c:pt idx="13">
                  <c:v>58.149014908008894</c:v>
                </c:pt>
                <c:pt idx="14">
                  <c:v>62.764369926438654</c:v>
                </c:pt>
                <c:pt idx="15">
                  <c:v>67.43108651055752</c:v>
                </c:pt>
                <c:pt idx="16">
                  <c:v>65.426079673077936</c:v>
                </c:pt>
                <c:pt idx="17">
                  <c:v>65.103045529332562</c:v>
                </c:pt>
                <c:pt idx="18">
                  <c:v>67.544270560639447</c:v>
                </c:pt>
                <c:pt idx="19">
                  <c:v>62.844510466225003</c:v>
                </c:pt>
              </c:numCache>
            </c:numRef>
          </c:val>
          <c:smooth val="0"/>
          <c:extLst>
            <c:ext xmlns:c16="http://schemas.microsoft.com/office/drawing/2014/chart" uri="{C3380CC4-5D6E-409C-BE32-E72D297353CC}">
              <c16:uniqueId val="{00000003-3AA6-4D5B-9629-998BAF7D0D54}"/>
            </c:ext>
          </c:extLst>
        </c:ser>
        <c:ser>
          <c:idx val="4"/>
          <c:order val="4"/>
          <c:tx>
            <c:strRef>
              <c:f>'G02'!$C$9</c:f>
              <c:strCache>
                <c:ptCount val="1"/>
                <c:pt idx="0">
                  <c:v>Reksadana/
Mutual Fund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'G02'!$D$4:$W$4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'G02'!$D$9:$W$9</c:f>
              <c:numCache>
                <c:formatCode>_(* #,##0.00_);_(* \(#,##0.00\);_(* "-"_);_(@_)</c:formatCode>
                <c:ptCount val="20"/>
                <c:pt idx="0">
                  <c:v>1.81</c:v>
                </c:pt>
                <c:pt idx="1">
                  <c:v>2.36</c:v>
                </c:pt>
                <c:pt idx="2">
                  <c:v>4.97</c:v>
                </c:pt>
                <c:pt idx="3">
                  <c:v>3.36</c:v>
                </c:pt>
                <c:pt idx="4">
                  <c:v>5.41</c:v>
                </c:pt>
                <c:pt idx="5">
                  <c:v>7.4</c:v>
                </c:pt>
                <c:pt idx="6">
                  <c:v>9.3699999999999992</c:v>
                </c:pt>
                <c:pt idx="7">
                  <c:v>10.1</c:v>
                </c:pt>
                <c:pt idx="8">
                  <c:v>10.922996364430999</c:v>
                </c:pt>
                <c:pt idx="9">
                  <c:v>11.564478991482</c:v>
                </c:pt>
                <c:pt idx="10">
                  <c:v>12.990468592858001</c:v>
                </c:pt>
                <c:pt idx="11">
                  <c:v>13.990786866373222</c:v>
                </c:pt>
                <c:pt idx="12">
                  <c:v>15.879712311317649</c:v>
                </c:pt>
                <c:pt idx="13">
                  <c:v>16.483071503910775</c:v>
                </c:pt>
                <c:pt idx="14">
                  <c:v>15.301418977874336</c:v>
                </c:pt>
                <c:pt idx="15">
                  <c:v>17.190204641475194</c:v>
                </c:pt>
                <c:pt idx="16">
                  <c:v>16.187326470096146</c:v>
                </c:pt>
                <c:pt idx="17">
                  <c:v>13.844636296589574</c:v>
                </c:pt>
                <c:pt idx="18">
                  <c:v>12.201614847066866</c:v>
                </c:pt>
                <c:pt idx="19">
                  <c:v>10.434259811599357</c:v>
                </c:pt>
              </c:numCache>
            </c:numRef>
          </c:val>
          <c:smooth val="0"/>
          <c:extLst>
            <c:ext xmlns:c16="http://schemas.microsoft.com/office/drawing/2014/chart" uri="{C3380CC4-5D6E-409C-BE32-E72D297353CC}">
              <c16:uniqueId val="{00000004-3AA6-4D5B-9629-998BAF7D0D54}"/>
            </c:ext>
          </c:extLst>
        </c:ser>
        <c:ser>
          <c:idx val="5"/>
          <c:order val="5"/>
          <c:tx>
            <c:strRef>
              <c:f>'G02'!$C$10</c:f>
              <c:strCache>
                <c:ptCount val="1"/>
                <c:pt idx="0">
                  <c:v>Lain-lain***)/
Others***)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'G02'!$D$4:$W$4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'G02'!$D$10:$W$10</c:f>
              <c:numCache>
                <c:formatCode>_(* #,##0.00_);_(* \(#,##0.00\);_(* "-"_);_(@_)</c:formatCode>
                <c:ptCount val="20"/>
                <c:pt idx="0">
                  <c:v>6.0600000000000005</c:v>
                </c:pt>
                <c:pt idx="1">
                  <c:v>6.03</c:v>
                </c:pt>
                <c:pt idx="2">
                  <c:v>6.1</c:v>
                </c:pt>
                <c:pt idx="3">
                  <c:v>6.67</c:v>
                </c:pt>
                <c:pt idx="4">
                  <c:v>7.1</c:v>
                </c:pt>
                <c:pt idx="5">
                  <c:v>7.85</c:v>
                </c:pt>
                <c:pt idx="6">
                  <c:v>8.2399999999999984</c:v>
                </c:pt>
                <c:pt idx="7">
                  <c:v>9.43</c:v>
                </c:pt>
                <c:pt idx="8">
                  <c:v>13.296498322312001</c:v>
                </c:pt>
                <c:pt idx="9">
                  <c:v>16.947686147609001</c:v>
                </c:pt>
                <c:pt idx="10">
                  <c:v>17.985138524819</c:v>
                </c:pt>
                <c:pt idx="11">
                  <c:v>21.948282974795099</c:v>
                </c:pt>
                <c:pt idx="12">
                  <c:v>23.891608745540225</c:v>
                </c:pt>
                <c:pt idx="13">
                  <c:v>24.413191804359087</c:v>
                </c:pt>
                <c:pt idx="14">
                  <c:v>25.298743479437974</c:v>
                </c:pt>
                <c:pt idx="15">
                  <c:v>26.117661199662621</c:v>
                </c:pt>
                <c:pt idx="16">
                  <c:v>26.489506217844735</c:v>
                </c:pt>
                <c:pt idx="17">
                  <c:v>28.000533629057315</c:v>
                </c:pt>
                <c:pt idx="18">
                  <c:v>29.199566668117768</c:v>
                </c:pt>
                <c:pt idx="19">
                  <c:v>47.364725424151175</c:v>
                </c:pt>
              </c:numCache>
            </c:numRef>
          </c:val>
          <c:smooth val="0"/>
          <c:extLst>
            <c:ext xmlns:c16="http://schemas.microsoft.com/office/drawing/2014/chart" uri="{C3380CC4-5D6E-409C-BE32-E72D297353CC}">
              <c16:uniqueId val="{00000005-3AA6-4D5B-9629-998BAF7D0D54}"/>
            </c:ext>
          </c:extLst>
        </c:ser>
        <c:dLbls>
          <c:showLegendKey val="0"/>
          <c:showVal val="0"/>
          <c:showCatName val="0"/>
          <c:showSerName val="0"/>
          <c:showPercent val="0"/>
          <c:showBubbleSize val="0"/>
        </c:dLbls>
        <c:marker val="1"/>
        <c:smooth val="0"/>
        <c:axId val="558305640"/>
        <c:axId val="558306624"/>
      </c:lineChart>
      <c:catAx>
        <c:axId val="5583056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306624"/>
        <c:crosses val="autoZero"/>
        <c:auto val="1"/>
        <c:lblAlgn val="ctr"/>
        <c:lblOffset val="100"/>
        <c:noMultiLvlLbl val="0"/>
      </c:catAx>
      <c:valAx>
        <c:axId val="558306624"/>
        <c:scaling>
          <c:orientation val="minMax"/>
        </c:scaling>
        <c:delete val="1"/>
        <c:axPos val="l"/>
        <c:numFmt formatCode="_(* #,##0.00_);_(* \(#,##0.00\);_(* &quot;-&quot;_);_(@_)" sourceLinked="1"/>
        <c:majorTickMark val="none"/>
        <c:minorTickMark val="none"/>
        <c:tickLblPos val="nextTo"/>
        <c:crossAx val="558305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'G03'!$B$6</c:f>
              <c:strCache>
                <c:ptCount val="1"/>
                <c:pt idx="0">
                  <c:v>DPPK PPMP/
EPF DBPP</c:v>
                </c:pt>
              </c:strCache>
            </c:strRef>
          </c:tx>
          <c:spPr>
            <a:ln w="22225" cap="rnd">
              <a:solidFill>
                <a:schemeClr val="accent1"/>
              </a:solidFill>
              <a:round/>
            </a:ln>
            <a:effectLst/>
          </c:spPr>
          <c:marker>
            <c:symbol val="circle"/>
            <c:size val="6"/>
            <c:spPr>
              <a:solidFill>
                <a:schemeClr val="lt1"/>
              </a:solidFill>
              <a:ln w="15875">
                <a:solidFill>
                  <a:schemeClr val="accent1"/>
                </a:solidFill>
                <a:round/>
              </a:ln>
              <a:effectLst/>
            </c:spPr>
          </c:marker>
          <c:cat>
            <c:numRef>
              <c:f>'G03'!$C$5:$V$5</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'G03'!$C$6:$V$6</c:f>
              <c:numCache>
                <c:formatCode>0.00%</c:formatCode>
                <c:ptCount val="20"/>
                <c:pt idx="0">
                  <c:v>8.9300000000000004E-2</c:v>
                </c:pt>
                <c:pt idx="1">
                  <c:v>0.1583</c:v>
                </c:pt>
                <c:pt idx="2">
                  <c:v>0.16220000000000001</c:v>
                </c:pt>
                <c:pt idx="3">
                  <c:v>-0.04</c:v>
                </c:pt>
                <c:pt idx="4">
                  <c:v>0.21829999999999999</c:v>
                </c:pt>
                <c:pt idx="5">
                  <c:v>0.161</c:v>
                </c:pt>
                <c:pt idx="6">
                  <c:v>7.6200000000000004E-2</c:v>
                </c:pt>
                <c:pt idx="7">
                  <c:v>0.12105622063534086</c:v>
                </c:pt>
                <c:pt idx="8">
                  <c:v>3.6708848537119199E-2</c:v>
                </c:pt>
                <c:pt idx="9">
                  <c:v>8.5661444735789766E-2</c:v>
                </c:pt>
                <c:pt idx="10">
                  <c:v>0.10590286659091071</c:v>
                </c:pt>
                <c:pt idx="11">
                  <c:v>8.9048154704753996E-2</c:v>
                </c:pt>
                <c:pt idx="12">
                  <c:v>8.5756134191860067E-2</c:v>
                </c:pt>
                <c:pt idx="13">
                  <c:v>8.2168410816528356E-2</c:v>
                </c:pt>
                <c:pt idx="14">
                  <c:v>8.895311126860786E-2</c:v>
                </c:pt>
                <c:pt idx="15">
                  <c:v>9.5245138678987609E-2</c:v>
                </c:pt>
                <c:pt idx="16">
                  <c:v>7.1482361739687333E-2</c:v>
                </c:pt>
                <c:pt idx="17">
                  <c:v>6.609284183547233E-2</c:v>
                </c:pt>
                <c:pt idx="18">
                  <c:v>7.3421203342541583E-2</c:v>
                </c:pt>
                <c:pt idx="19">
                  <c:v>5.9893405486937154E-2</c:v>
                </c:pt>
              </c:numCache>
            </c:numRef>
          </c:val>
          <c:smooth val="1"/>
          <c:extLst>
            <c:ext xmlns:c16="http://schemas.microsoft.com/office/drawing/2014/chart" uri="{C3380CC4-5D6E-409C-BE32-E72D297353CC}">
              <c16:uniqueId val="{00000000-FB2A-4AFE-A3AC-63D4F9D24A94}"/>
            </c:ext>
          </c:extLst>
        </c:ser>
        <c:ser>
          <c:idx val="1"/>
          <c:order val="1"/>
          <c:tx>
            <c:strRef>
              <c:f>'G03'!$B$7</c:f>
              <c:strCache>
                <c:ptCount val="1"/>
                <c:pt idx="0">
                  <c:v>DPPK PPIP/
EPF DCPP</c:v>
                </c:pt>
              </c:strCache>
            </c:strRef>
          </c:tx>
          <c:spPr>
            <a:ln w="22225" cap="rnd">
              <a:solidFill>
                <a:schemeClr val="accent2"/>
              </a:solidFill>
              <a:round/>
            </a:ln>
            <a:effectLst/>
          </c:spPr>
          <c:marker>
            <c:symbol val="circle"/>
            <c:size val="6"/>
            <c:spPr>
              <a:solidFill>
                <a:schemeClr val="lt1"/>
              </a:solidFill>
              <a:ln w="15875">
                <a:solidFill>
                  <a:schemeClr val="accent2"/>
                </a:solidFill>
                <a:round/>
              </a:ln>
              <a:effectLst/>
            </c:spPr>
          </c:marker>
          <c:cat>
            <c:numRef>
              <c:f>'G03'!$C$5:$V$5</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'G03'!$C$7:$V$7</c:f>
              <c:numCache>
                <c:formatCode>0.00%</c:formatCode>
                <c:ptCount val="20"/>
                <c:pt idx="0">
                  <c:v>7.5999999999999998E-2</c:v>
                </c:pt>
                <c:pt idx="1">
                  <c:v>0.20730000000000001</c:v>
                </c:pt>
                <c:pt idx="2">
                  <c:v>0.17979999999999999</c:v>
                </c:pt>
                <c:pt idx="3">
                  <c:v>-5.9200000000000003E-2</c:v>
                </c:pt>
                <c:pt idx="4">
                  <c:v>0.24709999999999999</c:v>
                </c:pt>
                <c:pt idx="5">
                  <c:v>0.16900000000000001</c:v>
                </c:pt>
                <c:pt idx="6">
                  <c:v>9.01E-2</c:v>
                </c:pt>
                <c:pt idx="7">
                  <c:v>0.13240654490496237</c:v>
                </c:pt>
                <c:pt idx="8">
                  <c:v>3.1700818464827217E-2</c:v>
                </c:pt>
                <c:pt idx="9">
                  <c:v>7.7109652156116912E-2</c:v>
                </c:pt>
                <c:pt idx="10">
                  <c:v>7.5779763842328374E-2</c:v>
                </c:pt>
                <c:pt idx="11">
                  <c:v>7.2040266304830958E-2</c:v>
                </c:pt>
                <c:pt idx="12">
                  <c:v>7.289246808109888E-2</c:v>
                </c:pt>
                <c:pt idx="13">
                  <c:v>6.8587975864858278E-2</c:v>
                </c:pt>
                <c:pt idx="14">
                  <c:v>7.4119150854818905E-2</c:v>
                </c:pt>
                <c:pt idx="15">
                  <c:v>6.2806787671847039E-2</c:v>
                </c:pt>
                <c:pt idx="16">
                  <c:v>6.0164642465114299E-2</c:v>
                </c:pt>
                <c:pt idx="17">
                  <c:v>7.3560245661310919E-2</c:v>
                </c:pt>
                <c:pt idx="18">
                  <c:v>7.2165768692412618E-2</c:v>
                </c:pt>
                <c:pt idx="19">
                  <c:v>5.3774230580161515E-2</c:v>
                </c:pt>
              </c:numCache>
            </c:numRef>
          </c:val>
          <c:smooth val="1"/>
          <c:extLst>
            <c:ext xmlns:c16="http://schemas.microsoft.com/office/drawing/2014/chart" uri="{C3380CC4-5D6E-409C-BE32-E72D297353CC}">
              <c16:uniqueId val="{00000001-FB2A-4AFE-A3AC-63D4F9D24A94}"/>
            </c:ext>
          </c:extLst>
        </c:ser>
        <c:ser>
          <c:idx val="2"/>
          <c:order val="2"/>
          <c:tx>
            <c:strRef>
              <c:f>'G03'!$B$8</c:f>
              <c:strCache>
                <c:ptCount val="1"/>
                <c:pt idx="0">
                  <c:v>DPLK/
FIPF</c:v>
                </c:pt>
              </c:strCache>
            </c:strRef>
          </c:tx>
          <c:spPr>
            <a:ln w="22225" cap="rnd">
              <a:solidFill>
                <a:schemeClr val="accent3"/>
              </a:solidFill>
              <a:round/>
            </a:ln>
            <a:effectLst/>
          </c:spPr>
          <c:marker>
            <c:symbol val="circle"/>
            <c:size val="6"/>
            <c:spPr>
              <a:solidFill>
                <a:schemeClr val="lt1"/>
              </a:solidFill>
              <a:ln w="15875">
                <a:solidFill>
                  <a:schemeClr val="accent3"/>
                </a:solidFill>
                <a:round/>
              </a:ln>
              <a:effectLst/>
            </c:spPr>
          </c:marker>
          <c:cat>
            <c:numRef>
              <c:f>'G03'!$C$5:$V$5</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'G03'!$C$8:$V$8</c:f>
              <c:numCache>
                <c:formatCode>0.00%</c:formatCode>
                <c:ptCount val="20"/>
                <c:pt idx="0">
                  <c:v>6.8699999999999997E-2</c:v>
                </c:pt>
                <c:pt idx="1">
                  <c:v>0.1399</c:v>
                </c:pt>
                <c:pt idx="2">
                  <c:v>0.111</c:v>
                </c:pt>
                <c:pt idx="3">
                  <c:v>4.6800000000000001E-2</c:v>
                </c:pt>
                <c:pt idx="4">
                  <c:v>0.16159999999999999</c:v>
                </c:pt>
                <c:pt idx="5">
                  <c:v>0.1095</c:v>
                </c:pt>
                <c:pt idx="6">
                  <c:v>8.7999999999999995E-2</c:v>
                </c:pt>
                <c:pt idx="7">
                  <c:v>8.2422302948488818E-2</c:v>
                </c:pt>
                <c:pt idx="8">
                  <c:v>3.6405534921789239E-2</c:v>
                </c:pt>
                <c:pt idx="9">
                  <c:v>7.1089527748496237E-2</c:v>
                </c:pt>
                <c:pt idx="10">
                  <c:v>8.4527767346311428E-2</c:v>
                </c:pt>
                <c:pt idx="11">
                  <c:v>8.3489401189373202E-2</c:v>
                </c:pt>
                <c:pt idx="12">
                  <c:v>7.637671718716732E-2</c:v>
                </c:pt>
                <c:pt idx="13">
                  <c:v>6.7094244311262166E-2</c:v>
                </c:pt>
                <c:pt idx="14">
                  <c:v>8.2594366596338273E-2</c:v>
                </c:pt>
                <c:pt idx="15">
                  <c:v>9.1560455371749977E-2</c:v>
                </c:pt>
                <c:pt idx="16">
                  <c:v>4.6602792102631609E-2</c:v>
                </c:pt>
                <c:pt idx="17">
                  <c:v>3.4484886970174385E-2</c:v>
                </c:pt>
                <c:pt idx="18">
                  <c:v>5.9709977122702255E-2</c:v>
                </c:pt>
                <c:pt idx="19">
                  <c:v>5.8636197277157777E-2</c:v>
                </c:pt>
              </c:numCache>
            </c:numRef>
          </c:val>
          <c:smooth val="1"/>
          <c:extLst>
            <c:ext xmlns:c16="http://schemas.microsoft.com/office/drawing/2014/chart" uri="{C3380CC4-5D6E-409C-BE32-E72D297353CC}">
              <c16:uniqueId val="{00000002-FB2A-4AFE-A3AC-63D4F9D24A94}"/>
            </c:ext>
          </c:extLst>
        </c:ser>
        <c:dLbls>
          <c:showLegendKey val="0"/>
          <c:showVal val="0"/>
          <c:showCatName val="0"/>
          <c:showSerName val="0"/>
          <c:showPercent val="0"/>
          <c:showBubbleSize val="0"/>
        </c:dLbls>
        <c:marker val="1"/>
        <c:smooth val="0"/>
        <c:axId val="123961344"/>
        <c:axId val="123962880"/>
      </c:lineChart>
      <c:catAx>
        <c:axId val="12396134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Bookman Old Style" panose="02050604050505020204" pitchFamily="18" charset="0"/>
                <a:ea typeface="+mn-ea"/>
                <a:cs typeface="+mn-cs"/>
              </a:defRPr>
            </a:pPr>
            <a:endParaRPr lang="en-US"/>
          </a:p>
        </c:txPr>
        <c:crossAx val="123962880"/>
        <c:crosses val="autoZero"/>
        <c:auto val="1"/>
        <c:lblAlgn val="ctr"/>
        <c:lblOffset val="100"/>
        <c:noMultiLvlLbl val="0"/>
      </c:catAx>
      <c:valAx>
        <c:axId val="123962880"/>
        <c:scaling>
          <c:orientation val="minMax"/>
        </c:scaling>
        <c:delete val="1"/>
        <c:axPos val="l"/>
        <c:majorGridlines>
          <c:spPr>
            <a:ln w="9525" cap="flat" cmpd="sng" algn="ctr">
              <a:solidFill>
                <a:schemeClr val="dk1">
                  <a:lumMod val="15000"/>
                  <a:lumOff val="85000"/>
                  <a:alpha val="54000"/>
                </a:schemeClr>
              </a:solidFill>
              <a:round/>
            </a:ln>
            <a:effectLst/>
          </c:spPr>
        </c:majorGridlines>
        <c:numFmt formatCode="0.00%" sourceLinked="1"/>
        <c:majorTickMark val="none"/>
        <c:minorTickMark val="none"/>
        <c:tickLblPos val="nextTo"/>
        <c:crossAx val="123961344"/>
        <c:crosses val="autoZero"/>
        <c:crossBetween val="between"/>
      </c:valAx>
      <c:dTable>
        <c:showHorzBorder val="1"/>
        <c:showVertBorder val="1"/>
        <c:showOutline val="1"/>
        <c:showKeys val="1"/>
        <c:spPr>
          <a:noFill/>
          <a:ln w="9525" cap="flat" cmpd="sng" algn="ctr">
            <a:solidFill>
              <a:schemeClr val="dk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dk1">
                    <a:lumMod val="65000"/>
                    <a:lumOff val="35000"/>
                  </a:schemeClr>
                </a:solidFill>
                <a:latin typeface="Bookman Old Style" panose="02050604050505020204" pitchFamily="18" charset="0"/>
                <a:ea typeface="+mn-ea"/>
                <a:cs typeface="+mn-cs"/>
              </a:defRPr>
            </a:pPr>
            <a:endParaRPr lang="en-US"/>
          </a:p>
        </c:txPr>
      </c:dTable>
      <c:spPr>
        <a:pattFill prst="ltDnDiag">
          <a:fgClr>
            <a:schemeClr val="dk1">
              <a:lumMod val="15000"/>
              <a:lumOff val="85000"/>
            </a:schemeClr>
          </a:fgClr>
          <a:bgClr>
            <a:schemeClr val="lt1"/>
          </a:bgClr>
        </a:pattFill>
        <a:ln>
          <a:noFill/>
        </a:ln>
        <a:effectLst/>
      </c:spPr>
    </c:plotArea>
    <c:plotVisOnly val="1"/>
    <c:dispBlanksAs val="zero"/>
    <c:showDLblsOverMax val="0"/>
  </c:chart>
  <c:spPr>
    <a:solidFill>
      <a:schemeClr val="lt1"/>
    </a:solidFill>
    <a:ln w="9525" cap="flat" cmpd="sng" algn="ctr">
      <a:solidFill>
        <a:schemeClr val="dk1">
          <a:lumMod val="15000"/>
          <a:lumOff val="85000"/>
        </a:schemeClr>
      </a:solidFill>
      <a:round/>
    </a:ln>
    <a:effectLst/>
  </c:spPr>
  <c:txPr>
    <a:bodyPr/>
    <a:lstStyle/>
    <a:p>
      <a:pPr>
        <a:defRPr>
          <a:latin typeface="Bookman Old Style" panose="020506040505050202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269</xdr:colOff>
      <xdr:row>8</xdr:row>
      <xdr:rowOff>95251</xdr:rowOff>
    </xdr:from>
    <xdr:to>
      <xdr:col>29</xdr:col>
      <xdr:colOff>4035</xdr:colOff>
      <xdr:row>28</xdr:row>
      <xdr:rowOff>97117</xdr:rowOff>
    </xdr:to>
    <xdr:graphicFrame macro="">
      <xdr:nvGraphicFramePr>
        <xdr:cNvPr id="2" name="Chart 1">
          <a:extLst>
            <a:ext uri="{FF2B5EF4-FFF2-40B4-BE49-F238E27FC236}">
              <a16:creationId xmlns:a16="http://schemas.microsoft.com/office/drawing/2014/main" id="{5EB039A9-B7A7-423A-AACF-910E2008E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454025</xdr:colOff>
      <xdr:row>14</xdr:row>
      <xdr:rowOff>61723</xdr:rowOff>
    </xdr:from>
    <xdr:to>
      <xdr:col>17</xdr:col>
      <xdr:colOff>14288</xdr:colOff>
      <xdr:row>33</xdr:row>
      <xdr:rowOff>90487</xdr:rowOff>
    </xdr:to>
    <xdr:graphicFrame macro="">
      <xdr:nvGraphicFramePr>
        <xdr:cNvPr id="2" name="Chart 1">
          <a:extLst>
            <a:ext uri="{FF2B5EF4-FFF2-40B4-BE49-F238E27FC236}">
              <a16:creationId xmlns:a16="http://schemas.microsoft.com/office/drawing/2014/main" id="{1B78391A-A796-4AC9-A754-6BB76BF0AC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112057</xdr:colOff>
      <xdr:row>8</xdr:row>
      <xdr:rowOff>101975</xdr:rowOff>
    </xdr:from>
    <xdr:to>
      <xdr:col>16</xdr:col>
      <xdr:colOff>66674</xdr:colOff>
      <xdr:row>22</xdr:row>
      <xdr:rowOff>119063</xdr:rowOff>
    </xdr:to>
    <xdr:graphicFrame macro="">
      <xdr:nvGraphicFramePr>
        <xdr:cNvPr id="2" name="Chart 1">
          <a:extLst>
            <a:ext uri="{FF2B5EF4-FFF2-40B4-BE49-F238E27FC236}">
              <a16:creationId xmlns:a16="http://schemas.microsoft.com/office/drawing/2014/main" id="{C0DFD734-962B-43F0-B717-23BABF080C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oneojk.sharepoint.com/sites/NEWDAIN/Shared%20Documents/02_danapensiun/16.%20Buku%20Statistik%20Dana%20Pensiun/2024/KK%20Buku%20Statistik%20Tahunan%20Dapen%202024.xlsx" TargetMode="External"/><Relationship Id="rId1" Type="http://schemas.openxmlformats.org/officeDocument/2006/relationships/externalLinkPath" Target="KK%20Buku%20Statistik%20Tahunan%20Dapen%20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oneojk.sharepoint.com/sites/NEWDAIN/Shared%20Documents/02_danapensiun/16.%20Buku%20Statistik%20Dana%20Pensiun/2024/Kertas%20Kerja%20pseudo%202024.xlsx" TargetMode="External"/><Relationship Id="rId1" Type="http://schemas.openxmlformats.org/officeDocument/2006/relationships/externalLinkPath" Target="Kertas%20Kerja%20pseudo%20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Users/pujakristianadiatma/Downloads/KK%20199%20dp%20-%20Buku%20Statistik%20Dana%20Pensiun%20Tahun%202023%20(kantor).xlsx" TargetMode="External"/><Relationship Id="rId1" Type="http://schemas.openxmlformats.org/officeDocument/2006/relationships/externalLinkPath" Target="/Users/pujakristianadiatma/Downloads/KK%20199%20dp%20-%20Buku%20Statistik%20Dana%20Pensiun%20Tahun%202023%20(kan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laku"/>
      <sheetName val="Aset"/>
      <sheetName val="Peserta"/>
      <sheetName val="Grup Kepesertaan"/>
      <sheetName val="Investasi"/>
      <sheetName val="Porto Inv"/>
      <sheetName val="Port Inv (2)"/>
      <sheetName val="ROI 2024"/>
      <sheetName val="Sheet1"/>
      <sheetName val="Pendanaan"/>
      <sheetName val="Pst"/>
      <sheetName val="DPS"/>
      <sheetName val="olah DPS"/>
      <sheetName val="Lampiran&gt;&gt;&gt;&gt;&gt;"/>
      <sheetName val="T01"/>
      <sheetName val="T02"/>
      <sheetName val="T03"/>
      <sheetName val="T04"/>
      <sheetName val="T05"/>
      <sheetName val="T06"/>
      <sheetName val="Keu"/>
      <sheetName val="T07"/>
      <sheetName val="T08"/>
    </sheetNames>
    <sheetDataSet>
      <sheetData sheetId="0"/>
      <sheetData sheetId="1">
        <row r="9">
          <cell r="P9">
            <v>42</v>
          </cell>
          <cell r="Q9">
            <v>17</v>
          </cell>
          <cell r="R9">
            <v>46</v>
          </cell>
          <cell r="S9">
            <v>22</v>
          </cell>
        </row>
        <row r="10">
          <cell r="P10">
            <v>9</v>
          </cell>
          <cell r="Q10">
            <v>9</v>
          </cell>
          <cell r="R10">
            <v>10</v>
          </cell>
          <cell r="S10">
            <v>10</v>
          </cell>
        </row>
        <row r="11">
          <cell r="P11">
            <v>14</v>
          </cell>
          <cell r="Q11">
            <v>5</v>
          </cell>
          <cell r="R11">
            <v>2</v>
          </cell>
          <cell r="S11">
            <v>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t;&gt; Lap Keuangan &gt;&gt;"/>
      <sheetName val="REKAP KEU (2023)"/>
      <sheetName val="T04"/>
      <sheetName val="Rekap Aktuaris 2023"/>
      <sheetName val="ROI"/>
      <sheetName val="ROI 2023"/>
      <sheetName val="PST"/>
      <sheetName val="&gt;&gt; Raw Data &gt;&gt;"/>
      <sheetName val="pst PPMP 23"/>
      <sheetName val="pst PPIP 23"/>
      <sheetName val="pst DPLK 23"/>
      <sheetName val="pst only 2022"/>
      <sheetName val="Rekap Lap Teknis 2022"/>
      <sheetName val="Rekap Lap Teknis 2023"/>
      <sheetName val="PIVOT"/>
      <sheetName val="PIVOT (2)"/>
      <sheetName val="PIVOT (3)"/>
      <sheetName val="Data BPS"/>
      <sheetName val="pmberi kerja per pendiri dplk "/>
      <sheetName val="&gt;&gt; Data Olahan &gt;&gt;"/>
      <sheetName val="DRAFT&gt;&gt;"/>
      <sheetName val="Tabel 01"/>
      <sheetName val="Tabel 02"/>
      <sheetName val="Membuka Kepesertaan"/>
      <sheetName val="Grafik 01"/>
      <sheetName val="Grafik 02"/>
      <sheetName val="Grafik 03 New"/>
      <sheetName val="Grafik 03"/>
      <sheetName val="Grafik 04"/>
      <sheetName val="Grafik 05"/>
      <sheetName val="Grafik 06"/>
      <sheetName val="Tabel 03"/>
      <sheetName val="Grafik 07"/>
      <sheetName val="Sheet13"/>
      <sheetName val="Grafik 08 dan 10"/>
      <sheetName val="Grafik 09"/>
      <sheetName val="Grafik 11."/>
      <sheetName val="Grafik 12."/>
      <sheetName val="Grafik 13."/>
      <sheetName val="Grafik 14."/>
      <sheetName val="Grafik 15."/>
      <sheetName val="Grafik 16."/>
      <sheetName val="Grafik 17."/>
      <sheetName val="Grafik 18. dan 19."/>
      <sheetName val="Grafik 20."/>
      <sheetName val="Grafik 21."/>
      <sheetName val="Grafik 22."/>
      <sheetName val="Grafik 23."/>
      <sheetName val="Grafik 24."/>
      <sheetName val="Grafik 25."/>
      <sheetName val="Grafik 26."/>
      <sheetName val="Grafik 27."/>
      <sheetName val="Grafik 28."/>
      <sheetName val="Grafik 29."/>
      <sheetName val="Grafik 30."/>
      <sheetName val="Grafik 31."/>
      <sheetName val="Tabel 04"/>
      <sheetName val="T05 (2)"/>
      <sheetName val="G32"/>
      <sheetName val="G33"/>
      <sheetName val="T06 (2)"/>
      <sheetName val="Sheet2"/>
      <sheetName val="T7"/>
      <sheetName val="T10"/>
      <sheetName val="LAMPIRAN&gt;&gt;"/>
      <sheetName val="T01"/>
      <sheetName val="T02"/>
      <sheetName val="T03"/>
      <sheetName val="T05"/>
      <sheetName val="T06"/>
      <sheetName val="T07"/>
      <sheetName val="G01"/>
      <sheetName val="G02"/>
      <sheetName val="T08"/>
      <sheetName val="T09"/>
      <sheetName val="G03"/>
      <sheetName val="G04"/>
      <sheetName val="G05"/>
      <sheetName val="G06"/>
      <sheetName val="G07"/>
      <sheetName val="DAFTAR NAMA DPPK"/>
      <sheetName val="DAFTAR NAMA DPL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7">
          <cell r="J7">
            <v>138</v>
          </cell>
        </row>
        <row r="8">
          <cell r="J8">
            <v>36</v>
          </cell>
        </row>
        <row r="9">
          <cell r="J9">
            <v>26</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15">
          <cell r="C15">
            <v>159233033346</v>
          </cell>
        </row>
      </sheetData>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ow r="4">
          <cell r="D4">
            <v>2005</v>
          </cell>
          <cell r="E4">
            <v>2006</v>
          </cell>
          <cell r="F4">
            <v>2007</v>
          </cell>
          <cell r="G4">
            <v>2008</v>
          </cell>
          <cell r="H4">
            <v>2009</v>
          </cell>
          <cell r="I4">
            <v>2010</v>
          </cell>
          <cell r="J4">
            <v>2011</v>
          </cell>
          <cell r="K4">
            <v>2012</v>
          </cell>
          <cell r="L4">
            <v>2013</v>
          </cell>
          <cell r="M4">
            <v>2014</v>
          </cell>
          <cell r="N4">
            <v>2015</v>
          </cell>
          <cell r="O4">
            <v>2016</v>
          </cell>
          <cell r="P4">
            <v>2017</v>
          </cell>
          <cell r="Q4">
            <v>2018</v>
          </cell>
          <cell r="R4">
            <v>2019</v>
          </cell>
          <cell r="S4">
            <v>2020</v>
          </cell>
          <cell r="T4">
            <v>2021</v>
          </cell>
          <cell r="U4">
            <v>2022</v>
          </cell>
          <cell r="V4">
            <v>2023</v>
          </cell>
        </row>
        <row r="5">
          <cell r="C5" t="str">
            <v>SBN/
Goverment Bond</v>
          </cell>
          <cell r="D5">
            <v>16.010000000000002</v>
          </cell>
          <cell r="E5">
            <v>17.32</v>
          </cell>
          <cell r="F5">
            <v>19.2</v>
          </cell>
          <cell r="G5">
            <v>25.15</v>
          </cell>
          <cell r="H5">
            <v>29.74</v>
          </cell>
          <cell r="I5">
            <v>31</v>
          </cell>
          <cell r="J5">
            <v>30.33</v>
          </cell>
          <cell r="K5">
            <v>31.27</v>
          </cell>
          <cell r="L5">
            <v>30.991937294675001</v>
          </cell>
          <cell r="M5">
            <v>31.301642888221004</v>
          </cell>
          <cell r="N5">
            <v>36.176626843572997</v>
          </cell>
          <cell r="O5">
            <v>54.730505061668097</v>
          </cell>
          <cell r="P5">
            <v>58.330487381482001</v>
          </cell>
          <cell r="Q5">
            <v>60.234206503329659</v>
          </cell>
          <cell r="R5">
            <v>68.015301846597481</v>
          </cell>
          <cell r="S5">
            <v>76.057917427835889</v>
          </cell>
          <cell r="T5">
            <v>93.069291759618125</v>
          </cell>
          <cell r="U5">
            <v>109.4987588796194</v>
          </cell>
          <cell r="V5">
            <v>127.07063996121428</v>
          </cell>
        </row>
        <row r="6">
          <cell r="C6" t="str">
            <v>Deposito*)
Deposit*)</v>
          </cell>
          <cell r="D6">
            <v>18.16</v>
          </cell>
          <cell r="E6">
            <v>22.32</v>
          </cell>
          <cell r="F6">
            <v>21.01</v>
          </cell>
          <cell r="G6">
            <v>21</v>
          </cell>
          <cell r="H6">
            <v>23.83</v>
          </cell>
          <cell r="I6">
            <v>27.99</v>
          </cell>
          <cell r="J6">
            <v>34.74</v>
          </cell>
          <cell r="K6">
            <v>40.39</v>
          </cell>
          <cell r="L6">
            <v>36.274531982629</v>
          </cell>
          <cell r="M6">
            <v>57.619407178944009</v>
          </cell>
          <cell r="N6">
            <v>61.259587295879001</v>
          </cell>
          <cell r="O6">
            <v>60.538765267452739</v>
          </cell>
          <cell r="P6">
            <v>71.025604175272974</v>
          </cell>
          <cell r="Q6">
            <v>72.179941792065733</v>
          </cell>
          <cell r="R6">
            <v>82.802950211861926</v>
          </cell>
          <cell r="S6">
            <v>89.031950344710793</v>
          </cell>
          <cell r="T6">
            <v>87.488094502065564</v>
          </cell>
          <cell r="U6">
            <v>90.797503276780503</v>
          </cell>
          <cell r="V6">
            <v>92.99388534101071</v>
          </cell>
        </row>
        <row r="7">
          <cell r="C7" t="str">
            <v>Saham/
Stock</v>
          </cell>
          <cell r="D7">
            <v>4.24</v>
          </cell>
          <cell r="E7">
            <v>7.43</v>
          </cell>
          <cell r="F7">
            <v>13.99</v>
          </cell>
          <cell r="G7">
            <v>8.4700000000000006</v>
          </cell>
          <cell r="H7">
            <v>16</v>
          </cell>
          <cell r="I7">
            <v>21.86</v>
          </cell>
          <cell r="J7">
            <v>22.07</v>
          </cell>
          <cell r="K7">
            <v>25.26</v>
          </cell>
          <cell r="L7">
            <v>25.908108294508001</v>
          </cell>
          <cell r="M7">
            <v>29.202144363390001</v>
          </cell>
          <cell r="N7">
            <v>27.478867818282001</v>
          </cell>
          <cell r="O7">
            <v>28.974129850930002</v>
          </cell>
          <cell r="P7">
            <v>31.548160560296999</v>
          </cell>
          <cell r="Q7">
            <v>31.059106354822379</v>
          </cell>
          <cell r="R7">
            <v>30.596251328125</v>
          </cell>
          <cell r="S7">
            <v>32.181885973061</v>
          </cell>
          <cell r="T7">
            <v>30.713604922250159</v>
          </cell>
          <cell r="U7">
            <v>28.687029856225802</v>
          </cell>
          <cell r="V7">
            <v>28.122825468878538</v>
          </cell>
        </row>
        <row r="8">
          <cell r="C8" t="str">
            <v>Obligasi**)/
Bond**)</v>
          </cell>
          <cell r="D8">
            <v>15.81</v>
          </cell>
          <cell r="E8">
            <v>19.489999999999998</v>
          </cell>
          <cell r="F8">
            <v>22.64</v>
          </cell>
          <cell r="G8">
            <v>21.9</v>
          </cell>
          <cell r="H8">
            <v>25.99</v>
          </cell>
          <cell r="I8">
            <v>29.64</v>
          </cell>
          <cell r="J8">
            <v>32.39</v>
          </cell>
          <cell r="K8">
            <v>37.29</v>
          </cell>
          <cell r="L8">
            <v>40.209995432165002</v>
          </cell>
          <cell r="M8">
            <v>39.501527968676001</v>
          </cell>
          <cell r="N8">
            <v>44.454954298738002</v>
          </cell>
          <cell r="O8">
            <v>49.129845854563769</v>
          </cell>
          <cell r="P8">
            <v>55.866403676866732</v>
          </cell>
          <cell r="Q8">
            <v>58.149014908008894</v>
          </cell>
          <cell r="R8">
            <v>62.764369926438654</v>
          </cell>
          <cell r="S8">
            <v>67.43108651055752</v>
          </cell>
          <cell r="T8">
            <v>65.426079673077936</v>
          </cell>
          <cell r="U8">
            <v>65.103045529332562</v>
          </cell>
          <cell r="V8">
            <v>67.544270560639447</v>
          </cell>
        </row>
        <row r="9">
          <cell r="C9" t="str">
            <v>Reksadana/
Mutual Fund</v>
          </cell>
          <cell r="D9">
            <v>1.81</v>
          </cell>
          <cell r="E9">
            <v>2.36</v>
          </cell>
          <cell r="F9">
            <v>4.97</v>
          </cell>
          <cell r="G9">
            <v>3.36</v>
          </cell>
          <cell r="H9">
            <v>5.41</v>
          </cell>
          <cell r="I9">
            <v>7.4</v>
          </cell>
          <cell r="J9">
            <v>9.3699999999999992</v>
          </cell>
          <cell r="K9">
            <v>10.1</v>
          </cell>
          <cell r="L9">
            <v>10.922996364430999</v>
          </cell>
          <cell r="M9">
            <v>11.564478991482</v>
          </cell>
          <cell r="N9">
            <v>12.990468592858001</v>
          </cell>
          <cell r="O9">
            <v>13.990786866373222</v>
          </cell>
          <cell r="P9">
            <v>15.879712311317649</v>
          </cell>
          <cell r="Q9">
            <v>16.483071503910775</v>
          </cell>
          <cell r="R9">
            <v>15.301418977874336</v>
          </cell>
          <cell r="S9">
            <v>17.190204641475194</v>
          </cell>
          <cell r="T9">
            <v>16.187326470096146</v>
          </cell>
          <cell r="U9">
            <v>13.844636296589574</v>
          </cell>
          <cell r="V9">
            <v>12.201614847066866</v>
          </cell>
        </row>
        <row r="10">
          <cell r="C10" t="str">
            <v>Lain-lain***)/
Others***)</v>
          </cell>
          <cell r="D10">
            <v>6.0600000000000005</v>
          </cell>
          <cell r="E10">
            <v>6.03</v>
          </cell>
          <cell r="F10">
            <v>6.1</v>
          </cell>
          <cell r="G10">
            <v>6.67</v>
          </cell>
          <cell r="H10">
            <v>7.1</v>
          </cell>
          <cell r="I10">
            <v>7.85</v>
          </cell>
          <cell r="J10">
            <v>8.2399999999999984</v>
          </cell>
          <cell r="K10">
            <v>9.43</v>
          </cell>
          <cell r="L10">
            <v>13.296498322312001</v>
          </cell>
          <cell r="M10">
            <v>16.947686147609001</v>
          </cell>
          <cell r="N10">
            <v>17.985138524819</v>
          </cell>
          <cell r="O10">
            <v>21.948282974795099</v>
          </cell>
          <cell r="P10">
            <v>23.891608745540225</v>
          </cell>
          <cell r="Q10">
            <v>24.413191804359087</v>
          </cell>
          <cell r="R10">
            <v>25.298743479437974</v>
          </cell>
          <cell r="S10">
            <v>26.117661199662621</v>
          </cell>
          <cell r="T10">
            <v>26.489506217844735</v>
          </cell>
          <cell r="U10">
            <v>28.000533629057315</v>
          </cell>
          <cell r="V10">
            <v>29.199566668117768</v>
          </cell>
        </row>
      </sheetData>
      <sheetData sheetId="73" refreshError="1"/>
      <sheetData sheetId="74" refreshError="1"/>
      <sheetData sheetId="75">
        <row r="5">
          <cell r="C5">
            <v>2005</v>
          </cell>
          <cell r="D5">
            <v>2006</v>
          </cell>
          <cell r="E5">
            <v>2007</v>
          </cell>
          <cell r="F5">
            <v>2008</v>
          </cell>
          <cell r="G5">
            <v>2009</v>
          </cell>
          <cell r="H5">
            <v>2010</v>
          </cell>
          <cell r="I5">
            <v>2011</v>
          </cell>
          <cell r="J5">
            <v>2012</v>
          </cell>
          <cell r="K5">
            <v>2013</v>
          </cell>
          <cell r="L5">
            <v>2014</v>
          </cell>
          <cell r="M5">
            <v>2015</v>
          </cell>
          <cell r="N5">
            <v>2016</v>
          </cell>
          <cell r="O5">
            <v>2017</v>
          </cell>
          <cell r="P5">
            <v>2018</v>
          </cell>
          <cell r="Q5">
            <v>2019</v>
          </cell>
          <cell r="R5">
            <v>2020</v>
          </cell>
          <cell r="S5">
            <v>2021</v>
          </cell>
          <cell r="T5">
            <v>2022</v>
          </cell>
          <cell r="U5">
            <v>2023</v>
          </cell>
        </row>
        <row r="6">
          <cell r="B6" t="str">
            <v>DPPK PPMP/
EPF DBPP</v>
          </cell>
          <cell r="C6">
            <v>8.9300000000000004E-2</v>
          </cell>
          <cell r="D6">
            <v>0.1583</v>
          </cell>
          <cell r="E6">
            <v>0.16220000000000001</v>
          </cell>
          <cell r="F6">
            <v>-0.04</v>
          </cell>
          <cell r="G6">
            <v>0.21829999999999999</v>
          </cell>
          <cell r="H6">
            <v>0.161</v>
          </cell>
          <cell r="I6">
            <v>7.6200000000000004E-2</v>
          </cell>
          <cell r="J6">
            <v>0.12105622063534086</v>
          </cell>
          <cell r="K6">
            <v>3.6708848537119199E-2</v>
          </cell>
          <cell r="L6">
            <v>8.5661444735789766E-2</v>
          </cell>
          <cell r="M6">
            <v>0.10590286659091071</v>
          </cell>
          <cell r="N6">
            <v>8.9048154704753996E-2</v>
          </cell>
          <cell r="O6">
            <v>8.5756134191860067E-2</v>
          </cell>
          <cell r="P6">
            <v>8.2168410816528356E-2</v>
          </cell>
          <cell r="Q6">
            <v>8.895311126860786E-2</v>
          </cell>
          <cell r="R6">
            <v>9.5245138678987609E-2</v>
          </cell>
          <cell r="S6">
            <v>7.1482361739687333E-2</v>
          </cell>
          <cell r="T6">
            <v>6.609284183547233E-2</v>
          </cell>
          <cell r="U6">
            <v>7.3421203342541583E-2</v>
          </cell>
        </row>
        <row r="7">
          <cell r="B7" t="str">
            <v>DPPK PPIP/
EPF DCPP</v>
          </cell>
          <cell r="C7">
            <v>7.5999999999999998E-2</v>
          </cell>
          <cell r="D7">
            <v>0.20730000000000001</v>
          </cell>
          <cell r="E7">
            <v>0.17979999999999999</v>
          </cell>
          <cell r="F7">
            <v>-5.9200000000000003E-2</v>
          </cell>
          <cell r="G7">
            <v>0.24709999999999999</v>
          </cell>
          <cell r="H7">
            <v>0.16900000000000001</v>
          </cell>
          <cell r="I7">
            <v>9.01E-2</v>
          </cell>
          <cell r="J7">
            <v>0.13240654490496237</v>
          </cell>
          <cell r="K7">
            <v>3.1700818464827217E-2</v>
          </cell>
          <cell r="L7">
            <v>7.7109652156116912E-2</v>
          </cell>
          <cell r="M7">
            <v>7.5779763842328374E-2</v>
          </cell>
          <cell r="N7">
            <v>7.2040266304830958E-2</v>
          </cell>
          <cell r="O7">
            <v>7.289246808109888E-2</v>
          </cell>
          <cell r="P7">
            <v>6.8587975864858278E-2</v>
          </cell>
          <cell r="Q7">
            <v>7.4119150854818905E-2</v>
          </cell>
          <cell r="R7">
            <v>6.2806787671847039E-2</v>
          </cell>
          <cell r="S7">
            <v>6.0164642465114299E-2</v>
          </cell>
          <cell r="T7">
            <v>7.3560245661310919E-2</v>
          </cell>
          <cell r="U7">
            <v>7.2165768692412618E-2</v>
          </cell>
        </row>
        <row r="8">
          <cell r="B8" t="str">
            <v>DPLK/
FIPF</v>
          </cell>
          <cell r="C8">
            <v>6.8699999999999997E-2</v>
          </cell>
          <cell r="D8">
            <v>0.1399</v>
          </cell>
          <cell r="E8">
            <v>0.111</v>
          </cell>
          <cell r="F8">
            <v>4.6800000000000001E-2</v>
          </cell>
          <cell r="G8">
            <v>0.16159999999999999</v>
          </cell>
          <cell r="H8">
            <v>0.1095</v>
          </cell>
          <cell r="I8">
            <v>8.7999999999999995E-2</v>
          </cell>
          <cell r="J8">
            <v>8.2422302948488818E-2</v>
          </cell>
          <cell r="K8">
            <v>3.6405534921789239E-2</v>
          </cell>
          <cell r="L8">
            <v>7.1089527748496237E-2</v>
          </cell>
          <cell r="M8">
            <v>8.4527767346311428E-2</v>
          </cell>
          <cell r="N8">
            <v>8.3489401189373202E-2</v>
          </cell>
          <cell r="O8">
            <v>7.637671718716732E-2</v>
          </cell>
          <cell r="P8">
            <v>6.7094244311262166E-2</v>
          </cell>
          <cell r="Q8">
            <v>8.2594366596338273E-2</v>
          </cell>
          <cell r="R8">
            <v>9.1560455371749977E-2</v>
          </cell>
          <cell r="S8">
            <v>4.6602792102631609E-2</v>
          </cell>
          <cell r="T8">
            <v>3.4484886970174385E-2</v>
          </cell>
          <cell r="U8">
            <v>5.9709977122702255E-2</v>
          </cell>
        </row>
      </sheetData>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t;&gt; Lap Keuangan &gt;&gt;"/>
      <sheetName val="REKAP KEU (2023)"/>
      <sheetName val="Rekap Aktuaris 2023"/>
      <sheetName val="Rekap Aktuaris ALB DPDP Agu 23"/>
      <sheetName val="ROI (2022)"/>
      <sheetName val="ROI 2023"/>
      <sheetName val="PST"/>
      <sheetName val="&gt;&gt; Raw Data &gt;&gt;"/>
      <sheetName val="pst PPMP 23"/>
      <sheetName val="pst PPIP 23"/>
      <sheetName val="pst DPLK 23"/>
      <sheetName val="Rekap Lap Teknis 2022"/>
      <sheetName val="Rekap Lap Teknis 2023"/>
      <sheetName val="PIVOT"/>
      <sheetName val="PIVOT (2)"/>
      <sheetName val="PIVOT (3)"/>
      <sheetName val="Data BPS"/>
      <sheetName val="&gt;&gt; Data Olahan &gt;&gt;"/>
      <sheetName val="DRAFT&gt;&gt;"/>
      <sheetName val="Tabel 01"/>
      <sheetName val="Tabel 02"/>
      <sheetName val="Membuka Kepesertaan"/>
      <sheetName val="Grafik 01"/>
      <sheetName val="Grafik 02"/>
      <sheetName val="Grafik 03"/>
      <sheetName val="Grafik 04"/>
      <sheetName val="Grafik 05"/>
      <sheetName val="Grafik 06"/>
      <sheetName val="Tabel 03"/>
      <sheetName val="Grafik 07"/>
      <sheetName val="Sheet13"/>
      <sheetName val="Grafik 08 dan 10"/>
      <sheetName val="Grafik 09"/>
      <sheetName val="Grafik 11."/>
      <sheetName val="Grafik 12."/>
      <sheetName val="Grafik 13."/>
      <sheetName val="Grafik 14."/>
      <sheetName val="Grafik 15."/>
      <sheetName val="Grafik 16."/>
      <sheetName val="Grafik 17."/>
      <sheetName val="Grafik 18. dan 19."/>
      <sheetName val="Grafik 20."/>
      <sheetName val="Grafik 21."/>
      <sheetName val="Grafik 22."/>
      <sheetName val="Grafik 23."/>
      <sheetName val="Grafik 24."/>
      <sheetName val="Grafik 25."/>
      <sheetName val="Grafik 26."/>
      <sheetName val="Grafik 27."/>
      <sheetName val="Grafik 28."/>
      <sheetName val="Grafik 29."/>
      <sheetName val="Grafik 30."/>
      <sheetName val="Grafik 31."/>
      <sheetName val="Tabel 04"/>
      <sheetName val="T05 (2)"/>
      <sheetName val="G32"/>
      <sheetName val="G33"/>
      <sheetName val="T06 (2)"/>
      <sheetName val="T10"/>
      <sheetName val="LAMPIRAN&gt;&gt;"/>
      <sheetName val="T01"/>
      <sheetName val="T02"/>
      <sheetName val="T03"/>
      <sheetName val="T04"/>
      <sheetName val="T05"/>
      <sheetName val="T06"/>
      <sheetName val="T07"/>
      <sheetName val="G01"/>
      <sheetName val="G02"/>
      <sheetName val="T08"/>
      <sheetName val="T09"/>
      <sheetName val="G03"/>
      <sheetName val="G04"/>
      <sheetName val="G05"/>
      <sheetName val="G06"/>
      <sheetName val="G07"/>
      <sheetName val="DAFTAR NAMA DPPK"/>
      <sheetName val="DAFTAR NAMA DPL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7">
          <cell r="K7">
            <v>138</v>
          </cell>
        </row>
        <row r="8">
          <cell r="K8">
            <v>36</v>
          </cell>
        </row>
        <row r="9">
          <cell r="K9">
            <v>25</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4B74B1-3ECF-424E-8B17-0467E71F8AD0}" name="Table1" displayName="Table1" ref="B4:M17" totalsRowShown="0" headerRowDxfId="15" headerRowBorderDxfId="14" tableBorderDxfId="13" totalsRowBorderDxfId="12" headerRowCellStyle="Normal 2">
  <tableColumns count="12">
    <tableColumn id="1" xr3:uid="{F8AD0D81-477F-4B90-9A12-23CCE4B9E7E1}" name="Uraian_x000a_Description"/>
    <tableColumn id="2" xr3:uid="{6685AF7B-8419-46E2-B586-83AF181772A9}" name="2014"/>
    <tableColumn id="3" xr3:uid="{CBB9BF9A-1DC2-4AF4-9291-8701E6CBBCCF}" name="2015"/>
    <tableColumn id="4" xr3:uid="{4E67C275-7DBC-4895-B96F-5173F0E65919}" name="2016"/>
    <tableColumn id="5" xr3:uid="{D81A7823-A792-4B06-AA29-CEA1829F778C}" name="2017"/>
    <tableColumn id="6" xr3:uid="{E1A33C2F-9A24-45F8-BFAB-FC28FF80B0BD}" name="2018"/>
    <tableColumn id="7" xr3:uid="{51BFDE0E-2750-42F9-8418-C28BA7AAEA5E}" name="2019"/>
    <tableColumn id="8" xr3:uid="{FB8E313F-1AD0-4DEF-8CE4-6AC11F296743}" name="2020"/>
    <tableColumn id="9" xr3:uid="{5E11E2BD-1FBD-4030-BDBB-9A1A365A00DA}" name="2021 *)"/>
    <tableColumn id="10" xr3:uid="{0C0495B8-FB31-4CD7-BAD8-1B230D1D5AD5}" name="2022 *)"/>
    <tableColumn id="11" xr3:uid="{4E2C1C6D-28AB-4F3B-AEBC-CD76B005FFA8}" name="2023"/>
    <tableColumn id="12" xr3:uid="{A39B43F1-1986-452E-855E-F2A9783AD053}" name="2024"/>
  </tableColumns>
  <tableStyleInfo name="TableStyleMedium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EFEBEAB-2659-4FFE-B7DB-30D9BE5DB8E8}" name="Table2" displayName="Table2" ref="B24:H36" totalsRowShown="0" headerRowDxfId="11" dataDxfId="9" headerRowBorderDxfId="10" tableBorderDxfId="8" totalsRowBorderDxfId="7" headerRowCellStyle="Normal 2" dataCellStyle="Comma 2">
  <tableColumns count="7">
    <tableColumn id="1" xr3:uid="{0314850E-6395-4F34-B21C-FA2BE395B8DF}" name="Uraian/ Description" dataDxfId="6" dataCellStyle="Normal 2"/>
    <tableColumn id="2" xr3:uid="{FED6C867-D8AE-4714-9B4A-0F1456A411DB}" name="2019" dataDxfId="5" dataCellStyle="Comma 2"/>
    <tableColumn id="3" xr3:uid="{FC92D166-3DFF-4F16-9C19-74BDA0D7C0C2}" name="2020" dataDxfId="4" dataCellStyle="Comma 2"/>
    <tableColumn id="4" xr3:uid="{5C3CF97A-79EA-4B43-9555-61D53A9DB414}" name="2021" dataDxfId="3" dataCellStyle="Comma 2"/>
    <tableColumn id="5" xr3:uid="{4A31F6D7-FA56-46B1-BC13-644423896409}" name="2022" dataDxfId="2" dataCellStyle="Comma 2"/>
    <tableColumn id="6" xr3:uid="{06B6D685-D789-4672-B080-8D080BD5BC07}" name="2023" dataDxfId="1" dataCellStyle="Comma 2"/>
    <tableColumn id="7" xr3:uid="{3AEA7337-CED1-431E-A202-D4CA60DCFAEF}" name="2024" dataDxfId="0" dataCellStyle="Comma 2"/>
  </tableColumns>
  <tableStyleInfo name="TableStyleMedium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2D8B8-4541-4BE5-A608-2FADE60AB884}">
  <sheetPr>
    <tabColor rgb="FF92D050"/>
  </sheetPr>
  <dimension ref="B1:M41"/>
  <sheetViews>
    <sheetView showGridLines="0" topLeftCell="B1" zoomScaleNormal="100" zoomScaleSheetLayoutView="150" workbookViewId="0">
      <selection activeCell="B1" sqref="B1:B2"/>
    </sheetView>
  </sheetViews>
  <sheetFormatPr defaultColWidth="9.06640625" defaultRowHeight="14.25"/>
  <cols>
    <col min="1" max="1" width="2.19921875" style="2" customWidth="1"/>
    <col min="2" max="2" width="43.9296875" style="2" customWidth="1"/>
    <col min="3" max="12" width="12.796875" style="2" bestFit="1" customWidth="1"/>
    <col min="13" max="13" width="11.796875" style="2" bestFit="1" customWidth="1"/>
    <col min="14" max="16384" width="9.06640625" style="2"/>
  </cols>
  <sheetData>
    <row r="1" spans="2:13">
      <c r="B1" s="25" t="s">
        <v>0</v>
      </c>
      <c r="C1" s="1"/>
      <c r="D1" s="1"/>
      <c r="E1" s="1"/>
      <c r="F1" s="1"/>
    </row>
    <row r="2" spans="2:13">
      <c r="B2" s="26" t="s">
        <v>1</v>
      </c>
      <c r="C2" s="1"/>
      <c r="D2" s="1"/>
      <c r="E2" s="1"/>
      <c r="F2" s="1"/>
    </row>
    <row r="3" spans="2:13" ht="7.5" customHeight="1">
      <c r="B3" s="1"/>
      <c r="C3" s="1"/>
      <c r="D3" s="1"/>
      <c r="E3" s="1"/>
      <c r="F3" s="1"/>
    </row>
    <row r="4" spans="2:13" ht="30" customHeight="1">
      <c r="B4" s="19" t="s">
        <v>21</v>
      </c>
      <c r="C4" s="20" t="s">
        <v>24</v>
      </c>
      <c r="D4" s="20" t="s">
        <v>25</v>
      </c>
      <c r="E4" s="20" t="s">
        <v>26</v>
      </c>
      <c r="F4" s="20" t="s">
        <v>27</v>
      </c>
      <c r="G4" s="20" t="s">
        <v>28</v>
      </c>
      <c r="H4" s="20" t="s">
        <v>29</v>
      </c>
      <c r="I4" s="20" t="s">
        <v>30</v>
      </c>
      <c r="J4" s="20" t="s">
        <v>2</v>
      </c>
      <c r="K4" s="20" t="s">
        <v>3</v>
      </c>
      <c r="L4" s="20" t="s">
        <v>31</v>
      </c>
      <c r="M4" s="21" t="s">
        <v>32</v>
      </c>
    </row>
    <row r="5" spans="2:13" ht="27.75" customHeight="1">
      <c r="B5" s="11" t="s">
        <v>4</v>
      </c>
      <c r="C5" s="7">
        <v>903663</v>
      </c>
      <c r="D5" s="7">
        <v>883091</v>
      </c>
      <c r="E5" s="7">
        <v>862301</v>
      </c>
      <c r="F5" s="7">
        <v>824038</v>
      </c>
      <c r="G5" s="7">
        <v>801206</v>
      </c>
      <c r="H5" s="7">
        <v>755120</v>
      </c>
      <c r="I5" s="7">
        <v>707542</v>
      </c>
      <c r="J5" s="7">
        <v>681702</v>
      </c>
      <c r="K5" s="7">
        <v>649244</v>
      </c>
      <c r="L5" s="7">
        <v>635560</v>
      </c>
      <c r="M5" s="15">
        <v>607867</v>
      </c>
    </row>
    <row r="6" spans="2:13" ht="26.25">
      <c r="B6" s="12" t="s">
        <v>5</v>
      </c>
      <c r="C6" s="8">
        <f t="shared" ref="C6:L6" si="0">SUM(C7:C10)</f>
        <v>542346</v>
      </c>
      <c r="D6" s="8">
        <f t="shared" si="0"/>
        <v>558274</v>
      </c>
      <c r="E6" s="8">
        <f t="shared" si="0"/>
        <v>570802</v>
      </c>
      <c r="F6" s="8">
        <f t="shared" si="0"/>
        <v>576057</v>
      </c>
      <c r="G6" s="8">
        <f t="shared" si="0"/>
        <v>594101</v>
      </c>
      <c r="H6" s="8">
        <f t="shared" si="0"/>
        <v>622379</v>
      </c>
      <c r="I6" s="8">
        <f t="shared" si="0"/>
        <v>614229</v>
      </c>
      <c r="J6" s="8">
        <f t="shared" si="0"/>
        <v>608419</v>
      </c>
      <c r="K6" s="8">
        <f t="shared" si="0"/>
        <v>612886</v>
      </c>
      <c r="L6" s="8">
        <f t="shared" si="0"/>
        <v>630408</v>
      </c>
      <c r="M6" s="16">
        <f>SUM(M7:M10)</f>
        <v>621789</v>
      </c>
    </row>
    <row r="7" spans="2:13">
      <c r="B7" s="11" t="s">
        <v>6</v>
      </c>
      <c r="C7" s="7">
        <v>353641</v>
      </c>
      <c r="D7" s="7">
        <v>366115</v>
      </c>
      <c r="E7" s="7">
        <v>372618</v>
      </c>
      <c r="F7" s="7">
        <v>372271</v>
      </c>
      <c r="G7" s="7">
        <v>384022</v>
      </c>
      <c r="H7" s="7">
        <v>422649</v>
      </c>
      <c r="I7" s="7">
        <v>419132</v>
      </c>
      <c r="J7" s="7">
        <v>405442</v>
      </c>
      <c r="K7" s="7">
        <v>407235</v>
      </c>
      <c r="L7" s="7">
        <v>426899</v>
      </c>
      <c r="M7" s="15">
        <v>422379</v>
      </c>
    </row>
    <row r="8" spans="2:13">
      <c r="B8" s="12" t="s">
        <v>7</v>
      </c>
      <c r="C8" s="8">
        <v>122693</v>
      </c>
      <c r="D8" s="8">
        <v>126309</v>
      </c>
      <c r="E8" s="8">
        <v>131826</v>
      </c>
      <c r="F8" s="8">
        <v>132882</v>
      </c>
      <c r="G8" s="8">
        <v>137496</v>
      </c>
      <c r="H8" s="8">
        <v>143088</v>
      </c>
      <c r="I8" s="8">
        <v>147044</v>
      </c>
      <c r="J8" s="8">
        <v>156944</v>
      </c>
      <c r="K8" s="8">
        <v>161794</v>
      </c>
      <c r="L8" s="8">
        <v>164586</v>
      </c>
      <c r="M8" s="16">
        <v>163906</v>
      </c>
    </row>
    <row r="9" spans="2:13">
      <c r="B9" s="11" t="s">
        <v>8</v>
      </c>
      <c r="C9" s="7">
        <v>3376</v>
      </c>
      <c r="D9" s="7">
        <v>3428</v>
      </c>
      <c r="E9" s="7">
        <v>3479</v>
      </c>
      <c r="F9" s="7">
        <v>3295</v>
      </c>
      <c r="G9" s="7">
        <v>3369</v>
      </c>
      <c r="H9" s="7">
        <v>3201</v>
      </c>
      <c r="I9" s="7">
        <v>3163</v>
      </c>
      <c r="J9" s="7">
        <v>3364</v>
      </c>
      <c r="K9" s="7">
        <v>3334</v>
      </c>
      <c r="L9" s="7">
        <v>3250</v>
      </c>
      <c r="M9" s="15">
        <v>3148</v>
      </c>
    </row>
    <row r="10" spans="2:13" ht="26.25">
      <c r="B10" s="12" t="s">
        <v>9</v>
      </c>
      <c r="C10" s="8">
        <v>62636</v>
      </c>
      <c r="D10" s="8">
        <v>62422</v>
      </c>
      <c r="E10" s="8">
        <v>62879</v>
      </c>
      <c r="F10" s="8">
        <v>67609</v>
      </c>
      <c r="G10" s="8">
        <v>69214</v>
      </c>
      <c r="H10" s="8">
        <v>53441</v>
      </c>
      <c r="I10" s="8">
        <v>44890</v>
      </c>
      <c r="J10" s="8">
        <v>42669</v>
      </c>
      <c r="K10" s="8">
        <v>40523</v>
      </c>
      <c r="L10" s="8">
        <v>35673</v>
      </c>
      <c r="M10" s="16">
        <v>32356</v>
      </c>
    </row>
    <row r="11" spans="2:13">
      <c r="B11" s="13" t="s">
        <v>22</v>
      </c>
      <c r="C11" s="9">
        <f t="shared" ref="C11:L11" si="1">C5+C6</f>
        <v>1446009</v>
      </c>
      <c r="D11" s="9">
        <f t="shared" si="1"/>
        <v>1441365</v>
      </c>
      <c r="E11" s="9">
        <f t="shared" si="1"/>
        <v>1433103</v>
      </c>
      <c r="F11" s="9">
        <f t="shared" si="1"/>
        <v>1400095</v>
      </c>
      <c r="G11" s="9">
        <f t="shared" si="1"/>
        <v>1395307</v>
      </c>
      <c r="H11" s="9">
        <f t="shared" si="1"/>
        <v>1377499</v>
      </c>
      <c r="I11" s="9">
        <f t="shared" si="1"/>
        <v>1321771</v>
      </c>
      <c r="J11" s="9">
        <f t="shared" si="1"/>
        <v>1290121</v>
      </c>
      <c r="K11" s="9">
        <f t="shared" si="1"/>
        <v>1262130</v>
      </c>
      <c r="L11" s="9">
        <f t="shared" si="1"/>
        <v>1265968</v>
      </c>
      <c r="M11" s="17">
        <f>M5+M6</f>
        <v>1229656</v>
      </c>
    </row>
    <row r="12" spans="2:13" s="3" customFormat="1">
      <c r="B12" s="12" t="s">
        <v>10</v>
      </c>
      <c r="C12" s="8">
        <f t="shared" ref="C12:L12" si="2">C13+C14</f>
        <v>2051231</v>
      </c>
      <c r="D12" s="8">
        <f t="shared" si="2"/>
        <v>2585019</v>
      </c>
      <c r="E12" s="8">
        <f t="shared" si="2"/>
        <v>2585019</v>
      </c>
      <c r="F12" s="8">
        <f t="shared" si="2"/>
        <v>2679598</v>
      </c>
      <c r="G12" s="8">
        <f t="shared" si="2"/>
        <v>2817300</v>
      </c>
      <c r="H12" s="8">
        <f t="shared" si="2"/>
        <v>2945084</v>
      </c>
      <c r="I12" s="8">
        <f t="shared" si="2"/>
        <v>3051064</v>
      </c>
      <c r="J12" s="8">
        <f t="shared" si="2"/>
        <v>3321550</v>
      </c>
      <c r="K12" s="8">
        <f t="shared" si="2"/>
        <v>3521301</v>
      </c>
      <c r="L12" s="8">
        <f t="shared" si="2"/>
        <v>3748932</v>
      </c>
      <c r="M12" s="16">
        <f>M13+M14</f>
        <v>3925081</v>
      </c>
    </row>
    <row r="13" spans="2:13" s="3" customFormat="1">
      <c r="B13" s="11" t="s">
        <v>11</v>
      </c>
      <c r="C13" s="7">
        <v>818549</v>
      </c>
      <c r="D13" s="7">
        <v>841170</v>
      </c>
      <c r="E13" s="7">
        <v>841170</v>
      </c>
      <c r="F13" s="7">
        <v>876008</v>
      </c>
      <c r="G13" s="7">
        <v>891266</v>
      </c>
      <c r="H13" s="7">
        <v>838011</v>
      </c>
      <c r="I13" s="7">
        <v>884757</v>
      </c>
      <c r="J13" s="7">
        <v>1030334</v>
      </c>
      <c r="K13" s="7">
        <v>945232</v>
      </c>
      <c r="L13" s="7">
        <v>1081498</v>
      </c>
      <c r="M13" s="15">
        <v>1093483</v>
      </c>
    </row>
    <row r="14" spans="2:13" s="3" customFormat="1">
      <c r="B14" s="12" t="s">
        <v>12</v>
      </c>
      <c r="C14" s="8">
        <v>1232682</v>
      </c>
      <c r="D14" s="8">
        <v>1743849</v>
      </c>
      <c r="E14" s="8">
        <v>1743849</v>
      </c>
      <c r="F14" s="8">
        <v>1803590</v>
      </c>
      <c r="G14" s="8">
        <v>1926034</v>
      </c>
      <c r="H14" s="8">
        <f>2042902+C34</f>
        <v>2107073</v>
      </c>
      <c r="I14" s="8">
        <f>2016622+D34</f>
        <v>2166307</v>
      </c>
      <c r="J14" s="8">
        <v>2291216</v>
      </c>
      <c r="K14" s="8">
        <v>2576069</v>
      </c>
      <c r="L14" s="8">
        <v>2667434</v>
      </c>
      <c r="M14" s="16">
        <v>2831598</v>
      </c>
    </row>
    <row r="15" spans="2:13" s="3" customFormat="1" ht="25.9">
      <c r="B15" s="11" t="s">
        <v>13</v>
      </c>
      <c r="C15" s="7">
        <v>428204</v>
      </c>
      <c r="D15" s="7">
        <v>439788</v>
      </c>
      <c r="E15" s="7">
        <v>376923</v>
      </c>
      <c r="F15" s="7">
        <v>376019</v>
      </c>
      <c r="G15" s="7">
        <v>422467</v>
      </c>
      <c r="H15" s="7">
        <v>129261</v>
      </c>
      <c r="I15" s="7">
        <v>122588</v>
      </c>
      <c r="J15" s="7">
        <v>131154</v>
      </c>
      <c r="K15" s="7">
        <v>125275</v>
      </c>
      <c r="L15" s="7">
        <v>123172</v>
      </c>
      <c r="M15" s="15">
        <v>132088</v>
      </c>
    </row>
    <row r="16" spans="2:13" s="3" customFormat="1">
      <c r="B16" s="14" t="s">
        <v>23</v>
      </c>
      <c r="C16" s="10">
        <f t="shared" ref="C16:L16" si="3">C15+C12</f>
        <v>2479435</v>
      </c>
      <c r="D16" s="10">
        <f t="shared" si="3"/>
        <v>3024807</v>
      </c>
      <c r="E16" s="10">
        <f t="shared" si="3"/>
        <v>2961942</v>
      </c>
      <c r="F16" s="10">
        <f t="shared" si="3"/>
        <v>3055617</v>
      </c>
      <c r="G16" s="10">
        <f t="shared" si="3"/>
        <v>3239767</v>
      </c>
      <c r="H16" s="10">
        <f t="shared" si="3"/>
        <v>3074345</v>
      </c>
      <c r="I16" s="10">
        <f t="shared" si="3"/>
        <v>3173652</v>
      </c>
      <c r="J16" s="10">
        <f t="shared" si="3"/>
        <v>3452704</v>
      </c>
      <c r="K16" s="10">
        <f t="shared" si="3"/>
        <v>3646576</v>
      </c>
      <c r="L16" s="10">
        <f t="shared" si="3"/>
        <v>3872104</v>
      </c>
      <c r="M16" s="18">
        <f>M15+M12</f>
        <v>4057169</v>
      </c>
    </row>
    <row r="17" spans="2:13" ht="26.25">
      <c r="B17" s="22" t="s">
        <v>15</v>
      </c>
      <c r="C17" s="23">
        <f t="shared" ref="C17:L17" si="4">C16+C11</f>
        <v>3925444</v>
      </c>
      <c r="D17" s="23">
        <f t="shared" si="4"/>
        <v>4466172</v>
      </c>
      <c r="E17" s="23">
        <f t="shared" si="4"/>
        <v>4395045</v>
      </c>
      <c r="F17" s="23">
        <f t="shared" si="4"/>
        <v>4455712</v>
      </c>
      <c r="G17" s="23">
        <f t="shared" si="4"/>
        <v>4635074</v>
      </c>
      <c r="H17" s="23">
        <f t="shared" si="4"/>
        <v>4451844</v>
      </c>
      <c r="I17" s="23">
        <f t="shared" si="4"/>
        <v>4495423</v>
      </c>
      <c r="J17" s="23">
        <f t="shared" si="4"/>
        <v>4742825</v>
      </c>
      <c r="K17" s="23">
        <f t="shared" si="4"/>
        <v>4908706</v>
      </c>
      <c r="L17" s="23">
        <f t="shared" si="4"/>
        <v>5138072</v>
      </c>
      <c r="M17" s="24">
        <f>M16+M11</f>
        <v>5286825</v>
      </c>
    </row>
    <row r="18" spans="2:13">
      <c r="B18" s="2" t="s">
        <v>16</v>
      </c>
    </row>
    <row r="19" spans="2:13">
      <c r="B19" s="4" t="s">
        <v>17</v>
      </c>
    </row>
    <row r="22" spans="2:13">
      <c r="B22" s="25" t="s">
        <v>36</v>
      </c>
    </row>
    <row r="23" spans="2:13">
      <c r="B23" s="26" t="s">
        <v>18</v>
      </c>
    </row>
    <row r="24" spans="2:13">
      <c r="B24" s="27" t="s">
        <v>33</v>
      </c>
      <c r="C24" s="28" t="s">
        <v>29</v>
      </c>
      <c r="D24" s="28" t="s">
        <v>30</v>
      </c>
      <c r="E24" s="28" t="s">
        <v>34</v>
      </c>
      <c r="F24" s="28" t="s">
        <v>35</v>
      </c>
      <c r="G24" s="28" t="s">
        <v>31</v>
      </c>
      <c r="H24" s="29" t="s">
        <v>32</v>
      </c>
    </row>
    <row r="25" spans="2:13">
      <c r="B25" s="39" t="s">
        <v>19</v>
      </c>
      <c r="C25" s="31"/>
      <c r="D25" s="31"/>
      <c r="E25" s="31"/>
      <c r="F25" s="31"/>
      <c r="G25" s="31"/>
      <c r="H25" s="32"/>
    </row>
    <row r="26" spans="2:13">
      <c r="B26" s="33" t="s">
        <v>10</v>
      </c>
      <c r="C26" s="34">
        <v>2880913</v>
      </c>
      <c r="D26" s="34">
        <v>2901379</v>
      </c>
      <c r="E26" s="34">
        <v>2693793</v>
      </c>
      <c r="F26" s="34">
        <v>2808785</v>
      </c>
      <c r="G26" s="34">
        <v>2951166</v>
      </c>
      <c r="H26" s="35">
        <f>H27+H28</f>
        <v>2871936</v>
      </c>
    </row>
    <row r="27" spans="2:13">
      <c r="B27" s="30" t="s">
        <v>11</v>
      </c>
      <c r="C27" s="31">
        <v>838011</v>
      </c>
      <c r="D27" s="31">
        <v>884757</v>
      </c>
      <c r="E27" s="31">
        <v>1002774</v>
      </c>
      <c r="F27" s="31">
        <v>939323</v>
      </c>
      <c r="G27" s="31">
        <v>1074755</v>
      </c>
      <c r="H27" s="32">
        <v>1084903</v>
      </c>
    </row>
    <row r="28" spans="2:13">
      <c r="B28" s="33" t="s">
        <v>12</v>
      </c>
      <c r="C28" s="34">
        <v>2042902</v>
      </c>
      <c r="D28" s="34">
        <v>2016622</v>
      </c>
      <c r="E28" s="34">
        <v>1691019</v>
      </c>
      <c r="F28" s="34">
        <v>1869462</v>
      </c>
      <c r="G28" s="34">
        <v>1876411</v>
      </c>
      <c r="H28" s="35">
        <v>1787033</v>
      </c>
    </row>
    <row r="29" spans="2:13" ht="25.9">
      <c r="B29" s="30" t="s">
        <v>13</v>
      </c>
      <c r="C29" s="31">
        <v>129261</v>
      </c>
      <c r="D29" s="31">
        <v>122588</v>
      </c>
      <c r="E29" s="31">
        <v>128889</v>
      </c>
      <c r="F29" s="31">
        <v>125275</v>
      </c>
      <c r="G29" s="31">
        <v>123172</v>
      </c>
      <c r="H29" s="32">
        <v>132088</v>
      </c>
    </row>
    <row r="30" spans="2:13">
      <c r="B30" s="33" t="s">
        <v>14</v>
      </c>
      <c r="C30" s="34">
        <v>3010174</v>
      </c>
      <c r="D30" s="34">
        <v>3023967</v>
      </c>
      <c r="E30" s="34">
        <v>2822682</v>
      </c>
      <c r="F30" s="34">
        <v>2934060</v>
      </c>
      <c r="G30" s="34">
        <v>3074338</v>
      </c>
      <c r="H30" s="35">
        <f>H29+H26</f>
        <v>3004024</v>
      </c>
    </row>
    <row r="31" spans="2:13">
      <c r="B31" s="39" t="s">
        <v>20</v>
      </c>
      <c r="C31" s="31"/>
      <c r="D31" s="31"/>
      <c r="E31" s="31"/>
      <c r="F31" s="31"/>
      <c r="G31" s="31"/>
      <c r="H31" s="32"/>
    </row>
    <row r="32" spans="2:13">
      <c r="B32" s="33" t="s">
        <v>10</v>
      </c>
      <c r="C32" s="34">
        <v>0</v>
      </c>
      <c r="D32" s="34">
        <v>0</v>
      </c>
      <c r="E32" s="34">
        <v>627757</v>
      </c>
      <c r="F32" s="34">
        <v>712516</v>
      </c>
      <c r="G32" s="34">
        <v>797766</v>
      </c>
      <c r="H32" s="35">
        <f>H33+H34</f>
        <v>1053145</v>
      </c>
    </row>
    <row r="33" spans="2:8">
      <c r="B33" s="30" t="s">
        <v>11</v>
      </c>
      <c r="C33" s="31">
        <v>0</v>
      </c>
      <c r="D33" s="31">
        <v>0</v>
      </c>
      <c r="E33" s="31">
        <v>27560</v>
      </c>
      <c r="F33" s="31">
        <v>5909</v>
      </c>
      <c r="G33" s="31">
        <v>6743</v>
      </c>
      <c r="H33" s="32">
        <v>8580</v>
      </c>
    </row>
    <row r="34" spans="2:8">
      <c r="B34" s="33" t="s">
        <v>12</v>
      </c>
      <c r="C34" s="34">
        <v>64171</v>
      </c>
      <c r="D34" s="34">
        <v>149685</v>
      </c>
      <c r="E34" s="34">
        <v>600197</v>
      </c>
      <c r="F34" s="34">
        <v>706607</v>
      </c>
      <c r="G34" s="34">
        <v>791023</v>
      </c>
      <c r="H34" s="35">
        <v>1044565</v>
      </c>
    </row>
    <row r="35" spans="2:8" ht="25.9">
      <c r="B35" s="30" t="s">
        <v>13</v>
      </c>
      <c r="C35" s="31">
        <v>0</v>
      </c>
      <c r="D35" s="31">
        <v>0</v>
      </c>
      <c r="E35" s="31">
        <v>2265</v>
      </c>
      <c r="F35" s="31">
        <v>0</v>
      </c>
      <c r="G35" s="31">
        <v>0</v>
      </c>
      <c r="H35" s="32">
        <v>0</v>
      </c>
    </row>
    <row r="36" spans="2:8">
      <c r="B36" s="36" t="s">
        <v>14</v>
      </c>
      <c r="C36" s="37">
        <v>64171</v>
      </c>
      <c r="D36" s="37">
        <v>149685</v>
      </c>
      <c r="E36" s="37">
        <v>630022</v>
      </c>
      <c r="F36" s="37">
        <v>712516</v>
      </c>
      <c r="G36" s="37">
        <v>797766</v>
      </c>
      <c r="H36" s="38">
        <f>H35+H32</f>
        <v>1053145</v>
      </c>
    </row>
    <row r="37" spans="2:8">
      <c r="D37" s="5"/>
      <c r="E37" s="6"/>
      <c r="F37" s="6"/>
      <c r="G37" s="6"/>
    </row>
    <row r="38" spans="2:8">
      <c r="D38" s="5"/>
      <c r="E38" s="6"/>
      <c r="F38" s="6"/>
      <c r="G38" s="6"/>
    </row>
    <row r="39" spans="2:8">
      <c r="D39" s="5"/>
    </row>
    <row r="40" spans="2:8">
      <c r="D40" s="5"/>
    </row>
    <row r="41" spans="2:8">
      <c r="D41" s="5"/>
    </row>
  </sheetData>
  <pageMargins left="0.7" right="0.7" top="0.75" bottom="0.75" header="0.3" footer="0.3"/>
  <pageSetup paperSize="9" scale="52" orientation="portrait" r:id="rId1"/>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E3248-FBEC-4D12-A2EF-263726EE9860}">
  <sheetPr>
    <tabColor rgb="FF92D050"/>
  </sheetPr>
  <dimension ref="B1:AC8"/>
  <sheetViews>
    <sheetView showGridLines="0" zoomScale="90" zoomScaleNormal="90" zoomScaleSheetLayoutView="109" workbookViewId="0">
      <selection activeCell="P40" sqref="P40"/>
    </sheetView>
  </sheetViews>
  <sheetFormatPr defaultColWidth="9.1328125" defaultRowHeight="13.9"/>
  <cols>
    <col min="1" max="1" width="3.53125" style="302" customWidth="1"/>
    <col min="2" max="2" width="27.265625" style="302" customWidth="1"/>
    <col min="3" max="22" width="7" style="301" bestFit="1" customWidth="1"/>
    <col min="23" max="26" width="7" style="302" bestFit="1" customWidth="1"/>
    <col min="27" max="16384" width="9.1328125" style="302"/>
  </cols>
  <sheetData>
    <row r="1" spans="2:29">
      <c r="B1" s="300" t="s">
        <v>575</v>
      </c>
    </row>
    <row r="2" spans="2:29">
      <c r="B2" s="303" t="s">
        <v>576</v>
      </c>
    </row>
    <row r="4" spans="2:29" ht="28.15" thickBot="1">
      <c r="B4" s="304" t="s">
        <v>570</v>
      </c>
      <c r="C4" s="305">
        <v>1998</v>
      </c>
      <c r="D4" s="305">
        <v>1999</v>
      </c>
      <c r="E4" s="305">
        <v>2000</v>
      </c>
      <c r="F4" s="305">
        <v>2001</v>
      </c>
      <c r="G4" s="305">
        <v>2002</v>
      </c>
      <c r="H4" s="305">
        <v>2003</v>
      </c>
      <c r="I4" s="305">
        <v>2004</v>
      </c>
      <c r="J4" s="305">
        <v>2005</v>
      </c>
      <c r="K4" s="305">
        <v>2006</v>
      </c>
      <c r="L4" s="305">
        <v>2007</v>
      </c>
      <c r="M4" s="305">
        <v>2008</v>
      </c>
      <c r="N4" s="305">
        <v>2009</v>
      </c>
      <c r="O4" s="305">
        <v>2010</v>
      </c>
      <c r="P4" s="305">
        <v>2011</v>
      </c>
      <c r="Q4" s="305">
        <v>2012</v>
      </c>
      <c r="R4" s="305">
        <v>2013</v>
      </c>
      <c r="S4" s="305">
        <v>2014</v>
      </c>
      <c r="T4" s="305">
        <v>2015</v>
      </c>
      <c r="U4" s="305">
        <v>2016</v>
      </c>
      <c r="V4" s="305">
        <v>2017</v>
      </c>
      <c r="W4" s="305">
        <v>2018</v>
      </c>
      <c r="X4" s="305">
        <v>2019</v>
      </c>
      <c r="Y4" s="305">
        <v>2020</v>
      </c>
      <c r="Z4" s="305">
        <v>2021</v>
      </c>
      <c r="AA4" s="305">
        <v>2022</v>
      </c>
      <c r="AB4" s="305">
        <v>2023</v>
      </c>
      <c r="AC4" s="305">
        <v>2024</v>
      </c>
    </row>
    <row r="5" spans="2:29" ht="14.25" thickTop="1">
      <c r="B5" s="306" t="s">
        <v>571</v>
      </c>
      <c r="C5" s="307">
        <v>265</v>
      </c>
      <c r="D5" s="307">
        <v>268</v>
      </c>
      <c r="E5" s="307">
        <v>276</v>
      </c>
      <c r="F5" s="307">
        <v>275</v>
      </c>
      <c r="G5" s="307">
        <v>277</v>
      </c>
      <c r="H5" s="307">
        <v>271</v>
      </c>
      <c r="I5" s="307">
        <v>262</v>
      </c>
      <c r="J5" s="307">
        <v>250</v>
      </c>
      <c r="K5" s="307">
        <v>235</v>
      </c>
      <c r="L5" s="307">
        <v>226</v>
      </c>
      <c r="M5" s="307">
        <v>216</v>
      </c>
      <c r="N5" s="307">
        <v>210</v>
      </c>
      <c r="O5" s="307">
        <v>208</v>
      </c>
      <c r="P5" s="307">
        <v>204</v>
      </c>
      <c r="Q5" s="307">
        <v>201</v>
      </c>
      <c r="R5" s="307">
        <v>198</v>
      </c>
      <c r="S5" s="307">
        <v>194</v>
      </c>
      <c r="T5" s="307">
        <v>190</v>
      </c>
      <c r="U5" s="307">
        <v>180</v>
      </c>
      <c r="V5" s="307">
        <v>169</v>
      </c>
      <c r="W5" s="307">
        <v>164</v>
      </c>
      <c r="X5" s="307">
        <v>159</v>
      </c>
      <c r="Y5" s="307">
        <v>150</v>
      </c>
      <c r="Z5" s="307">
        <v>143</v>
      </c>
      <c r="AA5" s="307">
        <f>'[2]Tabel 01'!J7</f>
        <v>138</v>
      </c>
      <c r="AB5" s="307">
        <f>'[3]Tabel 01'!K7</f>
        <v>138</v>
      </c>
      <c r="AC5" s="307">
        <v>127</v>
      </c>
    </row>
    <row r="6" spans="2:29">
      <c r="B6" s="308" t="s">
        <v>572</v>
      </c>
      <c r="C6" s="309">
        <v>39</v>
      </c>
      <c r="D6" s="309">
        <v>40</v>
      </c>
      <c r="E6" s="309">
        <v>41</v>
      </c>
      <c r="F6" s="309">
        <v>42</v>
      </c>
      <c r="G6" s="309">
        <v>37</v>
      </c>
      <c r="H6" s="309">
        <v>36</v>
      </c>
      <c r="I6" s="309">
        <v>32</v>
      </c>
      <c r="J6" s="309">
        <v>36</v>
      </c>
      <c r="K6" s="309">
        <v>37</v>
      </c>
      <c r="L6" s="309">
        <v>36</v>
      </c>
      <c r="M6" s="309">
        <v>39</v>
      </c>
      <c r="N6" s="309">
        <v>41</v>
      </c>
      <c r="O6" s="309">
        <v>40</v>
      </c>
      <c r="P6" s="309">
        <v>41</v>
      </c>
      <c r="Q6" s="309">
        <v>43</v>
      </c>
      <c r="R6" s="309">
        <v>43</v>
      </c>
      <c r="S6" s="309">
        <v>48</v>
      </c>
      <c r="T6" s="309">
        <v>45</v>
      </c>
      <c r="U6" s="309">
        <v>44</v>
      </c>
      <c r="V6" s="309">
        <v>44</v>
      </c>
      <c r="W6" s="309">
        <v>44</v>
      </c>
      <c r="X6" s="309">
        <v>42</v>
      </c>
      <c r="Y6" s="309">
        <v>45</v>
      </c>
      <c r="Z6" s="309">
        <v>43</v>
      </c>
      <c r="AA6" s="309">
        <f>'[2]Tabel 01'!J8</f>
        <v>36</v>
      </c>
      <c r="AB6" s="309">
        <f>'[3]Tabel 01'!K8</f>
        <v>36</v>
      </c>
      <c r="AC6" s="309">
        <v>38</v>
      </c>
    </row>
    <row r="7" spans="2:29">
      <c r="B7" s="310" t="s">
        <v>573</v>
      </c>
      <c r="C7" s="311">
        <v>24</v>
      </c>
      <c r="D7" s="311">
        <v>23</v>
      </c>
      <c r="E7" s="311">
        <v>25</v>
      </c>
      <c r="F7" s="311">
        <v>27</v>
      </c>
      <c r="G7" s="311">
        <v>29</v>
      </c>
      <c r="H7" s="311">
        <v>29</v>
      </c>
      <c r="I7" s="311">
        <v>27</v>
      </c>
      <c r="J7" s="311">
        <v>26</v>
      </c>
      <c r="K7" s="311">
        <v>25</v>
      </c>
      <c r="L7" s="311">
        <v>26</v>
      </c>
      <c r="M7" s="311">
        <v>26</v>
      </c>
      <c r="N7" s="311">
        <v>25</v>
      </c>
      <c r="O7" s="311">
        <v>24</v>
      </c>
      <c r="P7" s="311">
        <v>25</v>
      </c>
      <c r="Q7" s="311">
        <v>25</v>
      </c>
      <c r="R7" s="311">
        <v>24</v>
      </c>
      <c r="S7" s="311">
        <v>25</v>
      </c>
      <c r="T7" s="311">
        <v>25</v>
      </c>
      <c r="U7" s="311">
        <v>25</v>
      </c>
      <c r="V7" s="311">
        <v>24</v>
      </c>
      <c r="W7" s="311">
        <v>25</v>
      </c>
      <c r="X7" s="311">
        <v>26</v>
      </c>
      <c r="Y7" s="311">
        <v>24</v>
      </c>
      <c r="Z7" s="311">
        <v>26</v>
      </c>
      <c r="AA7" s="311">
        <f>'[2]Tabel 01'!J9</f>
        <v>26</v>
      </c>
      <c r="AB7" s="311">
        <f>'[3]Tabel 01'!K9</f>
        <v>25</v>
      </c>
      <c r="AC7" s="311">
        <v>26</v>
      </c>
    </row>
    <row r="8" spans="2:29">
      <c r="B8" s="312" t="s">
        <v>574</v>
      </c>
      <c r="C8" s="312">
        <f t="shared" ref="C8:AB8" si="0">SUM(C5:C7)</f>
        <v>328</v>
      </c>
      <c r="D8" s="312">
        <f t="shared" si="0"/>
        <v>331</v>
      </c>
      <c r="E8" s="312">
        <f t="shared" si="0"/>
        <v>342</v>
      </c>
      <c r="F8" s="312">
        <f t="shared" si="0"/>
        <v>344</v>
      </c>
      <c r="G8" s="312">
        <f t="shared" si="0"/>
        <v>343</v>
      </c>
      <c r="H8" s="312">
        <f t="shared" si="0"/>
        <v>336</v>
      </c>
      <c r="I8" s="312">
        <f t="shared" si="0"/>
        <v>321</v>
      </c>
      <c r="J8" s="312">
        <f t="shared" si="0"/>
        <v>312</v>
      </c>
      <c r="K8" s="312">
        <f t="shared" si="0"/>
        <v>297</v>
      </c>
      <c r="L8" s="312">
        <f t="shared" si="0"/>
        <v>288</v>
      </c>
      <c r="M8" s="312">
        <f t="shared" si="0"/>
        <v>281</v>
      </c>
      <c r="N8" s="312">
        <f t="shared" si="0"/>
        <v>276</v>
      </c>
      <c r="O8" s="312">
        <f t="shared" si="0"/>
        <v>272</v>
      </c>
      <c r="P8" s="312">
        <f t="shared" si="0"/>
        <v>270</v>
      </c>
      <c r="Q8" s="312">
        <f t="shared" si="0"/>
        <v>269</v>
      </c>
      <c r="R8" s="312">
        <f t="shared" si="0"/>
        <v>265</v>
      </c>
      <c r="S8" s="312">
        <f t="shared" si="0"/>
        <v>267</v>
      </c>
      <c r="T8" s="312">
        <f t="shared" si="0"/>
        <v>260</v>
      </c>
      <c r="U8" s="312">
        <f t="shared" si="0"/>
        <v>249</v>
      </c>
      <c r="V8" s="312">
        <f t="shared" si="0"/>
        <v>237</v>
      </c>
      <c r="W8" s="312">
        <f t="shared" si="0"/>
        <v>233</v>
      </c>
      <c r="X8" s="312">
        <f t="shared" si="0"/>
        <v>227</v>
      </c>
      <c r="Y8" s="312">
        <f t="shared" si="0"/>
        <v>219</v>
      </c>
      <c r="Z8" s="312">
        <f t="shared" si="0"/>
        <v>212</v>
      </c>
      <c r="AA8" s="312">
        <f t="shared" si="0"/>
        <v>200</v>
      </c>
      <c r="AB8" s="312">
        <f t="shared" si="0"/>
        <v>199</v>
      </c>
      <c r="AC8" s="312">
        <f t="shared" ref="AC8" si="1">SUM(AC5:AC7)</f>
        <v>191</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CE173-EC9D-47E8-9F00-94C60E56F5E0}">
  <sheetPr>
    <tabColor rgb="FF92D050"/>
  </sheetPr>
  <dimension ref="C2:W25"/>
  <sheetViews>
    <sheetView showGridLines="0" zoomScaleNormal="100" zoomScaleSheetLayoutView="125" workbookViewId="0">
      <selection activeCell="K13" sqref="K13"/>
    </sheetView>
  </sheetViews>
  <sheetFormatPr defaultColWidth="9.1328125" defaultRowHeight="14.25"/>
  <cols>
    <col min="1" max="1" width="1.9296875" style="2" customWidth="1"/>
    <col min="2" max="2" width="3.53125" style="2" customWidth="1"/>
    <col min="3" max="3" width="18.265625" style="2" customWidth="1"/>
    <col min="4" max="13" width="9.1328125" style="2"/>
    <col min="14" max="20" width="11.1328125" style="2" bestFit="1" customWidth="1"/>
    <col min="21" max="16384" width="9.1328125" style="2"/>
  </cols>
  <sheetData>
    <row r="2" spans="3:23">
      <c r="C2" s="373" t="s">
        <v>775</v>
      </c>
    </row>
    <row r="3" spans="3:23">
      <c r="C3" s="368" t="s">
        <v>776</v>
      </c>
    </row>
    <row r="4" spans="3:23" ht="14.65" thickBot="1">
      <c r="C4" s="374" t="s">
        <v>773</v>
      </c>
      <c r="D4" s="374">
        <v>2005</v>
      </c>
      <c r="E4" s="374">
        <v>2006</v>
      </c>
      <c r="F4" s="374">
        <v>2007</v>
      </c>
      <c r="G4" s="374">
        <v>2008</v>
      </c>
      <c r="H4" s="374">
        <v>2009</v>
      </c>
      <c r="I4" s="374">
        <v>2010</v>
      </c>
      <c r="J4" s="374">
        <v>2011</v>
      </c>
      <c r="K4" s="374">
        <v>2012</v>
      </c>
      <c r="L4" s="374">
        <v>2013</v>
      </c>
      <c r="M4" s="374">
        <v>2014</v>
      </c>
      <c r="N4" s="374">
        <v>2015</v>
      </c>
      <c r="O4" s="374">
        <v>2016</v>
      </c>
      <c r="P4" s="374">
        <v>2017</v>
      </c>
      <c r="Q4" s="374">
        <v>2018</v>
      </c>
      <c r="R4" s="374">
        <v>2019</v>
      </c>
      <c r="S4" s="374">
        <v>2020</v>
      </c>
      <c r="T4" s="374">
        <v>2021</v>
      </c>
      <c r="U4" s="374">
        <v>2022</v>
      </c>
      <c r="V4" s="374">
        <v>2023</v>
      </c>
      <c r="W4" s="374">
        <v>2024</v>
      </c>
    </row>
    <row r="5" spans="3:23" ht="26.65" thickTop="1">
      <c r="C5" s="375" t="s">
        <v>774</v>
      </c>
      <c r="D5" s="376">
        <v>16.010000000000002</v>
      </c>
      <c r="E5" s="376">
        <v>17.32</v>
      </c>
      <c r="F5" s="376">
        <v>19.2</v>
      </c>
      <c r="G5" s="376">
        <v>25.15</v>
      </c>
      <c r="H5" s="376">
        <v>29.74</v>
      </c>
      <c r="I5" s="376">
        <v>31</v>
      </c>
      <c r="J5" s="376">
        <v>30.33</v>
      </c>
      <c r="K5" s="376">
        <v>31.27</v>
      </c>
      <c r="L5" s="376">
        <v>30.991937294675001</v>
      </c>
      <c r="M5" s="376">
        <v>31.301642888221004</v>
      </c>
      <c r="N5" s="376">
        <v>36.176626843572997</v>
      </c>
      <c r="O5" s="376">
        <v>54.730505061668097</v>
      </c>
      <c r="P5" s="376">
        <v>58.330487381482001</v>
      </c>
      <c r="Q5" s="376">
        <v>60.234206503329659</v>
      </c>
      <c r="R5" s="376">
        <v>68.015301846597481</v>
      </c>
      <c r="S5" s="376">
        <v>76.057917427835889</v>
      </c>
      <c r="T5" s="376">
        <v>93.069291759618125</v>
      </c>
      <c r="U5" s="376">
        <v>109.4987588796194</v>
      </c>
      <c r="V5" s="376">
        <v>127.07063996121428</v>
      </c>
      <c r="W5" s="376">
        <v>136.63775923629959</v>
      </c>
    </row>
    <row r="6" spans="3:23" ht="26.25">
      <c r="C6" s="377" t="s">
        <v>50</v>
      </c>
      <c r="D6" s="378">
        <v>18.16</v>
      </c>
      <c r="E6" s="378">
        <v>22.32</v>
      </c>
      <c r="F6" s="378">
        <v>21.01</v>
      </c>
      <c r="G6" s="378">
        <v>21</v>
      </c>
      <c r="H6" s="378">
        <v>23.83</v>
      </c>
      <c r="I6" s="378">
        <v>27.99</v>
      </c>
      <c r="J6" s="378">
        <v>34.74</v>
      </c>
      <c r="K6" s="378">
        <v>40.39</v>
      </c>
      <c r="L6" s="378">
        <v>36.274531982629</v>
      </c>
      <c r="M6" s="378">
        <v>57.619407178944009</v>
      </c>
      <c r="N6" s="378">
        <v>61.259587295879001</v>
      </c>
      <c r="O6" s="378">
        <v>60.538765267452739</v>
      </c>
      <c r="P6" s="378">
        <v>71.025604175272974</v>
      </c>
      <c r="Q6" s="378">
        <v>72.179941792065733</v>
      </c>
      <c r="R6" s="378">
        <v>82.802950211861926</v>
      </c>
      <c r="S6" s="378">
        <v>89.031950344710793</v>
      </c>
      <c r="T6" s="378">
        <v>87.488094502065564</v>
      </c>
      <c r="U6" s="378">
        <v>90.797503276780503</v>
      </c>
      <c r="V6" s="378">
        <v>92.99388534101071</v>
      </c>
      <c r="W6" s="378">
        <v>89.510394388131004</v>
      </c>
    </row>
    <row r="7" spans="3:23" ht="26.25">
      <c r="C7" s="375" t="s">
        <v>51</v>
      </c>
      <c r="D7" s="376">
        <v>4.24</v>
      </c>
      <c r="E7" s="376">
        <v>7.43</v>
      </c>
      <c r="F7" s="376">
        <v>13.99</v>
      </c>
      <c r="G7" s="376">
        <v>8.4700000000000006</v>
      </c>
      <c r="H7" s="376">
        <v>16</v>
      </c>
      <c r="I7" s="376">
        <v>21.86</v>
      </c>
      <c r="J7" s="376">
        <v>22.07</v>
      </c>
      <c r="K7" s="376">
        <v>25.26</v>
      </c>
      <c r="L7" s="376">
        <v>25.908108294508001</v>
      </c>
      <c r="M7" s="376">
        <v>29.202144363390001</v>
      </c>
      <c r="N7" s="376">
        <v>27.478867818282001</v>
      </c>
      <c r="O7" s="376">
        <v>28.974129850930002</v>
      </c>
      <c r="P7" s="376">
        <v>31.548160560296999</v>
      </c>
      <c r="Q7" s="376">
        <v>31.059106354822379</v>
      </c>
      <c r="R7" s="376">
        <v>30.596251328125</v>
      </c>
      <c r="S7" s="376">
        <v>32.181885973061</v>
      </c>
      <c r="T7" s="376">
        <v>30.713604922250159</v>
      </c>
      <c r="U7" s="376">
        <v>28.687029856225802</v>
      </c>
      <c r="V7" s="376">
        <v>28.122825468878538</v>
      </c>
      <c r="W7" s="376">
        <v>24.845858657949911</v>
      </c>
    </row>
    <row r="8" spans="3:23" ht="26.25">
      <c r="C8" s="377" t="s">
        <v>52</v>
      </c>
      <c r="D8" s="378">
        <v>15.81</v>
      </c>
      <c r="E8" s="378">
        <v>19.489999999999998</v>
      </c>
      <c r="F8" s="378">
        <v>22.64</v>
      </c>
      <c r="G8" s="378">
        <v>21.9</v>
      </c>
      <c r="H8" s="378">
        <v>25.99</v>
      </c>
      <c r="I8" s="378">
        <v>29.64</v>
      </c>
      <c r="J8" s="378">
        <v>32.39</v>
      </c>
      <c r="K8" s="378">
        <v>37.29</v>
      </c>
      <c r="L8" s="378">
        <v>40.209995432165002</v>
      </c>
      <c r="M8" s="378">
        <v>39.501527968676001</v>
      </c>
      <c r="N8" s="378">
        <v>44.454954298738002</v>
      </c>
      <c r="O8" s="378">
        <v>49.129845854563769</v>
      </c>
      <c r="P8" s="378">
        <v>55.866403676866732</v>
      </c>
      <c r="Q8" s="378">
        <v>58.149014908008894</v>
      </c>
      <c r="R8" s="378">
        <v>62.764369926438654</v>
      </c>
      <c r="S8" s="378">
        <v>67.43108651055752</v>
      </c>
      <c r="T8" s="378">
        <v>65.426079673077936</v>
      </c>
      <c r="U8" s="378">
        <v>65.103045529332562</v>
      </c>
      <c r="V8" s="378">
        <v>67.544270560639447</v>
      </c>
      <c r="W8" s="378">
        <v>62.844510466225003</v>
      </c>
    </row>
    <row r="9" spans="3:23" ht="26.25">
      <c r="C9" s="375" t="s">
        <v>530</v>
      </c>
      <c r="D9" s="376">
        <v>1.81</v>
      </c>
      <c r="E9" s="376">
        <v>2.36</v>
      </c>
      <c r="F9" s="376">
        <v>4.97</v>
      </c>
      <c r="G9" s="376">
        <v>3.36</v>
      </c>
      <c r="H9" s="376">
        <v>5.41</v>
      </c>
      <c r="I9" s="376">
        <v>7.4</v>
      </c>
      <c r="J9" s="376">
        <v>9.3699999999999992</v>
      </c>
      <c r="K9" s="376">
        <v>10.1</v>
      </c>
      <c r="L9" s="376">
        <v>10.922996364430999</v>
      </c>
      <c r="M9" s="376">
        <v>11.564478991482</v>
      </c>
      <c r="N9" s="376">
        <v>12.990468592858001</v>
      </c>
      <c r="O9" s="376">
        <v>13.990786866373222</v>
      </c>
      <c r="P9" s="376">
        <v>15.879712311317649</v>
      </c>
      <c r="Q9" s="376">
        <v>16.483071503910775</v>
      </c>
      <c r="R9" s="376">
        <v>15.301418977874336</v>
      </c>
      <c r="S9" s="376">
        <v>17.190204641475194</v>
      </c>
      <c r="T9" s="376">
        <v>16.187326470096146</v>
      </c>
      <c r="U9" s="376">
        <v>13.844636296589574</v>
      </c>
      <c r="V9" s="376">
        <v>12.201614847066866</v>
      </c>
      <c r="W9" s="376">
        <v>10.434259811599357</v>
      </c>
    </row>
    <row r="10" spans="3:23" ht="26.25">
      <c r="C10" s="377" t="s">
        <v>54</v>
      </c>
      <c r="D10" s="378">
        <v>6.0600000000000005</v>
      </c>
      <c r="E10" s="378">
        <v>6.03</v>
      </c>
      <c r="F10" s="378">
        <v>6.1</v>
      </c>
      <c r="G10" s="378">
        <v>6.67</v>
      </c>
      <c r="H10" s="378">
        <v>7.1</v>
      </c>
      <c r="I10" s="378">
        <v>7.85</v>
      </c>
      <c r="J10" s="378">
        <v>8.2399999999999984</v>
      </c>
      <c r="K10" s="378">
        <v>9.43</v>
      </c>
      <c r="L10" s="378">
        <v>13.296498322312001</v>
      </c>
      <c r="M10" s="378">
        <v>16.947686147609001</v>
      </c>
      <c r="N10" s="378">
        <v>17.985138524819</v>
      </c>
      <c r="O10" s="378">
        <v>21.948282974795099</v>
      </c>
      <c r="P10" s="378">
        <v>23.891608745540225</v>
      </c>
      <c r="Q10" s="378">
        <v>24.413191804359087</v>
      </c>
      <c r="R10" s="378">
        <v>25.298743479437974</v>
      </c>
      <c r="S10" s="378">
        <v>26.117661199662621</v>
      </c>
      <c r="T10" s="378">
        <v>26.489506217844735</v>
      </c>
      <c r="U10" s="378">
        <v>28.000533629057315</v>
      </c>
      <c r="V10" s="378">
        <v>29.199566668117768</v>
      </c>
      <c r="W10" s="378">
        <v>47.364725424151175</v>
      </c>
    </row>
    <row r="11" spans="3:23">
      <c r="R11" s="369"/>
      <c r="S11" s="369"/>
      <c r="T11" s="369"/>
      <c r="U11" s="369"/>
      <c r="V11" s="369"/>
    </row>
    <row r="12" spans="3:23" ht="66.75" customHeight="1">
      <c r="C12" s="337" t="s">
        <v>777</v>
      </c>
      <c r="D12" s="337"/>
      <c r="E12" s="337"/>
      <c r="F12" s="337"/>
      <c r="G12" s="337"/>
      <c r="H12" s="337"/>
      <c r="I12" s="337"/>
      <c r="N12" s="370"/>
      <c r="O12" s="370"/>
      <c r="P12" s="370"/>
      <c r="Q12" s="370"/>
      <c r="R12" s="370"/>
      <c r="S12" s="370"/>
      <c r="T12" s="370"/>
    </row>
    <row r="13" spans="3:23" ht="55.15" customHeight="1">
      <c r="C13" s="338" t="s">
        <v>778</v>
      </c>
      <c r="D13" s="338"/>
      <c r="E13" s="338"/>
      <c r="F13" s="338"/>
      <c r="G13" s="338"/>
      <c r="H13" s="338"/>
      <c r="I13" s="338"/>
    </row>
    <row r="24" spans="3:3">
      <c r="C24" s="371"/>
    </row>
    <row r="25" spans="3:3">
      <c r="C25" s="372"/>
    </row>
  </sheetData>
  <mergeCells count="2">
    <mergeCell ref="C12:I12"/>
    <mergeCell ref="C13:I13"/>
  </mergeCells>
  <pageMargins left="0.7" right="0.7" top="0.75" bottom="0.75" header="0.3" footer="0.3"/>
  <pageSetup paperSize="9" orientation="portrait" horizontalDpi="90" verticalDpi="9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60D84-BA4D-4FAB-AF2D-D9D0572B4714}">
  <sheetPr>
    <tabColor rgb="FF92D050"/>
  </sheetPr>
  <dimension ref="B2:V23"/>
  <sheetViews>
    <sheetView showGridLines="0" tabSelected="1" zoomScaleNormal="100" zoomScaleSheetLayoutView="116" workbookViewId="0">
      <selection activeCell="Q24" sqref="Q24"/>
    </sheetView>
  </sheetViews>
  <sheetFormatPr defaultColWidth="9.1328125" defaultRowHeight="14.25"/>
  <cols>
    <col min="1" max="1" width="3.86328125" style="379" customWidth="1"/>
    <col min="2" max="16384" width="9.1328125" style="379"/>
  </cols>
  <sheetData>
    <row r="2" spans="2:22">
      <c r="B2" s="381" t="s">
        <v>782</v>
      </c>
    </row>
    <row r="3" spans="2:22">
      <c r="B3" s="382" t="s">
        <v>783</v>
      </c>
    </row>
    <row r="5" spans="2:22" ht="14.65" thickBot="1">
      <c r="B5" s="389" t="s">
        <v>784</v>
      </c>
      <c r="C5" s="389">
        <v>2005</v>
      </c>
      <c r="D5" s="389">
        <v>2006</v>
      </c>
      <c r="E5" s="389">
        <v>2007</v>
      </c>
      <c r="F5" s="389">
        <v>2008</v>
      </c>
      <c r="G5" s="389">
        <v>2009</v>
      </c>
      <c r="H5" s="389">
        <v>2010</v>
      </c>
      <c r="I5" s="389">
        <v>2011</v>
      </c>
      <c r="J5" s="389">
        <v>2012</v>
      </c>
      <c r="K5" s="389">
        <v>2013</v>
      </c>
      <c r="L5" s="389">
        <v>2014</v>
      </c>
      <c r="M5" s="389">
        <v>2015</v>
      </c>
      <c r="N5" s="389">
        <v>2016</v>
      </c>
      <c r="O5" s="389">
        <v>2017</v>
      </c>
      <c r="P5" s="389">
        <v>2018</v>
      </c>
      <c r="Q5" s="389">
        <v>2019</v>
      </c>
      <c r="R5" s="389">
        <v>2020</v>
      </c>
      <c r="S5" s="389">
        <v>2021</v>
      </c>
      <c r="T5" s="389">
        <v>2022</v>
      </c>
      <c r="U5" s="389">
        <v>2023</v>
      </c>
      <c r="V5" s="389">
        <v>2024</v>
      </c>
    </row>
    <row r="6" spans="2:22" ht="43.15" thickTop="1">
      <c r="B6" s="383" t="s">
        <v>779</v>
      </c>
      <c r="C6" s="384">
        <v>8.9300000000000004E-2</v>
      </c>
      <c r="D6" s="384">
        <v>0.1583</v>
      </c>
      <c r="E6" s="384">
        <v>0.16220000000000001</v>
      </c>
      <c r="F6" s="384">
        <v>-0.04</v>
      </c>
      <c r="G6" s="384">
        <v>0.21829999999999999</v>
      </c>
      <c r="H6" s="384">
        <v>0.161</v>
      </c>
      <c r="I6" s="384">
        <v>7.6200000000000004E-2</v>
      </c>
      <c r="J6" s="384">
        <v>0.12105622063534086</v>
      </c>
      <c r="K6" s="384">
        <v>3.6708848537119199E-2</v>
      </c>
      <c r="L6" s="385">
        <v>8.5661444735789766E-2</v>
      </c>
      <c r="M6" s="385">
        <v>0.10590286659091071</v>
      </c>
      <c r="N6" s="385">
        <v>8.9048154704753996E-2</v>
      </c>
      <c r="O6" s="385">
        <v>8.5756134191860067E-2</v>
      </c>
      <c r="P6" s="385">
        <v>8.2168410816528356E-2</v>
      </c>
      <c r="Q6" s="385">
        <v>8.895311126860786E-2</v>
      </c>
      <c r="R6" s="385">
        <v>9.5245138678987609E-2</v>
      </c>
      <c r="S6" s="385">
        <v>7.1482361739687333E-2</v>
      </c>
      <c r="T6" s="385">
        <v>6.609284183547233E-2</v>
      </c>
      <c r="U6" s="385">
        <v>7.3421203342541583E-2</v>
      </c>
      <c r="V6" s="385">
        <v>5.9893405486937154E-2</v>
      </c>
    </row>
    <row r="7" spans="2:22" ht="42.75">
      <c r="B7" s="386" t="s">
        <v>780</v>
      </c>
      <c r="C7" s="387">
        <v>7.5999999999999998E-2</v>
      </c>
      <c r="D7" s="387">
        <v>0.20730000000000001</v>
      </c>
      <c r="E7" s="387">
        <v>0.17979999999999999</v>
      </c>
      <c r="F7" s="387">
        <v>-5.9200000000000003E-2</v>
      </c>
      <c r="G7" s="387">
        <v>0.24709999999999999</v>
      </c>
      <c r="H7" s="387">
        <v>0.16900000000000001</v>
      </c>
      <c r="I7" s="387">
        <v>9.01E-2</v>
      </c>
      <c r="J7" s="387">
        <v>0.13240654490496237</v>
      </c>
      <c r="K7" s="387">
        <v>3.1700818464827217E-2</v>
      </c>
      <c r="L7" s="388">
        <v>7.7109652156116912E-2</v>
      </c>
      <c r="M7" s="388">
        <v>7.5779763842328374E-2</v>
      </c>
      <c r="N7" s="388">
        <v>7.2040266304830958E-2</v>
      </c>
      <c r="O7" s="388">
        <v>7.289246808109888E-2</v>
      </c>
      <c r="P7" s="388">
        <v>6.8587975864858278E-2</v>
      </c>
      <c r="Q7" s="388">
        <v>7.4119150854818905E-2</v>
      </c>
      <c r="R7" s="388">
        <v>6.2806787671847039E-2</v>
      </c>
      <c r="S7" s="388">
        <v>6.0164642465114299E-2</v>
      </c>
      <c r="T7" s="388">
        <v>7.3560245661310919E-2</v>
      </c>
      <c r="U7" s="388">
        <v>7.2165768692412618E-2</v>
      </c>
      <c r="V7" s="388">
        <v>5.3774230580161515E-2</v>
      </c>
    </row>
    <row r="8" spans="2:22" ht="28.5">
      <c r="B8" s="386" t="s">
        <v>781</v>
      </c>
      <c r="C8" s="387">
        <v>6.8699999999999997E-2</v>
      </c>
      <c r="D8" s="387">
        <v>0.1399</v>
      </c>
      <c r="E8" s="387">
        <v>0.111</v>
      </c>
      <c r="F8" s="387">
        <v>4.6800000000000001E-2</v>
      </c>
      <c r="G8" s="387">
        <v>0.16159999999999999</v>
      </c>
      <c r="H8" s="387">
        <v>0.1095</v>
      </c>
      <c r="I8" s="387">
        <v>8.7999999999999995E-2</v>
      </c>
      <c r="J8" s="387">
        <v>8.2422302948488818E-2</v>
      </c>
      <c r="K8" s="387">
        <v>3.6405534921789239E-2</v>
      </c>
      <c r="L8" s="388">
        <v>7.1089527748496237E-2</v>
      </c>
      <c r="M8" s="388">
        <v>8.4527767346311428E-2</v>
      </c>
      <c r="N8" s="388">
        <v>8.3489401189373202E-2</v>
      </c>
      <c r="O8" s="388">
        <v>7.637671718716732E-2</v>
      </c>
      <c r="P8" s="388">
        <v>6.7094244311262166E-2</v>
      </c>
      <c r="Q8" s="388">
        <v>8.2594366596338273E-2</v>
      </c>
      <c r="R8" s="388">
        <v>9.1560455371749977E-2</v>
      </c>
      <c r="S8" s="388">
        <v>4.6602792102631609E-2</v>
      </c>
      <c r="T8" s="388">
        <v>3.4484886970174385E-2</v>
      </c>
      <c r="U8" s="388">
        <v>5.9709977122702255E-2</v>
      </c>
      <c r="V8" s="388">
        <v>5.8636197277157777E-2</v>
      </c>
    </row>
    <row r="23" s="380" customFormat="1"/>
  </sheetData>
  <pageMargins left="0.7" right="0.7" top="0.75" bottom="0.75" header="0.3" footer="0.3"/>
  <pageSetup paperSize="9" orientation="portrait" horizontalDpi="90" verticalDpi="9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0811-E290-4704-BA5B-0D85909C8B3A}">
  <sheetPr>
    <tabColor rgb="FF92D050"/>
  </sheetPr>
  <dimension ref="A2:E166"/>
  <sheetViews>
    <sheetView showGridLines="0" topLeftCell="A147" zoomScaleNormal="100" workbookViewId="0">
      <selection activeCell="E13" sqref="E13"/>
    </sheetView>
  </sheetViews>
  <sheetFormatPr defaultColWidth="9.1328125" defaultRowHeight="14.25"/>
  <cols>
    <col min="1" max="1" width="6.33203125" style="318" customWidth="1"/>
    <col min="2" max="2" width="73.796875" style="314" bestFit="1" customWidth="1"/>
    <col min="3" max="3" width="9.1328125" style="314"/>
    <col min="4" max="4" width="4.1328125" style="314" bestFit="1" customWidth="1"/>
    <col min="5" max="5" width="57.1328125" style="314" customWidth="1"/>
    <col min="6" max="16384" width="9.1328125" style="314"/>
  </cols>
  <sheetData>
    <row r="2" spans="1:5">
      <c r="A2" s="323" t="s">
        <v>128</v>
      </c>
      <c r="B2" s="324" t="s">
        <v>577</v>
      </c>
      <c r="D2" s="323" t="s">
        <v>528</v>
      </c>
      <c r="E2" s="324" t="s">
        <v>578</v>
      </c>
    </row>
    <row r="3" spans="1:5" s="316" customFormat="1">
      <c r="A3" s="315">
        <v>1</v>
      </c>
      <c r="B3" s="319" t="s">
        <v>605</v>
      </c>
      <c r="D3" s="315">
        <v>1</v>
      </c>
      <c r="E3" s="319" t="s">
        <v>740</v>
      </c>
    </row>
    <row r="4" spans="1:5" s="316" customFormat="1">
      <c r="A4" s="315">
        <v>2</v>
      </c>
      <c r="B4" s="319" t="s">
        <v>659</v>
      </c>
      <c r="D4" s="315">
        <v>2</v>
      </c>
      <c r="E4" s="319" t="s">
        <v>741</v>
      </c>
    </row>
    <row r="5" spans="1:5" s="316" customFormat="1">
      <c r="A5" s="315">
        <v>3</v>
      </c>
      <c r="B5" s="319" t="s">
        <v>632</v>
      </c>
      <c r="D5" s="315">
        <v>3</v>
      </c>
      <c r="E5" s="319" t="s">
        <v>742</v>
      </c>
    </row>
    <row r="6" spans="1:5" s="316" customFormat="1">
      <c r="A6" s="315">
        <v>4</v>
      </c>
      <c r="B6" s="319" t="s">
        <v>686</v>
      </c>
      <c r="D6" s="315">
        <v>4</v>
      </c>
      <c r="E6" s="319" t="s">
        <v>743</v>
      </c>
    </row>
    <row r="7" spans="1:5" s="316" customFormat="1">
      <c r="A7" s="315">
        <v>5</v>
      </c>
      <c r="B7" s="319" t="s">
        <v>621</v>
      </c>
      <c r="D7" s="315">
        <v>5</v>
      </c>
      <c r="E7" s="325" t="s">
        <v>744</v>
      </c>
    </row>
    <row r="8" spans="1:5" s="316" customFormat="1">
      <c r="A8" s="315">
        <v>6</v>
      </c>
      <c r="B8" s="319" t="s">
        <v>597</v>
      </c>
    </row>
    <row r="9" spans="1:5" s="316" customFormat="1">
      <c r="A9" s="315">
        <v>7</v>
      </c>
      <c r="B9" s="319" t="s">
        <v>601</v>
      </c>
    </row>
    <row r="10" spans="1:5" s="316" customFormat="1">
      <c r="A10" s="315">
        <v>8</v>
      </c>
      <c r="B10" s="319" t="s">
        <v>618</v>
      </c>
    </row>
    <row r="11" spans="1:5" s="316" customFormat="1">
      <c r="A11" s="315">
        <v>9</v>
      </c>
      <c r="B11" s="319" t="s">
        <v>656</v>
      </c>
    </row>
    <row r="12" spans="1:5" s="316" customFormat="1">
      <c r="A12" s="315">
        <v>10</v>
      </c>
      <c r="B12" s="319" t="s">
        <v>687</v>
      </c>
    </row>
    <row r="13" spans="1:5" s="316" customFormat="1">
      <c r="A13" s="315">
        <v>11</v>
      </c>
      <c r="B13" s="319" t="s">
        <v>688</v>
      </c>
    </row>
    <row r="14" spans="1:5" s="316" customFormat="1">
      <c r="A14" s="315">
        <v>12</v>
      </c>
      <c r="B14" s="319" t="s">
        <v>678</v>
      </c>
    </row>
    <row r="15" spans="1:5" s="316" customFormat="1">
      <c r="A15" s="315">
        <v>13</v>
      </c>
      <c r="B15" s="319" t="s">
        <v>622</v>
      </c>
    </row>
    <row r="16" spans="1:5" s="316" customFormat="1">
      <c r="A16" s="315">
        <v>14</v>
      </c>
      <c r="B16" s="319" t="s">
        <v>626</v>
      </c>
    </row>
    <row r="17" spans="1:2" s="316" customFormat="1">
      <c r="A17" s="315">
        <v>15</v>
      </c>
      <c r="B17" s="319" t="s">
        <v>619</v>
      </c>
    </row>
    <row r="18" spans="1:2" s="316" customFormat="1">
      <c r="A18" s="315">
        <v>16</v>
      </c>
      <c r="B18" s="319" t="s">
        <v>689</v>
      </c>
    </row>
    <row r="19" spans="1:2" s="316" customFormat="1">
      <c r="A19" s="315">
        <v>17</v>
      </c>
      <c r="B19" s="319" t="s">
        <v>620</v>
      </c>
    </row>
    <row r="20" spans="1:2" s="316" customFormat="1">
      <c r="A20" s="315">
        <v>18</v>
      </c>
      <c r="B20" s="319" t="s">
        <v>594</v>
      </c>
    </row>
    <row r="21" spans="1:2" s="316" customFormat="1">
      <c r="A21" s="315">
        <v>19</v>
      </c>
      <c r="B21" s="319" t="s">
        <v>660</v>
      </c>
    </row>
    <row r="22" spans="1:2" s="316" customFormat="1">
      <c r="A22" s="315">
        <v>20</v>
      </c>
      <c r="B22" s="319" t="s">
        <v>668</v>
      </c>
    </row>
    <row r="23" spans="1:2" s="316" customFormat="1">
      <c r="A23" s="315">
        <v>21</v>
      </c>
      <c r="B23" s="319" t="s">
        <v>600</v>
      </c>
    </row>
    <row r="24" spans="1:2" s="316" customFormat="1">
      <c r="A24" s="315">
        <v>22</v>
      </c>
      <c r="B24" s="319" t="s">
        <v>690</v>
      </c>
    </row>
    <row r="25" spans="1:2" s="316" customFormat="1">
      <c r="A25" s="315">
        <v>23</v>
      </c>
      <c r="B25" s="319" t="s">
        <v>691</v>
      </c>
    </row>
    <row r="26" spans="1:2" s="316" customFormat="1">
      <c r="A26" s="315">
        <v>24</v>
      </c>
      <c r="B26" s="319" t="s">
        <v>692</v>
      </c>
    </row>
    <row r="27" spans="1:2" s="316" customFormat="1">
      <c r="A27" s="315">
        <v>25</v>
      </c>
      <c r="B27" s="319" t="s">
        <v>693</v>
      </c>
    </row>
    <row r="28" spans="1:2" s="316" customFormat="1">
      <c r="A28" s="315">
        <v>26</v>
      </c>
      <c r="B28" s="319" t="s">
        <v>694</v>
      </c>
    </row>
    <row r="29" spans="1:2" s="316" customFormat="1">
      <c r="A29" s="315">
        <v>27</v>
      </c>
      <c r="B29" s="319" t="s">
        <v>695</v>
      </c>
    </row>
    <row r="30" spans="1:2" s="316" customFormat="1">
      <c r="A30" s="315">
        <v>28</v>
      </c>
      <c r="B30" s="319" t="s">
        <v>696</v>
      </c>
    </row>
    <row r="31" spans="1:2" s="316" customFormat="1">
      <c r="A31" s="315">
        <v>29</v>
      </c>
      <c r="B31" s="319" t="s">
        <v>697</v>
      </c>
    </row>
    <row r="32" spans="1:2" s="316" customFormat="1">
      <c r="A32" s="315">
        <v>30</v>
      </c>
      <c r="B32" s="319" t="s">
        <v>698</v>
      </c>
    </row>
    <row r="33" spans="1:2" s="316" customFormat="1">
      <c r="A33" s="315">
        <v>31</v>
      </c>
      <c r="B33" s="319" t="s">
        <v>665</v>
      </c>
    </row>
    <row r="34" spans="1:2" s="316" customFormat="1">
      <c r="A34" s="315">
        <v>32</v>
      </c>
      <c r="B34" s="319" t="s">
        <v>699</v>
      </c>
    </row>
    <row r="35" spans="1:2" s="316" customFormat="1">
      <c r="A35" s="315">
        <v>33</v>
      </c>
      <c r="B35" s="319" t="s">
        <v>700</v>
      </c>
    </row>
    <row r="36" spans="1:2" s="316" customFormat="1">
      <c r="A36" s="315">
        <v>34</v>
      </c>
      <c r="B36" s="319" t="s">
        <v>701</v>
      </c>
    </row>
    <row r="37" spans="1:2" s="316" customFormat="1">
      <c r="A37" s="315">
        <v>35</v>
      </c>
      <c r="B37" s="319" t="s">
        <v>702</v>
      </c>
    </row>
    <row r="38" spans="1:2" s="316" customFormat="1">
      <c r="A38" s="315">
        <v>36</v>
      </c>
      <c r="B38" s="319" t="s">
        <v>602</v>
      </c>
    </row>
    <row r="39" spans="1:2" s="316" customFormat="1">
      <c r="A39" s="315">
        <v>37</v>
      </c>
      <c r="B39" s="319" t="s">
        <v>580</v>
      </c>
    </row>
    <row r="40" spans="1:2" s="316" customFormat="1">
      <c r="A40" s="315">
        <v>38</v>
      </c>
      <c r="B40" s="319" t="s">
        <v>635</v>
      </c>
    </row>
    <row r="41" spans="1:2" s="316" customFormat="1">
      <c r="A41" s="315">
        <v>39</v>
      </c>
      <c r="B41" s="319" t="s">
        <v>655</v>
      </c>
    </row>
    <row r="42" spans="1:2" s="316" customFormat="1">
      <c r="A42" s="315">
        <v>40</v>
      </c>
      <c r="B42" s="319" t="s">
        <v>703</v>
      </c>
    </row>
    <row r="43" spans="1:2" s="316" customFormat="1">
      <c r="A43" s="315">
        <v>41</v>
      </c>
      <c r="B43" s="319" t="s">
        <v>598</v>
      </c>
    </row>
    <row r="44" spans="1:2" s="316" customFormat="1">
      <c r="A44" s="315">
        <v>42</v>
      </c>
      <c r="B44" s="319" t="s">
        <v>672</v>
      </c>
    </row>
    <row r="45" spans="1:2" s="316" customFormat="1">
      <c r="A45" s="315">
        <v>43</v>
      </c>
      <c r="B45" s="319" t="s">
        <v>582</v>
      </c>
    </row>
    <row r="46" spans="1:2" s="316" customFormat="1">
      <c r="A46" s="315">
        <v>44</v>
      </c>
      <c r="B46" s="319" t="s">
        <v>585</v>
      </c>
    </row>
    <row r="47" spans="1:2" s="316" customFormat="1">
      <c r="A47" s="315">
        <v>45</v>
      </c>
      <c r="B47" s="319" t="s">
        <v>633</v>
      </c>
    </row>
    <row r="48" spans="1:2" s="316" customFormat="1">
      <c r="A48" s="315">
        <v>46</v>
      </c>
      <c r="B48" s="319" t="s">
        <v>663</v>
      </c>
    </row>
    <row r="49" spans="1:2" s="316" customFormat="1">
      <c r="A49" s="315">
        <v>47</v>
      </c>
      <c r="B49" s="319" t="s">
        <v>674</v>
      </c>
    </row>
    <row r="50" spans="1:2" s="316" customFormat="1">
      <c r="A50" s="315">
        <v>48</v>
      </c>
      <c r="B50" s="319" t="s">
        <v>631</v>
      </c>
    </row>
    <row r="51" spans="1:2" s="316" customFormat="1">
      <c r="A51" s="315">
        <v>49</v>
      </c>
      <c r="B51" s="319" t="s">
        <v>704</v>
      </c>
    </row>
    <row r="52" spans="1:2" s="316" customFormat="1">
      <c r="A52" s="315">
        <v>50</v>
      </c>
      <c r="B52" s="319" t="s">
        <v>591</v>
      </c>
    </row>
    <row r="53" spans="1:2" s="316" customFormat="1">
      <c r="A53" s="315">
        <v>51</v>
      </c>
      <c r="B53" s="319" t="s">
        <v>641</v>
      </c>
    </row>
    <row r="54" spans="1:2" s="316" customFormat="1">
      <c r="A54" s="315">
        <v>52</v>
      </c>
      <c r="B54" s="319" t="s">
        <v>615</v>
      </c>
    </row>
    <row r="55" spans="1:2" s="316" customFormat="1">
      <c r="A55" s="315">
        <v>53</v>
      </c>
      <c r="B55" s="319" t="s">
        <v>649</v>
      </c>
    </row>
    <row r="56" spans="1:2" s="316" customFormat="1">
      <c r="A56" s="315">
        <v>54</v>
      </c>
      <c r="B56" s="319" t="s">
        <v>607</v>
      </c>
    </row>
    <row r="57" spans="1:2" s="316" customFormat="1">
      <c r="A57" s="315">
        <v>55</v>
      </c>
      <c r="B57" s="319" t="s">
        <v>579</v>
      </c>
    </row>
    <row r="58" spans="1:2" s="316" customFormat="1">
      <c r="A58" s="315">
        <v>56</v>
      </c>
      <c r="B58" s="319" t="s">
        <v>705</v>
      </c>
    </row>
    <row r="59" spans="1:2" s="316" customFormat="1">
      <c r="A59" s="315">
        <v>57</v>
      </c>
      <c r="B59" s="319" t="s">
        <v>612</v>
      </c>
    </row>
    <row r="60" spans="1:2" s="316" customFormat="1">
      <c r="A60" s="315">
        <v>58</v>
      </c>
      <c r="B60" s="319" t="s">
        <v>676</v>
      </c>
    </row>
    <row r="61" spans="1:2" s="316" customFormat="1">
      <c r="A61" s="315">
        <v>59</v>
      </c>
      <c r="B61" s="319" t="s">
        <v>650</v>
      </c>
    </row>
    <row r="62" spans="1:2" s="316" customFormat="1">
      <c r="A62" s="315">
        <v>60</v>
      </c>
      <c r="B62" s="319" t="s">
        <v>630</v>
      </c>
    </row>
    <row r="63" spans="1:2" s="316" customFormat="1">
      <c r="A63" s="315">
        <v>61</v>
      </c>
      <c r="B63" s="319" t="s">
        <v>670</v>
      </c>
    </row>
    <row r="64" spans="1:2" s="316" customFormat="1">
      <c r="A64" s="315">
        <v>62</v>
      </c>
      <c r="B64" s="319" t="s">
        <v>584</v>
      </c>
    </row>
    <row r="65" spans="1:2" s="316" customFormat="1">
      <c r="A65" s="315">
        <v>63</v>
      </c>
      <c r="B65" s="319" t="s">
        <v>706</v>
      </c>
    </row>
    <row r="66" spans="1:2" s="316" customFormat="1">
      <c r="A66" s="315">
        <v>64</v>
      </c>
      <c r="B66" s="319" t="s">
        <v>707</v>
      </c>
    </row>
    <row r="67" spans="1:2" s="316" customFormat="1">
      <c r="A67" s="315">
        <v>65</v>
      </c>
      <c r="B67" s="319" t="s">
        <v>624</v>
      </c>
    </row>
    <row r="68" spans="1:2" s="316" customFormat="1">
      <c r="A68" s="315">
        <v>66</v>
      </c>
      <c r="B68" s="319" t="s">
        <v>592</v>
      </c>
    </row>
    <row r="69" spans="1:2" s="316" customFormat="1">
      <c r="A69" s="315">
        <v>67</v>
      </c>
      <c r="B69" s="319" t="s">
        <v>679</v>
      </c>
    </row>
    <row r="70" spans="1:2" s="316" customFormat="1">
      <c r="A70" s="315">
        <v>68</v>
      </c>
      <c r="B70" s="319" t="s">
        <v>610</v>
      </c>
    </row>
    <row r="71" spans="1:2" s="316" customFormat="1">
      <c r="A71" s="315">
        <v>69</v>
      </c>
      <c r="B71" s="319" t="s">
        <v>708</v>
      </c>
    </row>
    <row r="72" spans="1:2" s="316" customFormat="1">
      <c r="A72" s="315">
        <v>70</v>
      </c>
      <c r="B72" s="319" t="s">
        <v>709</v>
      </c>
    </row>
    <row r="73" spans="1:2" s="316" customFormat="1">
      <c r="A73" s="315">
        <v>71</v>
      </c>
      <c r="B73" s="319" t="s">
        <v>669</v>
      </c>
    </row>
    <row r="74" spans="1:2" s="316" customFormat="1">
      <c r="A74" s="315">
        <v>72</v>
      </c>
      <c r="B74" s="319" t="s">
        <v>625</v>
      </c>
    </row>
    <row r="75" spans="1:2" s="316" customFormat="1">
      <c r="A75" s="315">
        <v>73</v>
      </c>
      <c r="B75" s="319" t="s">
        <v>611</v>
      </c>
    </row>
    <row r="76" spans="1:2" s="316" customFormat="1">
      <c r="A76" s="315">
        <v>74</v>
      </c>
      <c r="B76" s="319" t="s">
        <v>587</v>
      </c>
    </row>
    <row r="77" spans="1:2" s="316" customFormat="1">
      <c r="A77" s="315">
        <v>75</v>
      </c>
      <c r="B77" s="319" t="s">
        <v>581</v>
      </c>
    </row>
    <row r="78" spans="1:2" s="316" customFormat="1">
      <c r="A78" s="315">
        <v>76</v>
      </c>
      <c r="B78" s="319" t="s">
        <v>710</v>
      </c>
    </row>
    <row r="79" spans="1:2" s="316" customFormat="1">
      <c r="A79" s="315">
        <v>77</v>
      </c>
      <c r="B79" s="319" t="s">
        <v>711</v>
      </c>
    </row>
    <row r="80" spans="1:2" s="316" customFormat="1">
      <c r="A80" s="315">
        <v>78</v>
      </c>
      <c r="B80" s="319" t="s">
        <v>712</v>
      </c>
    </row>
    <row r="81" spans="1:2" s="316" customFormat="1">
      <c r="A81" s="315">
        <v>79</v>
      </c>
      <c r="B81" s="319" t="s">
        <v>677</v>
      </c>
    </row>
    <row r="82" spans="1:2" s="316" customFormat="1">
      <c r="A82" s="315">
        <v>80</v>
      </c>
      <c r="B82" s="319" t="s">
        <v>586</v>
      </c>
    </row>
    <row r="83" spans="1:2" s="316" customFormat="1">
      <c r="A83" s="315">
        <v>81</v>
      </c>
      <c r="B83" s="319" t="s">
        <v>614</v>
      </c>
    </row>
    <row r="84" spans="1:2" s="316" customFormat="1">
      <c r="A84" s="315">
        <v>82</v>
      </c>
      <c r="B84" s="319" t="s">
        <v>637</v>
      </c>
    </row>
    <row r="85" spans="1:2" s="316" customFormat="1">
      <c r="A85" s="315">
        <v>83</v>
      </c>
      <c r="B85" s="319" t="s">
        <v>713</v>
      </c>
    </row>
    <row r="86" spans="1:2" s="316" customFormat="1">
      <c r="A86" s="315">
        <v>84</v>
      </c>
      <c r="B86" s="319" t="s">
        <v>640</v>
      </c>
    </row>
    <row r="87" spans="1:2" s="316" customFormat="1">
      <c r="A87" s="315">
        <v>85</v>
      </c>
      <c r="B87" s="319" t="s">
        <v>653</v>
      </c>
    </row>
    <row r="88" spans="1:2" s="316" customFormat="1">
      <c r="A88" s="315">
        <v>86</v>
      </c>
      <c r="B88" s="319" t="s">
        <v>645</v>
      </c>
    </row>
    <row r="89" spans="1:2" s="316" customFormat="1">
      <c r="A89" s="315">
        <v>87</v>
      </c>
      <c r="B89" s="319" t="s">
        <v>714</v>
      </c>
    </row>
    <row r="90" spans="1:2" s="316" customFormat="1">
      <c r="A90" s="315">
        <v>88</v>
      </c>
      <c r="B90" s="319" t="s">
        <v>666</v>
      </c>
    </row>
    <row r="91" spans="1:2" s="316" customFormat="1">
      <c r="A91" s="315">
        <v>89</v>
      </c>
      <c r="B91" s="319" t="s">
        <v>646</v>
      </c>
    </row>
    <row r="92" spans="1:2" s="316" customFormat="1">
      <c r="A92" s="315">
        <v>90</v>
      </c>
      <c r="B92" s="319" t="s">
        <v>648</v>
      </c>
    </row>
    <row r="93" spans="1:2" s="316" customFormat="1">
      <c r="A93" s="315">
        <v>91</v>
      </c>
      <c r="B93" s="319" t="s">
        <v>715</v>
      </c>
    </row>
    <row r="94" spans="1:2" s="316" customFormat="1">
      <c r="A94" s="315">
        <v>92</v>
      </c>
      <c r="B94" s="319" t="s">
        <v>716</v>
      </c>
    </row>
    <row r="95" spans="1:2" s="316" customFormat="1">
      <c r="A95" s="315">
        <v>93</v>
      </c>
      <c r="B95" s="319" t="s">
        <v>599</v>
      </c>
    </row>
    <row r="96" spans="1:2" s="316" customFormat="1">
      <c r="A96" s="315">
        <v>94</v>
      </c>
      <c r="B96" s="319" t="s">
        <v>629</v>
      </c>
    </row>
    <row r="97" spans="1:2" s="316" customFormat="1">
      <c r="A97" s="315">
        <v>95</v>
      </c>
      <c r="B97" s="319" t="s">
        <v>717</v>
      </c>
    </row>
    <row r="98" spans="1:2" s="316" customFormat="1">
      <c r="A98" s="315">
        <v>96</v>
      </c>
      <c r="B98" s="319" t="s">
        <v>718</v>
      </c>
    </row>
    <row r="99" spans="1:2" s="316" customFormat="1">
      <c r="A99" s="315">
        <v>97</v>
      </c>
      <c r="B99" s="319" t="s">
        <v>719</v>
      </c>
    </row>
    <row r="100" spans="1:2" s="316" customFormat="1">
      <c r="A100" s="315">
        <v>98</v>
      </c>
      <c r="B100" s="319" t="s">
        <v>662</v>
      </c>
    </row>
    <row r="101" spans="1:2" s="316" customFormat="1">
      <c r="A101" s="315">
        <v>99</v>
      </c>
      <c r="B101" s="319" t="s">
        <v>604</v>
      </c>
    </row>
    <row r="102" spans="1:2" s="316" customFormat="1">
      <c r="A102" s="315">
        <v>100</v>
      </c>
      <c r="B102" s="319" t="s">
        <v>596</v>
      </c>
    </row>
    <row r="103" spans="1:2" s="316" customFormat="1">
      <c r="A103" s="315">
        <v>101</v>
      </c>
      <c r="B103" s="319" t="s">
        <v>639</v>
      </c>
    </row>
    <row r="104" spans="1:2" s="316" customFormat="1">
      <c r="A104" s="315">
        <v>102</v>
      </c>
      <c r="B104" s="319" t="s">
        <v>720</v>
      </c>
    </row>
    <row r="105" spans="1:2" s="316" customFormat="1">
      <c r="A105" s="315">
        <v>103</v>
      </c>
      <c r="B105" s="319" t="s">
        <v>721</v>
      </c>
    </row>
    <row r="106" spans="1:2" s="316" customFormat="1">
      <c r="A106" s="315">
        <v>104</v>
      </c>
      <c r="B106" s="319" t="s">
        <v>722</v>
      </c>
    </row>
    <row r="107" spans="1:2" s="316" customFormat="1">
      <c r="A107" s="315">
        <v>105</v>
      </c>
      <c r="B107" s="319" t="s">
        <v>593</v>
      </c>
    </row>
    <row r="108" spans="1:2" s="316" customFormat="1">
      <c r="A108" s="315">
        <v>106</v>
      </c>
      <c r="B108" s="319" t="s">
        <v>723</v>
      </c>
    </row>
    <row r="109" spans="1:2" s="316" customFormat="1">
      <c r="A109" s="315">
        <v>107</v>
      </c>
      <c r="B109" s="319" t="s">
        <v>606</v>
      </c>
    </row>
    <row r="110" spans="1:2" s="316" customFormat="1">
      <c r="A110" s="315">
        <v>108</v>
      </c>
      <c r="B110" s="319" t="s">
        <v>638</v>
      </c>
    </row>
    <row r="111" spans="1:2" s="316" customFormat="1">
      <c r="A111" s="315">
        <v>109</v>
      </c>
      <c r="B111" s="319" t="s">
        <v>654</v>
      </c>
    </row>
    <row r="112" spans="1:2" s="316" customFormat="1">
      <c r="A112" s="315">
        <v>110</v>
      </c>
      <c r="B112" s="319" t="s">
        <v>627</v>
      </c>
    </row>
    <row r="113" spans="1:2" s="316" customFormat="1">
      <c r="A113" s="315">
        <v>111</v>
      </c>
      <c r="B113" s="319" t="s">
        <v>724</v>
      </c>
    </row>
    <row r="114" spans="1:2" s="316" customFormat="1">
      <c r="A114" s="315">
        <v>112</v>
      </c>
      <c r="B114" s="319" t="s">
        <v>583</v>
      </c>
    </row>
    <row r="115" spans="1:2" s="316" customFormat="1">
      <c r="A115" s="315">
        <v>113</v>
      </c>
      <c r="B115" s="319" t="s">
        <v>725</v>
      </c>
    </row>
    <row r="116" spans="1:2" s="316" customFormat="1">
      <c r="A116" s="315">
        <v>114</v>
      </c>
      <c r="B116" s="319" t="s">
        <v>644</v>
      </c>
    </row>
    <row r="117" spans="1:2" s="316" customFormat="1">
      <c r="A117" s="315">
        <v>115</v>
      </c>
      <c r="B117" s="319" t="s">
        <v>726</v>
      </c>
    </row>
    <row r="118" spans="1:2" s="316" customFormat="1">
      <c r="A118" s="315">
        <v>116</v>
      </c>
      <c r="B118" s="319" t="s">
        <v>657</v>
      </c>
    </row>
    <row r="119" spans="1:2" s="316" customFormat="1">
      <c r="A119" s="315">
        <v>117</v>
      </c>
      <c r="B119" s="319" t="s">
        <v>681</v>
      </c>
    </row>
    <row r="120" spans="1:2" s="316" customFormat="1">
      <c r="A120" s="315">
        <v>118</v>
      </c>
      <c r="B120" s="319" t="s">
        <v>727</v>
      </c>
    </row>
    <row r="121" spans="1:2" s="316" customFormat="1" ht="28.5">
      <c r="A121" s="315">
        <v>119</v>
      </c>
      <c r="B121" s="319" t="s">
        <v>728</v>
      </c>
    </row>
    <row r="122" spans="1:2" s="316" customFormat="1">
      <c r="A122" s="315">
        <v>120</v>
      </c>
      <c r="B122" s="319" t="s">
        <v>608</v>
      </c>
    </row>
    <row r="123" spans="1:2" s="316" customFormat="1">
      <c r="A123" s="315">
        <v>121</v>
      </c>
      <c r="B123" s="319" t="s">
        <v>729</v>
      </c>
    </row>
    <row r="124" spans="1:2" s="316" customFormat="1">
      <c r="A124" s="315">
        <v>122</v>
      </c>
      <c r="B124" s="319" t="s">
        <v>634</v>
      </c>
    </row>
    <row r="125" spans="1:2" s="316" customFormat="1">
      <c r="A125" s="315">
        <v>123</v>
      </c>
      <c r="B125" s="319" t="s">
        <v>628</v>
      </c>
    </row>
    <row r="126" spans="1:2" s="316" customFormat="1">
      <c r="A126" s="315">
        <v>124</v>
      </c>
      <c r="B126" s="319" t="s">
        <v>730</v>
      </c>
    </row>
    <row r="127" spans="1:2" s="316" customFormat="1">
      <c r="A127" s="315">
        <v>125</v>
      </c>
      <c r="B127" s="319" t="s">
        <v>664</v>
      </c>
    </row>
    <row r="128" spans="1:2" s="316" customFormat="1">
      <c r="A128" s="315">
        <v>126</v>
      </c>
      <c r="B128" s="319" t="s">
        <v>731</v>
      </c>
    </row>
    <row r="129" spans="1:2" s="316" customFormat="1">
      <c r="A129" s="315">
        <v>127</v>
      </c>
      <c r="B129" s="319" t="s">
        <v>661</v>
      </c>
    </row>
    <row r="130" spans="1:2" s="316" customFormat="1">
      <c r="A130" s="315">
        <v>128</v>
      </c>
      <c r="B130" s="319" t="s">
        <v>609</v>
      </c>
    </row>
    <row r="131" spans="1:2" s="316" customFormat="1">
      <c r="A131" s="315">
        <v>129</v>
      </c>
      <c r="B131" s="319" t="s">
        <v>636</v>
      </c>
    </row>
    <row r="132" spans="1:2" s="316" customFormat="1">
      <c r="A132" s="315">
        <v>130</v>
      </c>
      <c r="B132" s="321" t="s">
        <v>595</v>
      </c>
    </row>
    <row r="133" spans="1:2" s="316" customFormat="1">
      <c r="A133" s="315">
        <v>131</v>
      </c>
      <c r="B133" s="319" t="s">
        <v>732</v>
      </c>
    </row>
    <row r="134" spans="1:2" s="316" customFormat="1">
      <c r="A134" s="315">
        <v>132</v>
      </c>
      <c r="B134" s="319" t="s">
        <v>733</v>
      </c>
    </row>
    <row r="135" spans="1:2" s="316" customFormat="1">
      <c r="A135" s="315">
        <v>133</v>
      </c>
      <c r="B135" s="319" t="s">
        <v>590</v>
      </c>
    </row>
    <row r="136" spans="1:2" s="316" customFormat="1">
      <c r="A136" s="315">
        <v>134</v>
      </c>
      <c r="B136" s="319" t="s">
        <v>673</v>
      </c>
    </row>
    <row r="137" spans="1:2" s="316" customFormat="1">
      <c r="A137" s="315">
        <v>135</v>
      </c>
      <c r="B137" s="319" t="s">
        <v>675</v>
      </c>
    </row>
    <row r="138" spans="1:2" s="316" customFormat="1">
      <c r="A138" s="315">
        <v>136</v>
      </c>
      <c r="B138" s="319" t="s">
        <v>588</v>
      </c>
    </row>
    <row r="139" spans="1:2" s="316" customFormat="1">
      <c r="A139" s="315">
        <v>137</v>
      </c>
      <c r="B139" s="319" t="s">
        <v>642</v>
      </c>
    </row>
    <row r="140" spans="1:2" s="316" customFormat="1">
      <c r="A140" s="315">
        <v>138</v>
      </c>
      <c r="B140" s="319" t="s">
        <v>734</v>
      </c>
    </row>
    <row r="141" spans="1:2" s="316" customFormat="1">
      <c r="A141" s="315">
        <v>139</v>
      </c>
      <c r="B141" s="319" t="s">
        <v>671</v>
      </c>
    </row>
    <row r="142" spans="1:2" s="316" customFormat="1">
      <c r="A142" s="315">
        <v>140</v>
      </c>
      <c r="B142" s="319" t="s">
        <v>603</v>
      </c>
    </row>
    <row r="143" spans="1:2" s="316" customFormat="1">
      <c r="A143" s="315">
        <v>141</v>
      </c>
      <c r="B143" s="319" t="s">
        <v>735</v>
      </c>
    </row>
    <row r="144" spans="1:2" s="316" customFormat="1">
      <c r="A144" s="315">
        <v>142</v>
      </c>
      <c r="B144" s="319" t="s">
        <v>736</v>
      </c>
    </row>
    <row r="145" spans="1:2" s="316" customFormat="1">
      <c r="A145" s="315">
        <v>143</v>
      </c>
      <c r="B145" s="319" t="s">
        <v>737</v>
      </c>
    </row>
    <row r="146" spans="1:2" s="316" customFormat="1">
      <c r="A146" s="315">
        <v>144</v>
      </c>
      <c r="B146" s="319" t="s">
        <v>623</v>
      </c>
    </row>
    <row r="147" spans="1:2" s="316" customFormat="1">
      <c r="A147" s="315">
        <v>145</v>
      </c>
      <c r="B147" s="319" t="s">
        <v>613</v>
      </c>
    </row>
    <row r="148" spans="1:2" s="316" customFormat="1">
      <c r="A148" s="315">
        <v>146</v>
      </c>
      <c r="B148" s="319" t="s">
        <v>667</v>
      </c>
    </row>
    <row r="149" spans="1:2" s="316" customFormat="1">
      <c r="A149" s="315">
        <v>147</v>
      </c>
      <c r="B149" s="319" t="s">
        <v>647</v>
      </c>
    </row>
    <row r="150" spans="1:2" s="316" customFormat="1">
      <c r="A150" s="315">
        <v>148</v>
      </c>
      <c r="B150" s="319" t="s">
        <v>652</v>
      </c>
    </row>
    <row r="151" spans="1:2" s="316" customFormat="1">
      <c r="A151" s="315">
        <v>149</v>
      </c>
      <c r="B151" s="319" t="s">
        <v>617</v>
      </c>
    </row>
    <row r="152" spans="1:2" s="316" customFormat="1">
      <c r="A152" s="315">
        <v>150</v>
      </c>
      <c r="B152" s="319" t="s">
        <v>616</v>
      </c>
    </row>
    <row r="153" spans="1:2" s="316" customFormat="1">
      <c r="A153" s="315">
        <v>151</v>
      </c>
      <c r="B153" s="319" t="s">
        <v>643</v>
      </c>
    </row>
    <row r="154" spans="1:2" s="316" customFormat="1">
      <c r="A154" s="315">
        <v>152</v>
      </c>
      <c r="B154" s="319" t="s">
        <v>682</v>
      </c>
    </row>
    <row r="155" spans="1:2" s="316" customFormat="1">
      <c r="A155" s="315">
        <v>153</v>
      </c>
      <c r="B155" s="319" t="s">
        <v>738</v>
      </c>
    </row>
    <row r="156" spans="1:2" s="316" customFormat="1">
      <c r="A156" s="315">
        <v>154</v>
      </c>
      <c r="B156" s="319" t="s">
        <v>589</v>
      </c>
    </row>
    <row r="157" spans="1:2" s="316" customFormat="1">
      <c r="A157" s="315">
        <v>155</v>
      </c>
      <c r="B157" s="319" t="s">
        <v>651</v>
      </c>
    </row>
    <row r="158" spans="1:2" s="316" customFormat="1">
      <c r="A158" s="315">
        <v>156</v>
      </c>
      <c r="B158" s="319" t="s">
        <v>680</v>
      </c>
    </row>
    <row r="159" spans="1:2" s="316" customFormat="1">
      <c r="A159" s="315">
        <v>157</v>
      </c>
      <c r="B159" s="319" t="s">
        <v>658</v>
      </c>
    </row>
    <row r="160" spans="1:2" s="316" customFormat="1">
      <c r="A160" s="315">
        <v>158</v>
      </c>
      <c r="B160" s="319" t="s">
        <v>739</v>
      </c>
    </row>
    <row r="161" spans="1:2" s="316" customFormat="1">
      <c r="A161" s="315">
        <v>159</v>
      </c>
      <c r="B161" s="319" t="s">
        <v>683</v>
      </c>
    </row>
    <row r="162" spans="1:2" s="316" customFormat="1">
      <c r="A162" s="315">
        <v>160</v>
      </c>
      <c r="B162" s="319" t="s">
        <v>684</v>
      </c>
    </row>
    <row r="163" spans="1:2" s="316" customFormat="1">
      <c r="A163" s="317"/>
      <c r="B163" s="320" t="s">
        <v>685</v>
      </c>
    </row>
    <row r="164" spans="1:2" s="316" customFormat="1">
      <c r="A164" s="317"/>
      <c r="B164" s="320"/>
    </row>
    <row r="165" spans="1:2" s="316" customFormat="1">
      <c r="A165" s="317"/>
      <c r="B165" s="320"/>
    </row>
    <row r="166" spans="1:2">
      <c r="B166" s="32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CDD0C-9A5D-4E05-BA0C-A8721F50DD3B}">
  <sheetPr>
    <tabColor rgb="FF92D050"/>
  </sheetPr>
  <dimension ref="A2:F29"/>
  <sheetViews>
    <sheetView showGridLines="0" zoomScaleNormal="100" workbookViewId="0">
      <selection activeCell="F7" sqref="F7"/>
    </sheetView>
  </sheetViews>
  <sheetFormatPr defaultColWidth="9.1328125" defaultRowHeight="14.25"/>
  <cols>
    <col min="1" max="1" width="4.1328125" style="318" bestFit="1" customWidth="1"/>
    <col min="2" max="2" width="56.796875" style="314" bestFit="1" customWidth="1"/>
    <col min="3" max="3" width="4.6640625" style="314" customWidth="1"/>
    <col min="4" max="4" width="3" style="314" customWidth="1"/>
    <col min="5" max="5" width="4.265625" style="314" bestFit="1" customWidth="1"/>
    <col min="6" max="6" width="44" style="314" customWidth="1"/>
    <col min="7" max="16384" width="9.1328125" style="314"/>
  </cols>
  <sheetData>
    <row r="2" spans="1:6">
      <c r="A2" s="313" t="s">
        <v>128</v>
      </c>
      <c r="B2" s="313" t="s">
        <v>745</v>
      </c>
      <c r="E2" s="313" t="s">
        <v>128</v>
      </c>
      <c r="F2" s="313" t="s">
        <v>746</v>
      </c>
    </row>
    <row r="3" spans="1:6">
      <c r="A3" s="327">
        <v>1</v>
      </c>
      <c r="B3" s="328" t="s">
        <v>755</v>
      </c>
      <c r="E3" s="327">
        <v>1</v>
      </c>
      <c r="F3" s="328" t="s">
        <v>772</v>
      </c>
    </row>
    <row r="4" spans="1:6">
      <c r="A4" s="327">
        <v>2</v>
      </c>
      <c r="B4" s="328" t="s">
        <v>753</v>
      </c>
      <c r="F4" s="326"/>
    </row>
    <row r="5" spans="1:6">
      <c r="A5" s="327">
        <v>3</v>
      </c>
      <c r="B5" s="328" t="s">
        <v>756</v>
      </c>
      <c r="F5" s="326"/>
    </row>
    <row r="6" spans="1:6">
      <c r="A6" s="327">
        <v>4</v>
      </c>
      <c r="B6" s="328" t="s">
        <v>764</v>
      </c>
      <c r="F6" s="326"/>
    </row>
    <row r="7" spans="1:6">
      <c r="A7" s="327">
        <v>5</v>
      </c>
      <c r="B7" s="328" t="s">
        <v>751</v>
      </c>
      <c r="F7" s="326"/>
    </row>
    <row r="8" spans="1:6">
      <c r="A8" s="327">
        <v>6</v>
      </c>
      <c r="B8" s="328" t="s">
        <v>759</v>
      </c>
      <c r="F8" s="326"/>
    </row>
    <row r="9" spans="1:6">
      <c r="A9" s="327">
        <v>7</v>
      </c>
      <c r="B9" s="328" t="s">
        <v>765</v>
      </c>
      <c r="F9" s="326"/>
    </row>
    <row r="10" spans="1:6">
      <c r="A10" s="327">
        <v>8</v>
      </c>
      <c r="B10" s="328" t="s">
        <v>749</v>
      </c>
      <c r="F10" s="326"/>
    </row>
    <row r="11" spans="1:6">
      <c r="A11" s="327">
        <v>9</v>
      </c>
      <c r="B11" s="328" t="s">
        <v>766</v>
      </c>
      <c r="F11" s="326"/>
    </row>
    <row r="12" spans="1:6">
      <c r="A12" s="327">
        <v>10</v>
      </c>
      <c r="B12" s="328" t="s">
        <v>767</v>
      </c>
      <c r="F12" s="326"/>
    </row>
    <row r="13" spans="1:6">
      <c r="A13" s="327">
        <v>11</v>
      </c>
      <c r="B13" s="328" t="s">
        <v>752</v>
      </c>
      <c r="F13" s="326"/>
    </row>
    <row r="14" spans="1:6">
      <c r="A14" s="327">
        <v>12</v>
      </c>
      <c r="B14" s="328" t="s">
        <v>750</v>
      </c>
      <c r="E14" s="326"/>
      <c r="F14" s="326"/>
    </row>
    <row r="15" spans="1:6">
      <c r="A15" s="327">
        <v>13</v>
      </c>
      <c r="B15" s="328" t="s">
        <v>768</v>
      </c>
      <c r="F15" s="326"/>
    </row>
    <row r="16" spans="1:6">
      <c r="A16" s="327">
        <v>14</v>
      </c>
      <c r="B16" s="328" t="s">
        <v>760</v>
      </c>
      <c r="F16" s="326"/>
    </row>
    <row r="17" spans="1:2">
      <c r="A17" s="327">
        <v>15</v>
      </c>
      <c r="B17" s="328" t="s">
        <v>757</v>
      </c>
    </row>
    <row r="18" spans="1:2">
      <c r="A18" s="327">
        <v>16</v>
      </c>
      <c r="B18" s="328" t="s">
        <v>747</v>
      </c>
    </row>
    <row r="19" spans="1:2">
      <c r="A19" s="327">
        <v>17</v>
      </c>
      <c r="B19" s="328" t="s">
        <v>754</v>
      </c>
    </row>
    <row r="20" spans="1:2">
      <c r="A20" s="327">
        <v>18</v>
      </c>
      <c r="B20" s="328" t="s">
        <v>769</v>
      </c>
    </row>
    <row r="21" spans="1:2">
      <c r="A21" s="327">
        <v>19</v>
      </c>
      <c r="B21" s="328" t="s">
        <v>748</v>
      </c>
    </row>
    <row r="22" spans="1:2">
      <c r="A22" s="327">
        <v>20</v>
      </c>
      <c r="B22" s="328" t="s">
        <v>758</v>
      </c>
    </row>
    <row r="23" spans="1:2">
      <c r="A23" s="327">
        <v>21</v>
      </c>
      <c r="B23" s="328" t="s">
        <v>770</v>
      </c>
    </row>
    <row r="24" spans="1:2">
      <c r="A24" s="327">
        <v>22</v>
      </c>
      <c r="B24" s="328" t="s">
        <v>762</v>
      </c>
    </row>
    <row r="25" spans="1:2">
      <c r="A25" s="327">
        <v>23</v>
      </c>
      <c r="B25" s="328" t="s">
        <v>771</v>
      </c>
    </row>
    <row r="26" spans="1:2">
      <c r="A26" s="327">
        <v>24</v>
      </c>
      <c r="B26" s="328" t="s">
        <v>763</v>
      </c>
    </row>
    <row r="27" spans="1:2">
      <c r="A27" s="327">
        <v>25</v>
      </c>
      <c r="B27" s="329" t="s">
        <v>761</v>
      </c>
    </row>
    <row r="28" spans="1:2">
      <c r="B28" s="320"/>
    </row>
    <row r="29" spans="1:2">
      <c r="B29" s="32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C8F7D-7561-4E74-A6A7-183EB3D87595}">
  <sheetPr>
    <tabColor rgb="FF92D050"/>
  </sheetPr>
  <dimension ref="B2:L23"/>
  <sheetViews>
    <sheetView showGridLines="0" workbookViewId="0">
      <selection activeCell="J15" sqref="J15"/>
    </sheetView>
  </sheetViews>
  <sheetFormatPr defaultColWidth="8.73046875" defaultRowHeight="11.65"/>
  <cols>
    <col min="1" max="1" width="3.73046875" style="40" customWidth="1"/>
    <col min="2" max="2" width="8.73046875" style="40"/>
    <col min="3" max="3" width="10.265625" style="40" customWidth="1"/>
    <col min="4" max="4" width="11.46484375" style="40" customWidth="1"/>
    <col min="5" max="5" width="10.265625" style="40" customWidth="1"/>
    <col min="6" max="6" width="11.06640625" style="40" customWidth="1"/>
    <col min="7" max="7" width="10.265625" style="40" customWidth="1"/>
    <col min="8" max="8" width="11.33203125" style="40" customWidth="1"/>
    <col min="9" max="9" width="10.265625" style="40" customWidth="1"/>
    <col min="10" max="10" width="12.06640625" style="40" customWidth="1"/>
    <col min="11" max="11" width="10.265625" style="40" customWidth="1"/>
    <col min="12" max="12" width="11.46484375" style="40" customWidth="1"/>
    <col min="13" max="16384" width="8.73046875" style="40"/>
  </cols>
  <sheetData>
    <row r="2" spans="2:12" ht="14.25">
      <c r="B2" s="95" t="s">
        <v>37</v>
      </c>
    </row>
    <row r="3" spans="2:12" ht="14.25">
      <c r="B3" s="96" t="s">
        <v>38</v>
      </c>
    </row>
    <row r="5" spans="2:12" ht="12">
      <c r="B5" s="330" t="s">
        <v>40</v>
      </c>
      <c r="C5" s="331" t="s">
        <v>41</v>
      </c>
      <c r="D5" s="331"/>
      <c r="E5" s="331"/>
      <c r="F5" s="331"/>
      <c r="G5" s="331"/>
      <c r="H5" s="331"/>
      <c r="I5" s="333" t="s">
        <v>42</v>
      </c>
      <c r="J5" s="334"/>
      <c r="K5" s="333" t="s">
        <v>43</v>
      </c>
      <c r="L5" s="334"/>
    </row>
    <row r="6" spans="2:12" ht="12">
      <c r="B6" s="331"/>
      <c r="C6" s="331" t="s">
        <v>45</v>
      </c>
      <c r="D6" s="331"/>
      <c r="E6" s="331" t="s">
        <v>46</v>
      </c>
      <c r="F6" s="331"/>
      <c r="G6" s="331" t="s">
        <v>43</v>
      </c>
      <c r="H6" s="331"/>
      <c r="I6" s="335"/>
      <c r="J6" s="336"/>
      <c r="K6" s="335"/>
      <c r="L6" s="336"/>
    </row>
    <row r="7" spans="2:12" ht="35.25" thickBot="1">
      <c r="B7" s="332"/>
      <c r="C7" s="44" t="s">
        <v>39</v>
      </c>
      <c r="D7" s="44" t="s">
        <v>44</v>
      </c>
      <c r="E7" s="44" t="s">
        <v>39</v>
      </c>
      <c r="F7" s="44" t="s">
        <v>44</v>
      </c>
      <c r="G7" s="44" t="s">
        <v>39</v>
      </c>
      <c r="H7" s="44" t="s">
        <v>44</v>
      </c>
      <c r="I7" s="44" t="s">
        <v>39</v>
      </c>
      <c r="J7" s="44" t="s">
        <v>44</v>
      </c>
      <c r="K7" s="44" t="s">
        <v>39</v>
      </c>
      <c r="L7" s="44" t="s">
        <v>44</v>
      </c>
    </row>
    <row r="8" spans="2:12" ht="12" thickTop="1">
      <c r="B8" s="45">
        <v>2017</v>
      </c>
      <c r="C8" s="46">
        <v>155.79279760615279</v>
      </c>
      <c r="D8" s="46">
        <v>150.26326091954903</v>
      </c>
      <c r="E8" s="46">
        <v>31.112932679413621</v>
      </c>
      <c r="F8" s="46">
        <v>30.513452575549572</v>
      </c>
      <c r="G8" s="46">
        <v>186.90573028556642</v>
      </c>
      <c r="H8" s="46">
        <v>180.77671349509859</v>
      </c>
      <c r="I8" s="46">
        <v>76.895347471543786</v>
      </c>
      <c r="J8" s="46">
        <v>75.765263355678002</v>
      </c>
      <c r="K8" s="49">
        <v>263.80107775711019</v>
      </c>
      <c r="L8" s="49">
        <v>256.54197685077656</v>
      </c>
    </row>
    <row r="9" spans="2:12">
      <c r="B9" s="47">
        <v>2018</v>
      </c>
      <c r="C9" s="48">
        <v>154.12976346348654</v>
      </c>
      <c r="D9" s="48">
        <v>147.49532474604962</v>
      </c>
      <c r="E9" s="48">
        <v>32.716566967705411</v>
      </c>
      <c r="F9" s="48">
        <v>32.058840138062862</v>
      </c>
      <c r="G9" s="48">
        <v>186.84633043119194</v>
      </c>
      <c r="H9" s="48">
        <v>179.55416488411248</v>
      </c>
      <c r="I9" s="48">
        <v>84.227289631172994</v>
      </c>
      <c r="J9" s="48">
        <v>82.964367982384005</v>
      </c>
      <c r="K9" s="50">
        <v>271.07362006236497</v>
      </c>
      <c r="L9" s="50">
        <v>262.51853286649646</v>
      </c>
    </row>
    <row r="10" spans="2:12">
      <c r="B10" s="45">
        <v>2019</v>
      </c>
      <c r="C10" s="46">
        <v>160.77276290611707</v>
      </c>
      <c r="D10" s="46">
        <v>154.1013935814083</v>
      </c>
      <c r="E10" s="46">
        <v>35.623514916152999</v>
      </c>
      <c r="F10" s="46">
        <v>34.767633692223995</v>
      </c>
      <c r="G10" s="46">
        <v>196.39627782227006</v>
      </c>
      <c r="H10" s="46">
        <v>188.8690272736323</v>
      </c>
      <c r="I10" s="46">
        <v>97.52039512387833</v>
      </c>
      <c r="J10" s="46">
        <v>95.910008496703028</v>
      </c>
      <c r="K10" s="49">
        <v>293.91667294614842</v>
      </c>
      <c r="L10" s="49">
        <v>284.77903577033533</v>
      </c>
    </row>
    <row r="11" spans="2:12">
      <c r="B11" s="47">
        <v>2020</v>
      </c>
      <c r="C11" s="48">
        <v>169.34309631277952</v>
      </c>
      <c r="D11" s="48">
        <v>162.94360859482458</v>
      </c>
      <c r="E11" s="48">
        <v>38.30985814070786</v>
      </c>
      <c r="F11" s="48">
        <v>37.168020767875852</v>
      </c>
      <c r="G11" s="48">
        <v>207.65295445348738</v>
      </c>
      <c r="H11" s="48">
        <v>200.11162936270043</v>
      </c>
      <c r="I11" s="48">
        <v>109.84483572794437</v>
      </c>
      <c r="J11" s="48">
        <v>107.89907673460256</v>
      </c>
      <c r="K11" s="50">
        <v>317.49779018143175</v>
      </c>
      <c r="L11" s="50">
        <v>308.010706097303</v>
      </c>
    </row>
    <row r="12" spans="2:12" s="41" customFormat="1">
      <c r="B12" s="45">
        <v>2021</v>
      </c>
      <c r="C12" s="46">
        <v>173.63405043546149</v>
      </c>
      <c r="D12" s="46">
        <v>166.4618566243737</v>
      </c>
      <c r="E12" s="46">
        <v>40.773762739997927</v>
      </c>
      <c r="F12" s="46">
        <v>39.966292072320279</v>
      </c>
      <c r="G12" s="46">
        <v>214.40781317545941</v>
      </c>
      <c r="H12" s="46">
        <v>206.42814869669397</v>
      </c>
      <c r="I12" s="46">
        <v>115.56406744053005</v>
      </c>
      <c r="J12" s="46">
        <v>112.94575484825869</v>
      </c>
      <c r="K12" s="49">
        <v>329.97188061598945</v>
      </c>
      <c r="L12" s="49">
        <v>319.37390354495267</v>
      </c>
    </row>
    <row r="13" spans="2:12">
      <c r="B13" s="47">
        <v>2022</v>
      </c>
      <c r="C13" s="48">
        <v>178.40464418370561</v>
      </c>
      <c r="D13" s="48">
        <v>171.61238223653862</v>
      </c>
      <c r="E13" s="48">
        <v>43.519828480419243</v>
      </c>
      <c r="F13" s="48">
        <v>42.722716238937998</v>
      </c>
      <c r="G13" s="48">
        <v>221.92447266412486</v>
      </c>
      <c r="H13" s="48">
        <v>214.33509847547663</v>
      </c>
      <c r="I13" s="48">
        <v>122.99765170113163</v>
      </c>
      <c r="J13" s="48">
        <v>121.59640899212864</v>
      </c>
      <c r="K13" s="50">
        <v>344.92212436525648</v>
      </c>
      <c r="L13" s="50">
        <v>335.93150746760529</v>
      </c>
    </row>
    <row r="14" spans="2:12">
      <c r="B14" s="45">
        <v>2023</v>
      </c>
      <c r="C14" s="46">
        <v>187.41753855995466</v>
      </c>
      <c r="D14" s="46">
        <v>179.0119610686956</v>
      </c>
      <c r="E14" s="46">
        <v>46.574455074333734</v>
      </c>
      <c r="F14" s="46">
        <v>45.636731409667</v>
      </c>
      <c r="G14" s="46">
        <v>233.99199363428841</v>
      </c>
      <c r="H14" s="46">
        <v>224.64869247836259</v>
      </c>
      <c r="I14" s="46">
        <v>134.65102345571805</v>
      </c>
      <c r="J14" s="46">
        <v>132.48411036856493</v>
      </c>
      <c r="K14" s="49">
        <v>368.64301709000642</v>
      </c>
      <c r="L14" s="49">
        <v>357.13280284692752</v>
      </c>
    </row>
    <row r="15" spans="2:12">
      <c r="B15" s="51">
        <v>2024</v>
      </c>
      <c r="C15" s="52">
        <v>188.41442540779616</v>
      </c>
      <c r="D15" s="52">
        <v>180.64224835729996</v>
      </c>
      <c r="E15" s="52">
        <v>48.572208090240728</v>
      </c>
      <c r="F15" s="52">
        <v>47.567710165999998</v>
      </c>
      <c r="G15" s="52">
        <v>236.98663349803689</v>
      </c>
      <c r="H15" s="52">
        <v>228.20995852329997</v>
      </c>
      <c r="I15" s="52">
        <v>146.01038069879434</v>
      </c>
      <c r="J15" s="52">
        <v>143.42754946105612</v>
      </c>
      <c r="K15" s="53">
        <v>382.99701419683123</v>
      </c>
      <c r="L15" s="53">
        <v>371.63750798435609</v>
      </c>
    </row>
    <row r="16" spans="2:12">
      <c r="C16" s="42"/>
      <c r="D16" s="42"/>
      <c r="E16" s="42"/>
      <c r="F16" s="42"/>
      <c r="I16" s="42"/>
      <c r="J16" s="43"/>
    </row>
    <row r="17" spans="3:10">
      <c r="C17" s="42"/>
      <c r="D17" s="42"/>
      <c r="E17" s="42"/>
      <c r="F17" s="42"/>
      <c r="I17" s="42"/>
      <c r="J17" s="43"/>
    </row>
    <row r="18" spans="3:10">
      <c r="C18" s="42"/>
      <c r="D18" s="42"/>
      <c r="E18" s="42"/>
      <c r="F18" s="42"/>
      <c r="I18" s="42"/>
      <c r="J18" s="43"/>
    </row>
    <row r="19" spans="3:10">
      <c r="C19" s="42"/>
      <c r="D19" s="42"/>
      <c r="E19" s="42"/>
      <c r="F19" s="42"/>
      <c r="I19" s="42"/>
      <c r="J19" s="43"/>
    </row>
    <row r="20" spans="3:10">
      <c r="C20" s="42"/>
      <c r="D20" s="42"/>
      <c r="E20" s="42"/>
      <c r="F20" s="42"/>
      <c r="I20" s="42"/>
      <c r="J20" s="43"/>
    </row>
    <row r="21" spans="3:10">
      <c r="C21" s="42"/>
      <c r="D21" s="42"/>
      <c r="E21" s="42"/>
      <c r="F21" s="42"/>
      <c r="I21" s="42"/>
      <c r="J21" s="43"/>
    </row>
    <row r="22" spans="3:10">
      <c r="C22" s="42"/>
      <c r="D22" s="42"/>
      <c r="E22" s="42"/>
      <c r="F22" s="42"/>
      <c r="I22" s="42"/>
    </row>
    <row r="23" spans="3:10">
      <c r="C23" s="42"/>
    </row>
  </sheetData>
  <mergeCells count="7">
    <mergeCell ref="B5:B7"/>
    <mergeCell ref="C5:H5"/>
    <mergeCell ref="I5:J6"/>
    <mergeCell ref="K5:L6"/>
    <mergeCell ref="C6:D6"/>
    <mergeCell ref="E6:F6"/>
    <mergeCell ref="G6:H6"/>
  </mergeCells>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31DE-CAAA-4DA0-8B61-1313FFEBC9FA}">
  <sheetPr>
    <tabColor rgb="FF92D050"/>
  </sheetPr>
  <dimension ref="B2:I15"/>
  <sheetViews>
    <sheetView showGridLines="0" topLeftCell="A10" workbookViewId="0">
      <selection activeCell="G21" sqref="G21"/>
    </sheetView>
  </sheetViews>
  <sheetFormatPr defaultColWidth="8.73046875" defaultRowHeight="12.75"/>
  <cols>
    <col min="1" max="1" width="3.06640625" style="55" customWidth="1"/>
    <col min="2" max="2" width="22.46484375" style="55" customWidth="1"/>
    <col min="3" max="3" width="10.9296875" style="55" customWidth="1"/>
    <col min="4" max="4" width="10.265625" style="55" customWidth="1"/>
    <col min="5" max="6" width="9.33203125" style="55" customWidth="1"/>
    <col min="7" max="7" width="11" style="55" customWidth="1"/>
    <col min="8" max="8" width="5.796875" style="56" customWidth="1"/>
    <col min="9" max="9" width="2" style="55" customWidth="1"/>
    <col min="10" max="10" width="19.796875" style="55" bestFit="1" customWidth="1"/>
    <col min="11" max="16384" width="8.73046875" style="55"/>
  </cols>
  <sheetData>
    <row r="2" spans="2:9" ht="14.25">
      <c r="B2" s="95" t="s">
        <v>47</v>
      </c>
    </row>
    <row r="3" spans="2:9" ht="14.25">
      <c r="B3" s="97" t="s">
        <v>48</v>
      </c>
    </row>
    <row r="4" spans="2:9">
      <c r="B4" s="57"/>
    </row>
    <row r="5" spans="2:9" ht="26.25" thickBot="1">
      <c r="B5" s="62" t="s">
        <v>56</v>
      </c>
      <c r="C5" s="62">
        <v>2020</v>
      </c>
      <c r="D5" s="62">
        <v>2021</v>
      </c>
      <c r="E5" s="62">
        <v>2022</v>
      </c>
      <c r="F5" s="62">
        <v>2023</v>
      </c>
      <c r="G5" s="62">
        <v>2024</v>
      </c>
    </row>
    <row r="6" spans="2:9" ht="25.9" thickTop="1">
      <c r="B6" s="58" t="s">
        <v>49</v>
      </c>
      <c r="C6" s="59">
        <v>76.057917427835889</v>
      </c>
      <c r="D6" s="59">
        <v>93.069291759618125</v>
      </c>
      <c r="E6" s="59">
        <v>109.4987588796194</v>
      </c>
      <c r="F6" s="59">
        <v>127.07063996121428</v>
      </c>
      <c r="G6" s="59">
        <v>136.63775923629959</v>
      </c>
    </row>
    <row r="7" spans="2:9" ht="25.5">
      <c r="B7" s="63" t="s">
        <v>50</v>
      </c>
      <c r="C7" s="64">
        <v>89.031950344710793</v>
      </c>
      <c r="D7" s="64">
        <v>87.488094502065564</v>
      </c>
      <c r="E7" s="64">
        <v>90.797503276780503</v>
      </c>
      <c r="F7" s="64">
        <v>92.99388534101071</v>
      </c>
      <c r="G7" s="64">
        <v>89.510394388131004</v>
      </c>
    </row>
    <row r="8" spans="2:9" ht="25.5">
      <c r="B8" s="58" t="s">
        <v>51</v>
      </c>
      <c r="C8" s="59">
        <v>32.181885973061</v>
      </c>
      <c r="D8" s="59">
        <v>30.713604922250159</v>
      </c>
      <c r="E8" s="59">
        <v>28.687029856225802</v>
      </c>
      <c r="F8" s="59">
        <v>28.122825468878538</v>
      </c>
      <c r="G8" s="59">
        <v>24.845858657949911</v>
      </c>
    </row>
    <row r="9" spans="2:9" ht="25.5">
      <c r="B9" s="63" t="s">
        <v>52</v>
      </c>
      <c r="C9" s="64">
        <v>67.43108651055752</v>
      </c>
      <c r="D9" s="64">
        <v>65.426079673077936</v>
      </c>
      <c r="E9" s="64">
        <v>65.103045529332562</v>
      </c>
      <c r="F9" s="64">
        <v>67.544270560639447</v>
      </c>
      <c r="G9" s="64">
        <v>62.844510466225003</v>
      </c>
      <c r="H9" s="60"/>
    </row>
    <row r="10" spans="2:9" ht="25.5">
      <c r="B10" s="58" t="s">
        <v>53</v>
      </c>
      <c r="C10" s="59">
        <v>17.190204641475194</v>
      </c>
      <c r="D10" s="59">
        <v>16.187326470096146</v>
      </c>
      <c r="E10" s="59">
        <v>13.844636296589574</v>
      </c>
      <c r="F10" s="59">
        <v>12.201614847066866</v>
      </c>
      <c r="G10" s="59">
        <v>10.434259811599357</v>
      </c>
      <c r="H10" s="60"/>
    </row>
    <row r="11" spans="2:9" ht="25.5">
      <c r="B11" s="63" t="s">
        <v>54</v>
      </c>
      <c r="C11" s="64">
        <v>26.117661199662621</v>
      </c>
      <c r="D11" s="64">
        <v>26.489506217844735</v>
      </c>
      <c r="E11" s="64">
        <v>28.000533629057372</v>
      </c>
      <c r="F11" s="64">
        <v>29.199566668117768</v>
      </c>
      <c r="G11" s="64">
        <v>47.364725424151175</v>
      </c>
      <c r="H11" s="60"/>
    </row>
    <row r="12" spans="2:9" ht="25.9">
      <c r="B12" s="65" t="s">
        <v>55</v>
      </c>
      <c r="C12" s="66">
        <v>308.010706097303</v>
      </c>
      <c r="D12" s="66">
        <v>319.37390354495267</v>
      </c>
      <c r="E12" s="66">
        <v>335.93150746760517</v>
      </c>
      <c r="F12" s="66">
        <v>357.13280284692763</v>
      </c>
      <c r="G12" s="66">
        <v>371.63750798435598</v>
      </c>
    </row>
    <row r="13" spans="2:9" ht="5" customHeight="1">
      <c r="B13" s="54"/>
    </row>
    <row r="14" spans="2:9" ht="49.5" customHeight="1">
      <c r="B14" s="337" t="s">
        <v>57</v>
      </c>
      <c r="C14" s="337"/>
      <c r="D14" s="337"/>
      <c r="E14" s="337"/>
      <c r="F14" s="337"/>
      <c r="G14" s="337"/>
      <c r="H14" s="337"/>
      <c r="I14" s="337"/>
    </row>
    <row r="15" spans="2:9" ht="55.5" customHeight="1">
      <c r="B15" s="338" t="s">
        <v>58</v>
      </c>
      <c r="C15" s="338"/>
      <c r="D15" s="338"/>
      <c r="E15" s="338"/>
      <c r="F15" s="338"/>
      <c r="G15" s="338"/>
      <c r="H15" s="338"/>
      <c r="I15" s="338"/>
    </row>
  </sheetData>
  <mergeCells count="2">
    <mergeCell ref="B14:I14"/>
    <mergeCell ref="B15:I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F92CB-0319-40EE-950D-A6C157B5396C}">
  <sheetPr>
    <tabColor rgb="FF92D050"/>
  </sheetPr>
  <dimension ref="A2:K226"/>
  <sheetViews>
    <sheetView showGridLines="0" zoomScaleNormal="100" zoomScaleSheetLayoutView="135" workbookViewId="0">
      <selection activeCell="I14" sqref="I14"/>
    </sheetView>
  </sheetViews>
  <sheetFormatPr defaultColWidth="9" defaultRowHeight="14.25"/>
  <cols>
    <col min="1" max="1" width="2.33203125" style="71" customWidth="1"/>
    <col min="2" max="2" width="37.33203125" style="71" customWidth="1"/>
    <col min="3" max="3" width="14.06640625" style="93" bestFit="1" customWidth="1"/>
    <col min="4" max="4" width="24.19921875" style="94" customWidth="1"/>
    <col min="5" max="5" width="19.06640625" style="92" customWidth="1"/>
    <col min="6" max="6" width="13.796875" style="61" bestFit="1" customWidth="1"/>
    <col min="7" max="7" width="6.73046875" style="71" customWidth="1"/>
    <col min="8" max="8" width="10.06640625" style="71" bestFit="1" customWidth="1"/>
    <col min="9" max="9" width="23.19921875" style="71" bestFit="1" customWidth="1"/>
    <col min="10" max="10" width="59.59765625" style="71" bestFit="1" customWidth="1"/>
    <col min="11" max="11" width="26.33203125" style="71" bestFit="1" customWidth="1"/>
    <col min="12" max="16384" width="9" style="71"/>
  </cols>
  <sheetData>
    <row r="2" spans="2:7">
      <c r="B2" s="98" t="s">
        <v>59</v>
      </c>
      <c r="C2" s="67"/>
      <c r="D2" s="68"/>
      <c r="E2" s="69"/>
      <c r="F2" s="70"/>
    </row>
    <row r="3" spans="2:7">
      <c r="B3" s="99" t="s">
        <v>60</v>
      </c>
      <c r="C3" s="67"/>
      <c r="D3" s="68"/>
      <c r="E3" s="69"/>
      <c r="F3" s="70"/>
    </row>
    <row r="4" spans="2:7" ht="8" customHeight="1">
      <c r="B4" s="72"/>
      <c r="C4" s="67"/>
      <c r="D4" s="68"/>
      <c r="E4" s="69"/>
      <c r="F4" s="70"/>
    </row>
    <row r="5" spans="2:7" ht="25.9" thickBot="1">
      <c r="B5" s="100" t="s">
        <v>93</v>
      </c>
      <c r="C5" s="100" t="s">
        <v>94</v>
      </c>
      <c r="D5" s="101" t="s">
        <v>61</v>
      </c>
      <c r="E5" s="102" t="s">
        <v>95</v>
      </c>
      <c r="F5" s="101" t="s">
        <v>96</v>
      </c>
    </row>
    <row r="6" spans="2:7" ht="25.9" thickTop="1">
      <c r="B6" s="73" t="s">
        <v>62</v>
      </c>
      <c r="C6" s="74">
        <f t="shared" ref="C6:E9" si="0">+C12+C18</f>
        <v>65</v>
      </c>
      <c r="D6" s="75">
        <f>+D12+D18</f>
        <v>337608.56889040605</v>
      </c>
      <c r="E6" s="76">
        <f t="shared" si="0"/>
        <v>347099.20988554251</v>
      </c>
      <c r="F6" s="75">
        <f>+F12+F18</f>
        <v>4998126</v>
      </c>
      <c r="G6" s="77"/>
    </row>
    <row r="7" spans="2:7" ht="25.5">
      <c r="B7" s="73" t="s">
        <v>63</v>
      </c>
      <c r="C7" s="74">
        <f t="shared" si="0"/>
        <v>31</v>
      </c>
      <c r="D7" s="75">
        <f t="shared" si="0"/>
        <v>19915.942956379844</v>
      </c>
      <c r="E7" s="76">
        <f t="shared" si="0"/>
        <v>21074.249448499035</v>
      </c>
      <c r="F7" s="75">
        <f>+F13+F19</f>
        <v>182054</v>
      </c>
      <c r="G7" s="77"/>
    </row>
    <row r="8" spans="2:7" ht="25.5">
      <c r="B8" s="73" t="s">
        <v>64</v>
      </c>
      <c r="C8" s="74">
        <f t="shared" si="0"/>
        <v>58</v>
      </c>
      <c r="D8" s="75">
        <f t="shared" si="0"/>
        <v>12680.804785268298</v>
      </c>
      <c r="E8" s="76">
        <f t="shared" si="0"/>
        <v>13262.993209891127</v>
      </c>
      <c r="F8" s="75">
        <f>+F14+F20</f>
        <v>86844</v>
      </c>
      <c r="G8" s="77"/>
    </row>
    <row r="9" spans="2:7" ht="25.5">
      <c r="B9" s="73" t="s">
        <v>65</v>
      </c>
      <c r="C9" s="74">
        <f t="shared" si="0"/>
        <v>37</v>
      </c>
      <c r="D9" s="75">
        <f t="shared" si="0"/>
        <v>1432.1913523018482</v>
      </c>
      <c r="E9" s="76">
        <f t="shared" si="0"/>
        <v>1560.5616528985299</v>
      </c>
      <c r="F9" s="75">
        <f>+F15+F21</f>
        <v>19801</v>
      </c>
      <c r="G9" s="77"/>
    </row>
    <row r="10" spans="2:7">
      <c r="B10" s="103" t="s">
        <v>66</v>
      </c>
      <c r="C10" s="104">
        <f>SUM(C6:C9)</f>
        <v>191</v>
      </c>
      <c r="D10" s="105">
        <f>SUM(D6:D9)</f>
        <v>371637.50798435608</v>
      </c>
      <c r="E10" s="106">
        <f>SUM(E6:E9)</f>
        <v>382997.01419683127</v>
      </c>
      <c r="F10" s="106">
        <f>SUM(F6:F9)</f>
        <v>5286825</v>
      </c>
    </row>
    <row r="11" spans="2:7">
      <c r="B11" s="107" t="s">
        <v>97</v>
      </c>
      <c r="C11" s="108"/>
      <c r="D11" s="109"/>
      <c r="E11" s="110"/>
      <c r="F11" s="110"/>
    </row>
    <row r="12" spans="2:7" ht="25.5">
      <c r="B12" s="82" t="s">
        <v>67</v>
      </c>
      <c r="C12" s="83">
        <f>[1]Aset!P11</f>
        <v>14</v>
      </c>
      <c r="D12" s="79">
        <v>139314.68577504539</v>
      </c>
      <c r="E12" s="80">
        <v>141799.6506887381</v>
      </c>
      <c r="F12" s="76">
        <v>3946545</v>
      </c>
    </row>
    <row r="13" spans="2:7" ht="25.5">
      <c r="B13" s="82" t="s">
        <v>68</v>
      </c>
      <c r="C13" s="83">
        <f>[1]Aset!Q11</f>
        <v>5</v>
      </c>
      <c r="D13" s="79">
        <v>3732.7318961230039</v>
      </c>
      <c r="E13" s="80">
        <v>3823.17637635254</v>
      </c>
      <c r="F13" s="76">
        <v>94609</v>
      </c>
    </row>
    <row r="14" spans="2:7" ht="25.5">
      <c r="B14" s="82" t="s">
        <v>69</v>
      </c>
      <c r="C14" s="83">
        <f>[1]Aset!R11</f>
        <v>2</v>
      </c>
      <c r="D14" s="79">
        <v>264.51131521100001</v>
      </c>
      <c r="E14" s="80">
        <v>266.43751350000002</v>
      </c>
      <c r="F14" s="76">
        <v>12268</v>
      </c>
    </row>
    <row r="15" spans="2:7" ht="25.5">
      <c r="B15" s="82" t="s">
        <v>70</v>
      </c>
      <c r="C15" s="83">
        <f>[1]Aset!S11</f>
        <v>5</v>
      </c>
      <c r="D15" s="79">
        <v>115.6204746767182</v>
      </c>
      <c r="E15" s="80">
        <v>121.1161202036711</v>
      </c>
      <c r="F15" s="76">
        <v>3747</v>
      </c>
    </row>
    <row r="16" spans="2:7">
      <c r="B16" s="103" t="s">
        <v>101</v>
      </c>
      <c r="C16" s="104">
        <f>SUM(C12:C15)</f>
        <v>26</v>
      </c>
      <c r="D16" s="105">
        <f>SUM(D12:D15)</f>
        <v>143427.54946105613</v>
      </c>
      <c r="E16" s="106">
        <f>SUM(E12:E15)</f>
        <v>146010.3806987943</v>
      </c>
      <c r="F16" s="106">
        <f>SUM(F12:F15)</f>
        <v>4057169</v>
      </c>
    </row>
    <row r="17" spans="1:11">
      <c r="B17" s="107" t="s">
        <v>98</v>
      </c>
      <c r="C17" s="108"/>
      <c r="D17" s="109"/>
      <c r="E17" s="110"/>
      <c r="F17" s="110"/>
    </row>
    <row r="18" spans="1:11" ht="25.5">
      <c r="B18" s="82" t="s">
        <v>71</v>
      </c>
      <c r="C18" s="78">
        <f t="shared" ref="C18:E21" si="1">+C24+C30</f>
        <v>51</v>
      </c>
      <c r="D18" s="79">
        <f t="shared" si="1"/>
        <v>198293.88311536069</v>
      </c>
      <c r="E18" s="80">
        <f t="shared" si="1"/>
        <v>205299.55919680442</v>
      </c>
      <c r="F18" s="80">
        <f>+F24+F30</f>
        <v>1051581</v>
      </c>
      <c r="G18" s="84"/>
    </row>
    <row r="19" spans="1:11" ht="25.5">
      <c r="B19" s="82" t="s">
        <v>72</v>
      </c>
      <c r="C19" s="78">
        <f t="shared" si="1"/>
        <v>26</v>
      </c>
      <c r="D19" s="79">
        <f t="shared" si="1"/>
        <v>16183.211060256841</v>
      </c>
      <c r="E19" s="80">
        <f t="shared" si="1"/>
        <v>17251.073072146493</v>
      </c>
      <c r="F19" s="80">
        <f>+F25+F31</f>
        <v>87445</v>
      </c>
      <c r="G19" s="84"/>
    </row>
    <row r="20" spans="1:11" ht="25.5">
      <c r="B20" s="82" t="s">
        <v>73</v>
      </c>
      <c r="C20" s="78">
        <f t="shared" si="1"/>
        <v>56</v>
      </c>
      <c r="D20" s="79">
        <f t="shared" si="1"/>
        <v>12416.293470057297</v>
      </c>
      <c r="E20" s="80">
        <f t="shared" si="1"/>
        <v>12996.555696391126</v>
      </c>
      <c r="F20" s="80">
        <f>+F26+F32</f>
        <v>74576</v>
      </c>
      <c r="G20" s="84"/>
    </row>
    <row r="21" spans="1:11" ht="25.5">
      <c r="B21" s="82" t="s">
        <v>74</v>
      </c>
      <c r="C21" s="78">
        <f t="shared" si="1"/>
        <v>32</v>
      </c>
      <c r="D21" s="79">
        <f t="shared" si="1"/>
        <v>1316.5708776251299</v>
      </c>
      <c r="E21" s="80">
        <f t="shared" si="1"/>
        <v>1439.4455326948589</v>
      </c>
      <c r="F21" s="80">
        <f>+F27+F33</f>
        <v>16054</v>
      </c>
      <c r="G21" s="84"/>
    </row>
    <row r="22" spans="1:11">
      <c r="B22" s="103" t="s">
        <v>102</v>
      </c>
      <c r="C22" s="104">
        <f>SUM(C18:C21)</f>
        <v>165</v>
      </c>
      <c r="D22" s="105">
        <f>SUM(D18:D21)</f>
        <v>228209.95852329998</v>
      </c>
      <c r="E22" s="106">
        <f>SUM(E18:E21)</f>
        <v>236986.63349803691</v>
      </c>
      <c r="F22" s="106">
        <f>SUM(F18:F21)</f>
        <v>1229656</v>
      </c>
    </row>
    <row r="23" spans="1:11">
      <c r="B23" s="85" t="s">
        <v>99</v>
      </c>
      <c r="C23" s="78"/>
      <c r="D23" s="79"/>
      <c r="E23" s="80"/>
      <c r="F23" s="81"/>
    </row>
    <row r="24" spans="1:11" ht="25.5">
      <c r="B24" s="82" t="s">
        <v>75</v>
      </c>
      <c r="C24" s="83">
        <f>[1]Aset!P9</f>
        <v>42</v>
      </c>
      <c r="D24" s="79">
        <v>158578.63374108868</v>
      </c>
      <c r="E24" s="80">
        <v>164914.6674799764</v>
      </c>
      <c r="F24" s="76">
        <v>744921</v>
      </c>
    </row>
    <row r="25" spans="1:11" ht="25.5">
      <c r="B25" s="82" t="s">
        <v>76</v>
      </c>
      <c r="C25" s="83">
        <f>[1]Aset!Q9</f>
        <v>17</v>
      </c>
      <c r="D25" s="79">
        <v>11026.327210710841</v>
      </c>
      <c r="E25" s="80">
        <v>11958.427346247494</v>
      </c>
      <c r="F25" s="76">
        <v>41057</v>
      </c>
    </row>
    <row r="26" spans="1:11" ht="25.5">
      <c r="B26" s="82" t="s">
        <v>77</v>
      </c>
      <c r="C26" s="83">
        <f>[1]Aset!R9</f>
        <v>46</v>
      </c>
      <c r="D26" s="79">
        <v>10008.862736347297</v>
      </c>
      <c r="E26" s="80">
        <v>10435.340882641127</v>
      </c>
      <c r="F26" s="76">
        <v>53444</v>
      </c>
    </row>
    <row r="27" spans="1:11" ht="25.5">
      <c r="B27" s="82" t="s">
        <v>78</v>
      </c>
      <c r="C27" s="83">
        <f>[1]Aset!S9</f>
        <v>22</v>
      </c>
      <c r="D27" s="79">
        <v>1028.42466915313</v>
      </c>
      <c r="E27" s="80">
        <v>1105.9896989311289</v>
      </c>
      <c r="F27" s="76">
        <v>8994</v>
      </c>
      <c r="I27"/>
      <c r="J27"/>
      <c r="K27"/>
    </row>
    <row r="28" spans="1:11">
      <c r="B28" s="103" t="s">
        <v>103</v>
      </c>
      <c r="C28" s="104">
        <f>SUM(C24:C27)</f>
        <v>127</v>
      </c>
      <c r="D28" s="105">
        <f>SUM(D24:D27)</f>
        <v>180642.24835729998</v>
      </c>
      <c r="E28" s="106">
        <f>SUM(E24:E27)</f>
        <v>188414.42540779614</v>
      </c>
      <c r="F28" s="106">
        <f>SUM(F24:F27)</f>
        <v>848416</v>
      </c>
      <c r="I28"/>
      <c r="J28"/>
      <c r="K28"/>
    </row>
    <row r="29" spans="1:11">
      <c r="B29" s="85" t="s">
        <v>100</v>
      </c>
      <c r="C29" s="78"/>
      <c r="D29" s="79"/>
      <c r="E29" s="80"/>
      <c r="F29" s="81"/>
      <c r="I29"/>
      <c r="J29"/>
      <c r="K29"/>
    </row>
    <row r="30" spans="1:11" ht="25.5">
      <c r="A30" s="86"/>
      <c r="B30" s="82" t="s">
        <v>79</v>
      </c>
      <c r="C30" s="83">
        <f>[1]Aset!P10</f>
        <v>9</v>
      </c>
      <c r="D30" s="79">
        <v>39715.249374272003</v>
      </c>
      <c r="E30" s="80">
        <v>40384.891716828002</v>
      </c>
      <c r="F30" s="76">
        <v>306660</v>
      </c>
      <c r="I30"/>
      <c r="J30"/>
      <c r="K30"/>
    </row>
    <row r="31" spans="1:11" ht="25.5">
      <c r="A31" s="86"/>
      <c r="B31" s="82" t="s">
        <v>80</v>
      </c>
      <c r="C31" s="83">
        <f>[1]Aset!Q10</f>
        <v>9</v>
      </c>
      <c r="D31" s="79">
        <v>5156.8838495460004</v>
      </c>
      <c r="E31" s="80">
        <v>5292.6457258990004</v>
      </c>
      <c r="F31" s="76">
        <v>46388</v>
      </c>
      <c r="I31"/>
      <c r="J31"/>
      <c r="K31"/>
    </row>
    <row r="32" spans="1:11" ht="25.5">
      <c r="A32" s="86"/>
      <c r="B32" s="82" t="s">
        <v>81</v>
      </c>
      <c r="C32" s="83">
        <f>[1]Aset!R10</f>
        <v>10</v>
      </c>
      <c r="D32" s="79">
        <v>2407.4307337099999</v>
      </c>
      <c r="E32" s="80">
        <v>2561.2148137499998</v>
      </c>
      <c r="F32" s="76">
        <v>21132</v>
      </c>
      <c r="I32"/>
      <c r="J32"/>
      <c r="K32"/>
    </row>
    <row r="33" spans="1:11" ht="25.5">
      <c r="A33" s="86"/>
      <c r="B33" s="82" t="s">
        <v>82</v>
      </c>
      <c r="C33" s="83">
        <f>[1]Aset!S10</f>
        <v>10</v>
      </c>
      <c r="D33" s="79">
        <v>288.14620847200001</v>
      </c>
      <c r="E33" s="80">
        <v>333.45583376372997</v>
      </c>
      <c r="F33" s="76">
        <v>7060</v>
      </c>
      <c r="I33"/>
      <c r="J33"/>
      <c r="K33"/>
    </row>
    <row r="34" spans="1:11">
      <c r="B34" s="103" t="s">
        <v>104</v>
      </c>
      <c r="C34" s="104">
        <f>SUM(C30:C33)</f>
        <v>38</v>
      </c>
      <c r="D34" s="105">
        <f>SUM(D30:D33)</f>
        <v>47567.710166000004</v>
      </c>
      <c r="E34" s="106">
        <f>SUM(E30:E33)</f>
        <v>48572.208090240725</v>
      </c>
      <c r="F34" s="106">
        <f>SUM(F30:F33)</f>
        <v>381240</v>
      </c>
      <c r="I34"/>
      <c r="J34"/>
      <c r="K34"/>
    </row>
    <row r="35" spans="1:11">
      <c r="B35" s="72"/>
      <c r="C35" s="67"/>
      <c r="D35" s="68"/>
      <c r="E35" s="69"/>
      <c r="F35" s="70"/>
      <c r="I35"/>
      <c r="J35"/>
      <c r="K35"/>
    </row>
    <row r="36" spans="1:11">
      <c r="B36" s="72" t="s">
        <v>83</v>
      </c>
      <c r="C36" s="67"/>
      <c r="D36" s="68"/>
      <c r="E36" s="69"/>
      <c r="F36" s="70"/>
      <c r="I36"/>
      <c r="J36"/>
      <c r="K36"/>
    </row>
    <row r="37" spans="1:11">
      <c r="B37" s="72" t="s">
        <v>84</v>
      </c>
      <c r="C37" s="67"/>
      <c r="D37" s="68"/>
      <c r="E37" s="69"/>
      <c r="F37" s="70"/>
      <c r="I37"/>
      <c r="J37"/>
      <c r="K37"/>
    </row>
    <row r="38" spans="1:11">
      <c r="B38" s="87" t="s">
        <v>85</v>
      </c>
      <c r="C38" s="67"/>
      <c r="D38" s="68"/>
      <c r="E38" s="69"/>
      <c r="F38" s="70"/>
      <c r="I38"/>
      <c r="J38"/>
      <c r="K38"/>
    </row>
    <row r="39" spans="1:11">
      <c r="B39" s="88" t="s">
        <v>86</v>
      </c>
      <c r="C39" s="89"/>
      <c r="D39" s="90"/>
      <c r="E39" s="69"/>
      <c r="F39" s="70"/>
      <c r="I39"/>
      <c r="J39"/>
      <c r="K39"/>
    </row>
    <row r="40" spans="1:11">
      <c r="B40" s="87" t="s">
        <v>87</v>
      </c>
      <c r="C40" s="67"/>
      <c r="D40" s="68"/>
      <c r="E40" s="69"/>
      <c r="F40" s="70"/>
      <c r="I40"/>
      <c r="J40"/>
      <c r="K40"/>
    </row>
    <row r="41" spans="1:11">
      <c r="B41" s="88" t="s">
        <v>88</v>
      </c>
      <c r="C41" s="89"/>
      <c r="D41" s="90"/>
      <c r="E41" s="91"/>
      <c r="F41" s="70"/>
      <c r="I41"/>
      <c r="J41"/>
      <c r="K41"/>
    </row>
    <row r="42" spans="1:11">
      <c r="B42" s="87" t="s">
        <v>89</v>
      </c>
      <c r="C42" s="67"/>
      <c r="D42" s="68"/>
      <c r="E42" s="69"/>
      <c r="F42" s="70"/>
      <c r="I42"/>
      <c r="J42"/>
      <c r="K42"/>
    </row>
    <row r="43" spans="1:11">
      <c r="B43" s="88" t="s">
        <v>90</v>
      </c>
      <c r="C43" s="89"/>
      <c r="D43" s="90"/>
      <c r="I43"/>
      <c r="J43"/>
      <c r="K43"/>
    </row>
    <row r="44" spans="1:11">
      <c r="B44" s="87" t="s">
        <v>91</v>
      </c>
      <c r="C44" s="67"/>
      <c r="D44" s="68"/>
      <c r="E44" s="69"/>
      <c r="F44" s="70"/>
      <c r="I44"/>
      <c r="J44"/>
      <c r="K44"/>
    </row>
    <row r="45" spans="1:11">
      <c r="B45" s="88" t="s">
        <v>92</v>
      </c>
      <c r="C45" s="89"/>
      <c r="D45" s="90"/>
      <c r="I45"/>
      <c r="J45"/>
      <c r="K45"/>
    </row>
    <row r="46" spans="1:11">
      <c r="I46"/>
      <c r="J46"/>
      <c r="K46"/>
    </row>
    <row r="47" spans="1:11">
      <c r="I47"/>
      <c r="J47"/>
      <c r="K47"/>
    </row>
    <row r="48" spans="1:11">
      <c r="I48"/>
      <c r="J48"/>
      <c r="K48"/>
    </row>
    <row r="49" spans="9:11">
      <c r="I49"/>
      <c r="J49"/>
      <c r="K49"/>
    </row>
    <row r="50" spans="9:11">
      <c r="I50"/>
      <c r="J50"/>
      <c r="K50"/>
    </row>
    <row r="51" spans="9:11">
      <c r="I51"/>
      <c r="J51"/>
      <c r="K51"/>
    </row>
    <row r="52" spans="9:11">
      <c r="I52"/>
      <c r="J52"/>
      <c r="K52"/>
    </row>
    <row r="53" spans="9:11">
      <c r="I53"/>
      <c r="J53"/>
      <c r="K53"/>
    </row>
    <row r="54" spans="9:11">
      <c r="I54"/>
      <c r="J54"/>
      <c r="K54"/>
    </row>
    <row r="55" spans="9:11">
      <c r="I55"/>
      <c r="J55"/>
      <c r="K55"/>
    </row>
    <row r="56" spans="9:11">
      <c r="I56"/>
      <c r="J56"/>
      <c r="K56"/>
    </row>
    <row r="57" spans="9:11">
      <c r="I57"/>
      <c r="J57"/>
      <c r="K57"/>
    </row>
    <row r="58" spans="9:11">
      <c r="I58"/>
      <c r="J58"/>
      <c r="K58"/>
    </row>
    <row r="59" spans="9:11">
      <c r="I59"/>
      <c r="J59"/>
      <c r="K59"/>
    </row>
    <row r="60" spans="9:11">
      <c r="I60"/>
      <c r="J60"/>
      <c r="K60"/>
    </row>
    <row r="61" spans="9:11">
      <c r="I61"/>
      <c r="J61"/>
      <c r="K61"/>
    </row>
    <row r="62" spans="9:11">
      <c r="I62"/>
      <c r="J62"/>
      <c r="K62"/>
    </row>
    <row r="63" spans="9:11">
      <c r="I63"/>
      <c r="J63"/>
      <c r="K63"/>
    </row>
    <row r="64" spans="9:11">
      <c r="I64"/>
      <c r="J64"/>
      <c r="K64"/>
    </row>
    <row r="65" spans="9:11">
      <c r="I65"/>
      <c r="J65"/>
      <c r="K65"/>
    </row>
    <row r="66" spans="9:11">
      <c r="I66"/>
      <c r="J66"/>
      <c r="K66"/>
    </row>
    <row r="67" spans="9:11">
      <c r="I67"/>
      <c r="J67"/>
      <c r="K67"/>
    </row>
    <row r="68" spans="9:11">
      <c r="I68"/>
      <c r="J68"/>
      <c r="K68"/>
    </row>
    <row r="69" spans="9:11">
      <c r="I69"/>
      <c r="J69"/>
      <c r="K69"/>
    </row>
    <row r="70" spans="9:11">
      <c r="I70"/>
      <c r="J70"/>
      <c r="K70"/>
    </row>
    <row r="71" spans="9:11">
      <c r="I71"/>
      <c r="J71"/>
      <c r="K71"/>
    </row>
    <row r="72" spans="9:11">
      <c r="I72"/>
      <c r="J72"/>
      <c r="K72"/>
    </row>
    <row r="73" spans="9:11">
      <c r="I73"/>
      <c r="J73"/>
      <c r="K73"/>
    </row>
    <row r="74" spans="9:11">
      <c r="I74"/>
      <c r="J74"/>
      <c r="K74"/>
    </row>
    <row r="75" spans="9:11">
      <c r="I75"/>
      <c r="J75"/>
      <c r="K75"/>
    </row>
    <row r="76" spans="9:11">
      <c r="I76"/>
      <c r="J76"/>
      <c r="K76"/>
    </row>
    <row r="77" spans="9:11">
      <c r="I77"/>
      <c r="J77"/>
      <c r="K77"/>
    </row>
    <row r="78" spans="9:11">
      <c r="I78"/>
      <c r="J78"/>
      <c r="K78"/>
    </row>
    <row r="79" spans="9:11">
      <c r="I79"/>
      <c r="J79"/>
      <c r="K79"/>
    </row>
    <row r="80" spans="9:11">
      <c r="I80"/>
      <c r="J80"/>
      <c r="K80"/>
    </row>
    <row r="81" spans="9:11">
      <c r="I81"/>
      <c r="J81"/>
      <c r="K81"/>
    </row>
    <row r="82" spans="9:11">
      <c r="I82"/>
      <c r="J82"/>
      <c r="K82"/>
    </row>
    <row r="83" spans="9:11">
      <c r="I83"/>
      <c r="J83"/>
      <c r="K83"/>
    </row>
    <row r="84" spans="9:11">
      <c r="I84"/>
      <c r="J84"/>
      <c r="K84"/>
    </row>
    <row r="85" spans="9:11">
      <c r="I85"/>
      <c r="J85"/>
      <c r="K85"/>
    </row>
    <row r="86" spans="9:11">
      <c r="I86"/>
      <c r="J86"/>
      <c r="K86"/>
    </row>
    <row r="87" spans="9:11">
      <c r="I87"/>
      <c r="J87"/>
      <c r="K87"/>
    </row>
    <row r="88" spans="9:11">
      <c r="I88"/>
      <c r="J88"/>
      <c r="K88"/>
    </row>
    <row r="89" spans="9:11">
      <c r="I89"/>
      <c r="J89"/>
      <c r="K89"/>
    </row>
    <row r="90" spans="9:11">
      <c r="I90"/>
      <c r="J90"/>
      <c r="K90"/>
    </row>
    <row r="91" spans="9:11">
      <c r="I91"/>
      <c r="J91"/>
      <c r="K91"/>
    </row>
    <row r="92" spans="9:11">
      <c r="I92"/>
      <c r="J92"/>
      <c r="K92"/>
    </row>
    <row r="93" spans="9:11">
      <c r="I93"/>
      <c r="J93"/>
      <c r="K93"/>
    </row>
    <row r="94" spans="9:11">
      <c r="I94"/>
      <c r="J94"/>
      <c r="K94"/>
    </row>
    <row r="95" spans="9:11">
      <c r="I95"/>
      <c r="J95"/>
      <c r="K95"/>
    </row>
    <row r="96" spans="9:11">
      <c r="I96"/>
      <c r="J96"/>
      <c r="K96"/>
    </row>
    <row r="97" spans="9:11">
      <c r="I97"/>
      <c r="J97"/>
      <c r="K97"/>
    </row>
    <row r="98" spans="9:11">
      <c r="I98"/>
      <c r="J98"/>
      <c r="K98"/>
    </row>
    <row r="99" spans="9:11">
      <c r="I99"/>
      <c r="J99"/>
      <c r="K99"/>
    </row>
    <row r="100" spans="9:11">
      <c r="I100"/>
      <c r="J100"/>
      <c r="K100"/>
    </row>
    <row r="101" spans="9:11">
      <c r="I101"/>
      <c r="J101"/>
      <c r="K101"/>
    </row>
    <row r="102" spans="9:11">
      <c r="I102"/>
      <c r="J102"/>
      <c r="K102"/>
    </row>
    <row r="103" spans="9:11">
      <c r="I103"/>
      <c r="J103"/>
      <c r="K103"/>
    </row>
    <row r="104" spans="9:11">
      <c r="I104"/>
      <c r="J104"/>
      <c r="K104"/>
    </row>
    <row r="105" spans="9:11">
      <c r="I105"/>
      <c r="J105"/>
      <c r="K105"/>
    </row>
    <row r="106" spans="9:11">
      <c r="I106"/>
      <c r="J106"/>
      <c r="K106"/>
    </row>
    <row r="107" spans="9:11">
      <c r="I107"/>
      <c r="J107"/>
      <c r="K107"/>
    </row>
    <row r="108" spans="9:11">
      <c r="I108"/>
      <c r="J108"/>
      <c r="K108"/>
    </row>
    <row r="109" spans="9:11">
      <c r="I109"/>
      <c r="J109"/>
      <c r="K109"/>
    </row>
    <row r="110" spans="9:11">
      <c r="I110"/>
      <c r="J110"/>
      <c r="K110"/>
    </row>
    <row r="111" spans="9:11">
      <c r="I111"/>
      <c r="J111"/>
      <c r="K111"/>
    </row>
    <row r="112" spans="9:11">
      <c r="I112"/>
      <c r="J112"/>
      <c r="K112"/>
    </row>
    <row r="113" spans="9:11">
      <c r="I113"/>
      <c r="J113"/>
      <c r="K113"/>
    </row>
    <row r="114" spans="9:11">
      <c r="I114"/>
      <c r="J114"/>
      <c r="K114"/>
    </row>
    <row r="115" spans="9:11">
      <c r="I115"/>
      <c r="J115"/>
      <c r="K115"/>
    </row>
    <row r="116" spans="9:11">
      <c r="I116"/>
      <c r="J116"/>
      <c r="K116"/>
    </row>
    <row r="117" spans="9:11">
      <c r="I117"/>
      <c r="J117"/>
      <c r="K117"/>
    </row>
    <row r="118" spans="9:11">
      <c r="I118"/>
      <c r="J118"/>
      <c r="K118"/>
    </row>
    <row r="119" spans="9:11">
      <c r="I119"/>
      <c r="J119"/>
      <c r="K119"/>
    </row>
    <row r="120" spans="9:11">
      <c r="I120"/>
      <c r="J120"/>
      <c r="K120"/>
    </row>
    <row r="121" spans="9:11">
      <c r="I121"/>
      <c r="J121"/>
      <c r="K121"/>
    </row>
    <row r="122" spans="9:11">
      <c r="I122"/>
      <c r="J122"/>
      <c r="K122"/>
    </row>
    <row r="123" spans="9:11">
      <c r="I123"/>
      <c r="J123"/>
      <c r="K123"/>
    </row>
    <row r="124" spans="9:11">
      <c r="I124"/>
      <c r="J124"/>
      <c r="K124"/>
    </row>
    <row r="125" spans="9:11">
      <c r="I125"/>
      <c r="J125"/>
      <c r="K125"/>
    </row>
    <row r="126" spans="9:11">
      <c r="I126"/>
      <c r="J126"/>
      <c r="K126"/>
    </row>
    <row r="127" spans="9:11">
      <c r="I127"/>
      <c r="J127"/>
      <c r="K127"/>
    </row>
    <row r="128" spans="9:11">
      <c r="I128"/>
      <c r="J128"/>
      <c r="K128"/>
    </row>
    <row r="129" spans="9:11">
      <c r="I129"/>
      <c r="J129"/>
      <c r="K129"/>
    </row>
    <row r="130" spans="9:11">
      <c r="I130"/>
      <c r="J130"/>
      <c r="K130"/>
    </row>
    <row r="131" spans="9:11">
      <c r="I131"/>
      <c r="J131"/>
      <c r="K131"/>
    </row>
    <row r="132" spans="9:11">
      <c r="I132"/>
      <c r="J132"/>
      <c r="K132"/>
    </row>
    <row r="133" spans="9:11">
      <c r="I133"/>
      <c r="J133"/>
      <c r="K133"/>
    </row>
    <row r="134" spans="9:11">
      <c r="I134"/>
      <c r="J134"/>
      <c r="K134"/>
    </row>
    <row r="135" spans="9:11">
      <c r="I135"/>
      <c r="J135"/>
      <c r="K135"/>
    </row>
    <row r="136" spans="9:11">
      <c r="I136"/>
      <c r="J136"/>
      <c r="K136"/>
    </row>
    <row r="137" spans="9:11">
      <c r="I137"/>
      <c r="J137"/>
      <c r="K137"/>
    </row>
    <row r="138" spans="9:11">
      <c r="I138"/>
      <c r="J138"/>
      <c r="K138"/>
    </row>
    <row r="139" spans="9:11">
      <c r="I139"/>
      <c r="J139"/>
      <c r="K139"/>
    </row>
    <row r="140" spans="9:11">
      <c r="I140"/>
      <c r="J140"/>
      <c r="K140"/>
    </row>
    <row r="141" spans="9:11">
      <c r="I141"/>
      <c r="J141"/>
      <c r="K141"/>
    </row>
    <row r="142" spans="9:11">
      <c r="I142"/>
      <c r="J142"/>
      <c r="K142"/>
    </row>
    <row r="143" spans="9:11">
      <c r="I143"/>
      <c r="J143"/>
      <c r="K143"/>
    </row>
    <row r="144" spans="9:11">
      <c r="I144"/>
      <c r="J144"/>
      <c r="K144"/>
    </row>
    <row r="145" spans="9:11">
      <c r="I145"/>
      <c r="J145"/>
      <c r="K145"/>
    </row>
    <row r="146" spans="9:11">
      <c r="I146"/>
      <c r="J146"/>
      <c r="K146"/>
    </row>
    <row r="147" spans="9:11">
      <c r="I147"/>
      <c r="J147"/>
      <c r="K147"/>
    </row>
    <row r="148" spans="9:11">
      <c r="I148"/>
      <c r="J148"/>
      <c r="K148"/>
    </row>
    <row r="149" spans="9:11">
      <c r="I149"/>
      <c r="J149"/>
      <c r="K149"/>
    </row>
    <row r="150" spans="9:11">
      <c r="I150"/>
      <c r="J150"/>
      <c r="K150"/>
    </row>
    <row r="151" spans="9:11">
      <c r="I151"/>
      <c r="J151"/>
      <c r="K151"/>
    </row>
    <row r="152" spans="9:11">
      <c r="I152"/>
      <c r="J152"/>
      <c r="K152"/>
    </row>
    <row r="153" spans="9:11">
      <c r="I153"/>
      <c r="J153"/>
      <c r="K153"/>
    </row>
    <row r="154" spans="9:11">
      <c r="I154"/>
      <c r="J154"/>
      <c r="K154"/>
    </row>
    <row r="155" spans="9:11">
      <c r="I155"/>
      <c r="J155"/>
      <c r="K155"/>
    </row>
    <row r="156" spans="9:11">
      <c r="I156"/>
      <c r="J156"/>
      <c r="K156"/>
    </row>
    <row r="157" spans="9:11">
      <c r="I157"/>
      <c r="J157"/>
      <c r="K157"/>
    </row>
    <row r="158" spans="9:11">
      <c r="I158"/>
      <c r="J158"/>
      <c r="K158"/>
    </row>
    <row r="159" spans="9:11">
      <c r="I159"/>
      <c r="J159"/>
      <c r="K159"/>
    </row>
    <row r="160" spans="9:11">
      <c r="I160"/>
      <c r="J160"/>
      <c r="K160"/>
    </row>
    <row r="161" spans="9:11">
      <c r="I161"/>
      <c r="J161"/>
      <c r="K161"/>
    </row>
    <row r="162" spans="9:11">
      <c r="I162"/>
      <c r="J162"/>
      <c r="K162"/>
    </row>
    <row r="163" spans="9:11">
      <c r="I163"/>
      <c r="J163"/>
      <c r="K163"/>
    </row>
    <row r="164" spans="9:11">
      <c r="I164"/>
      <c r="J164"/>
      <c r="K164"/>
    </row>
    <row r="165" spans="9:11">
      <c r="I165"/>
      <c r="J165"/>
      <c r="K165"/>
    </row>
    <row r="166" spans="9:11">
      <c r="I166"/>
      <c r="J166"/>
      <c r="K166"/>
    </row>
    <row r="167" spans="9:11">
      <c r="I167"/>
      <c r="J167"/>
      <c r="K167"/>
    </row>
    <row r="168" spans="9:11">
      <c r="I168"/>
      <c r="J168"/>
      <c r="K168"/>
    </row>
    <row r="169" spans="9:11">
      <c r="I169"/>
      <c r="J169"/>
      <c r="K169"/>
    </row>
    <row r="170" spans="9:11">
      <c r="I170"/>
      <c r="J170"/>
      <c r="K170"/>
    </row>
    <row r="171" spans="9:11">
      <c r="I171"/>
      <c r="J171"/>
      <c r="K171"/>
    </row>
    <row r="172" spans="9:11">
      <c r="I172"/>
      <c r="J172"/>
      <c r="K172"/>
    </row>
    <row r="173" spans="9:11">
      <c r="I173"/>
      <c r="J173"/>
      <c r="K173"/>
    </row>
    <row r="174" spans="9:11">
      <c r="I174"/>
      <c r="J174"/>
      <c r="K174"/>
    </row>
    <row r="175" spans="9:11">
      <c r="I175"/>
      <c r="J175"/>
      <c r="K175"/>
    </row>
    <row r="176" spans="9:11">
      <c r="I176"/>
      <c r="J176"/>
      <c r="K176"/>
    </row>
    <row r="177" spans="9:11">
      <c r="I177"/>
      <c r="J177"/>
      <c r="K177"/>
    </row>
    <row r="178" spans="9:11">
      <c r="I178"/>
      <c r="J178"/>
      <c r="K178"/>
    </row>
    <row r="179" spans="9:11">
      <c r="I179"/>
      <c r="J179"/>
      <c r="K179"/>
    </row>
    <row r="180" spans="9:11">
      <c r="I180"/>
      <c r="J180"/>
      <c r="K180"/>
    </row>
    <row r="181" spans="9:11">
      <c r="I181"/>
      <c r="J181"/>
      <c r="K181"/>
    </row>
    <row r="182" spans="9:11">
      <c r="I182"/>
      <c r="J182"/>
      <c r="K182"/>
    </row>
    <row r="183" spans="9:11">
      <c r="I183"/>
      <c r="J183"/>
      <c r="K183"/>
    </row>
    <row r="184" spans="9:11">
      <c r="I184"/>
      <c r="J184"/>
      <c r="K184"/>
    </row>
    <row r="185" spans="9:11">
      <c r="I185"/>
      <c r="J185"/>
      <c r="K185"/>
    </row>
    <row r="186" spans="9:11">
      <c r="I186"/>
      <c r="J186"/>
      <c r="K186"/>
    </row>
    <row r="187" spans="9:11">
      <c r="I187"/>
      <c r="J187"/>
      <c r="K187"/>
    </row>
    <row r="188" spans="9:11">
      <c r="I188"/>
      <c r="J188"/>
      <c r="K188"/>
    </row>
    <row r="189" spans="9:11">
      <c r="I189"/>
      <c r="J189"/>
      <c r="K189"/>
    </row>
    <row r="190" spans="9:11">
      <c r="I190"/>
      <c r="J190"/>
      <c r="K190"/>
    </row>
    <row r="191" spans="9:11">
      <c r="I191"/>
      <c r="J191"/>
      <c r="K191"/>
    </row>
    <row r="192" spans="9:11">
      <c r="I192"/>
      <c r="J192"/>
      <c r="K192"/>
    </row>
    <row r="193" spans="9:11">
      <c r="I193"/>
      <c r="J193"/>
      <c r="K193"/>
    </row>
    <row r="194" spans="9:11">
      <c r="I194"/>
      <c r="J194"/>
      <c r="K194"/>
    </row>
    <row r="195" spans="9:11">
      <c r="I195"/>
      <c r="J195"/>
      <c r="K195"/>
    </row>
    <row r="196" spans="9:11">
      <c r="I196"/>
      <c r="J196"/>
      <c r="K196"/>
    </row>
    <row r="197" spans="9:11">
      <c r="I197"/>
      <c r="J197"/>
      <c r="K197"/>
    </row>
    <row r="198" spans="9:11">
      <c r="I198"/>
      <c r="J198"/>
      <c r="K198"/>
    </row>
    <row r="199" spans="9:11">
      <c r="I199"/>
      <c r="J199"/>
      <c r="K199"/>
    </row>
    <row r="200" spans="9:11">
      <c r="I200"/>
      <c r="J200"/>
      <c r="K200"/>
    </row>
    <row r="201" spans="9:11">
      <c r="I201"/>
      <c r="J201"/>
      <c r="K201"/>
    </row>
    <row r="202" spans="9:11">
      <c r="I202"/>
      <c r="J202"/>
      <c r="K202"/>
    </row>
    <row r="203" spans="9:11">
      <c r="I203"/>
      <c r="J203"/>
      <c r="K203"/>
    </row>
    <row r="204" spans="9:11">
      <c r="I204"/>
      <c r="J204"/>
      <c r="K204"/>
    </row>
    <row r="205" spans="9:11">
      <c r="I205"/>
      <c r="J205"/>
      <c r="K205"/>
    </row>
    <row r="206" spans="9:11">
      <c r="I206"/>
      <c r="J206"/>
      <c r="K206"/>
    </row>
    <row r="207" spans="9:11">
      <c r="I207"/>
      <c r="J207"/>
      <c r="K207"/>
    </row>
    <row r="208" spans="9:11">
      <c r="I208"/>
      <c r="J208"/>
      <c r="K208"/>
    </row>
    <row r="209" spans="9:11">
      <c r="I209"/>
      <c r="J209"/>
      <c r="K209"/>
    </row>
    <row r="210" spans="9:11">
      <c r="I210"/>
      <c r="J210"/>
      <c r="K210"/>
    </row>
    <row r="211" spans="9:11">
      <c r="I211"/>
      <c r="J211"/>
      <c r="K211"/>
    </row>
    <row r="212" spans="9:11">
      <c r="I212"/>
      <c r="J212"/>
      <c r="K212"/>
    </row>
    <row r="213" spans="9:11">
      <c r="I213"/>
      <c r="J213"/>
      <c r="K213"/>
    </row>
    <row r="214" spans="9:11">
      <c r="I214"/>
      <c r="J214"/>
      <c r="K214"/>
    </row>
    <row r="215" spans="9:11">
      <c r="I215"/>
      <c r="J215"/>
      <c r="K215"/>
    </row>
    <row r="216" spans="9:11">
      <c r="I216"/>
      <c r="J216"/>
      <c r="K216"/>
    </row>
    <row r="217" spans="9:11">
      <c r="I217"/>
      <c r="J217"/>
      <c r="K217"/>
    </row>
    <row r="218" spans="9:11">
      <c r="I218"/>
      <c r="J218"/>
      <c r="K218"/>
    </row>
    <row r="219" spans="9:11">
      <c r="I219"/>
      <c r="J219"/>
      <c r="K219"/>
    </row>
    <row r="220" spans="9:11">
      <c r="I220"/>
      <c r="J220"/>
      <c r="K220"/>
    </row>
    <row r="221" spans="9:11">
      <c r="I221"/>
      <c r="J221"/>
      <c r="K221"/>
    </row>
    <row r="222" spans="9:11">
      <c r="I222"/>
      <c r="J222"/>
      <c r="K222"/>
    </row>
    <row r="223" spans="9:11">
      <c r="I223"/>
      <c r="J223"/>
      <c r="K223"/>
    </row>
    <row r="224" spans="9:11">
      <c r="I224"/>
      <c r="J224"/>
      <c r="K224"/>
    </row>
    <row r="225" spans="9:11">
      <c r="I225"/>
      <c r="J225"/>
      <c r="K225"/>
    </row>
    <row r="226" spans="9:11">
      <c r="I226"/>
      <c r="J226"/>
      <c r="K226"/>
    </row>
  </sheetData>
  <pageMargins left="0.69930555555555596" right="0.69930555555555596" top="0.75" bottom="0.75" header="0.3" footer="0.3"/>
  <pageSetup paperSize="9" scale="54"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EE0BA-059D-4AEB-ACF0-127514E741B2}">
  <sheetPr>
    <tabColor rgb="FF92D050"/>
  </sheetPr>
  <dimension ref="B2:F24"/>
  <sheetViews>
    <sheetView showGridLines="0" topLeftCell="A8" zoomScale="90" zoomScaleNormal="90" zoomScaleSheetLayoutView="130" workbookViewId="0">
      <selection activeCell="D16" sqref="D16"/>
    </sheetView>
  </sheetViews>
  <sheetFormatPr defaultColWidth="9.06640625" defaultRowHeight="11.65"/>
  <cols>
    <col min="1" max="1" width="2.796875" style="40" customWidth="1"/>
    <col min="2" max="2" width="23.796875" style="40" customWidth="1"/>
    <col min="3" max="3" width="30.9296875" style="40" customWidth="1"/>
    <col min="4" max="4" width="24.06640625" style="40" customWidth="1"/>
    <col min="5" max="5" width="9.06640625" style="40"/>
    <col min="6" max="6" width="4" style="112" customWidth="1"/>
    <col min="7" max="7" width="27.46484375" style="40" bestFit="1" customWidth="1"/>
    <col min="8" max="8" width="17.73046875" style="40" bestFit="1" customWidth="1"/>
    <col min="9" max="9" width="32.46484375" style="40" bestFit="1" customWidth="1"/>
    <col min="10" max="10" width="30.796875" style="40" bestFit="1" customWidth="1"/>
    <col min="11" max="11" width="8.796875" style="40" customWidth="1"/>
    <col min="12" max="12" width="2" style="40" bestFit="1" customWidth="1"/>
    <col min="13" max="13" width="34.73046875" style="40" bestFit="1" customWidth="1"/>
    <col min="14" max="14" width="27.265625" style="40" bestFit="1" customWidth="1"/>
    <col min="15" max="16" width="11.73046875" style="40" customWidth="1"/>
    <col min="17" max="16384" width="9.06640625" style="40"/>
  </cols>
  <sheetData>
    <row r="2" spans="2:6" ht="14.25">
      <c r="B2" s="95" t="s">
        <v>105</v>
      </c>
      <c r="C2" s="111"/>
    </row>
    <row r="3" spans="2:6" ht="14.25">
      <c r="B3" s="96" t="s">
        <v>106</v>
      </c>
      <c r="C3" s="113"/>
    </row>
    <row r="4" spans="2:6">
      <c r="B4" s="113"/>
      <c r="C4" s="113"/>
    </row>
    <row r="5" spans="2:6" ht="28.9" thickBot="1">
      <c r="B5" s="120" t="s">
        <v>123</v>
      </c>
      <c r="C5" s="121" t="s">
        <v>124</v>
      </c>
      <c r="D5" s="121" t="s">
        <v>125</v>
      </c>
      <c r="F5" s="114"/>
    </row>
    <row r="6" spans="2:6" ht="28.9" thickTop="1">
      <c r="B6" s="122" t="s">
        <v>107</v>
      </c>
      <c r="C6" s="123">
        <v>5.9632012140348155E-2</v>
      </c>
      <c r="D6" s="123">
        <v>5.8747776731410545E-2</v>
      </c>
      <c r="F6" s="115"/>
    </row>
    <row r="7" spans="2:6" ht="28.5">
      <c r="B7" s="125" t="s">
        <v>108</v>
      </c>
      <c r="C7" s="126">
        <v>5.4750551488891658E-2</v>
      </c>
      <c r="D7" s="126">
        <v>4.5461587963597623E-2</v>
      </c>
      <c r="F7" s="116"/>
    </row>
    <row r="8" spans="2:6" ht="28.5">
      <c r="B8" s="122" t="s">
        <v>109</v>
      </c>
      <c r="C8" s="123">
        <v>5.6139897530077067E-2</v>
      </c>
      <c r="D8" s="123">
        <v>5.6097877814082923E-2</v>
      </c>
      <c r="F8" s="115"/>
    </row>
    <row r="9" spans="2:6" ht="28.5">
      <c r="B9" s="125" t="s">
        <v>110</v>
      </c>
      <c r="C9" s="126">
        <v>5.3577848257847671E-2</v>
      </c>
      <c r="D9" s="126">
        <v>5.5956353396035323E-2</v>
      </c>
      <c r="F9" s="116"/>
    </row>
    <row r="10" spans="2:6" ht="28.9" thickBot="1">
      <c r="B10" s="120" t="s">
        <v>111</v>
      </c>
      <c r="C10" s="124">
        <v>5.9893405486937154E-2</v>
      </c>
      <c r="D10" s="124">
        <v>5.5525950962684985E-2</v>
      </c>
      <c r="F10" s="116"/>
    </row>
    <row r="11" spans="2:6" ht="12" thickTop="1">
      <c r="B11" s="339"/>
      <c r="C11" s="340"/>
      <c r="D11" s="340"/>
      <c r="F11" s="116"/>
    </row>
    <row r="12" spans="2:6" ht="28.5">
      <c r="B12" s="122" t="s">
        <v>112</v>
      </c>
      <c r="C12" s="123">
        <v>5.1552366030083278E-2</v>
      </c>
      <c r="D12" s="123">
        <v>5.3438613939872676E-2</v>
      </c>
      <c r="F12" s="117"/>
    </row>
    <row r="13" spans="2:6" ht="28.5">
      <c r="B13" s="125" t="s">
        <v>113</v>
      </c>
      <c r="C13" s="126">
        <v>6.0877959072873751E-2</v>
      </c>
      <c r="D13" s="126">
        <v>6.4935138030701653E-2</v>
      </c>
      <c r="F13" s="117"/>
    </row>
    <row r="14" spans="2:6" ht="28.5">
      <c r="B14" s="122" t="s">
        <v>114</v>
      </c>
      <c r="C14" s="123">
        <v>5.9404612166847205E-2</v>
      </c>
      <c r="D14" s="123">
        <v>5.651101955959166E-2</v>
      </c>
      <c r="F14" s="117"/>
    </row>
    <row r="15" spans="2:6" ht="28.5">
      <c r="B15" s="125" t="s">
        <v>115</v>
      </c>
      <c r="C15" s="126">
        <v>2.5346099404627211E-2</v>
      </c>
      <c r="D15" s="126">
        <v>3.5988458082075347E-2</v>
      </c>
      <c r="F15" s="117"/>
    </row>
    <row r="16" spans="2:6" ht="28.9" thickBot="1">
      <c r="B16" s="120" t="s">
        <v>116</v>
      </c>
      <c r="C16" s="124">
        <v>5.3774230580161515E-2</v>
      </c>
      <c r="D16" s="124">
        <v>5.2377856425048393E-2</v>
      </c>
      <c r="F16" s="117"/>
    </row>
    <row r="17" spans="2:6" ht="12" thickTop="1">
      <c r="B17" s="339"/>
      <c r="C17" s="340"/>
      <c r="D17" s="340"/>
      <c r="F17" s="117"/>
    </row>
    <row r="18" spans="2:6" ht="28.5">
      <c r="B18" s="122" t="s">
        <v>117</v>
      </c>
      <c r="C18" s="123">
        <v>5.866183251848564E-2</v>
      </c>
      <c r="D18" s="123">
        <v>5.7528976624149894E-2</v>
      </c>
      <c r="F18" s="117"/>
    </row>
    <row r="19" spans="2:6" ht="28.5">
      <c r="B19" s="125" t="s">
        <v>118</v>
      </c>
      <c r="C19" s="126">
        <v>6.1694026275968095E-2</v>
      </c>
      <c r="D19" s="126">
        <v>6.2475562631004164E-2</v>
      </c>
      <c r="F19" s="117"/>
    </row>
    <row r="20" spans="2:6" ht="28.5">
      <c r="B20" s="122" t="s">
        <v>119</v>
      </c>
      <c r="C20" s="123">
        <v>5.3486141396452795E-2</v>
      </c>
      <c r="D20" s="123">
        <v>5.4273851060033997E-2</v>
      </c>
      <c r="F20" s="117"/>
    </row>
    <row r="21" spans="2:6" ht="28.5">
      <c r="B21" s="125" t="s">
        <v>120</v>
      </c>
      <c r="C21" s="126">
        <v>1.907895624218434E-2</v>
      </c>
      <c r="D21" s="126">
        <v>3.1763076927071893E-2</v>
      </c>
      <c r="F21" s="117"/>
    </row>
    <row r="22" spans="2:6" ht="28.9" thickBot="1">
      <c r="B22" s="120" t="s">
        <v>121</v>
      </c>
      <c r="C22" s="124">
        <v>5.8628843181806674E-2</v>
      </c>
      <c r="D22" s="124">
        <v>5.327486817879027E-2</v>
      </c>
      <c r="F22" s="117"/>
    </row>
    <row r="23" spans="2:6" ht="12" thickTop="1"/>
    <row r="24" spans="2:6">
      <c r="C24" s="119"/>
    </row>
  </sheetData>
  <mergeCells count="2">
    <mergeCell ref="B11:D11"/>
    <mergeCell ref="B17:D1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8ADBB-00B0-4684-90DC-371E9899E82D}">
  <sheetPr>
    <tabColor rgb="FF92D050"/>
  </sheetPr>
  <dimension ref="B2:J37"/>
  <sheetViews>
    <sheetView showGridLines="0" zoomScaleNormal="100" zoomScaleSheetLayoutView="85" workbookViewId="0">
      <pane xSplit="3" ySplit="5" topLeftCell="D21" activePane="bottomRight" state="frozen"/>
      <selection pane="topRight" activeCell="B24" sqref="B24"/>
      <selection pane="bottomLeft" activeCell="B24" sqref="B24"/>
      <selection pane="bottomRight" activeCell="F37" sqref="F37"/>
    </sheetView>
  </sheetViews>
  <sheetFormatPr defaultColWidth="9.19921875" defaultRowHeight="14.25"/>
  <cols>
    <col min="1" max="1" width="3.59765625" style="130" customWidth="1"/>
    <col min="2" max="2" width="5.46484375" style="137" customWidth="1"/>
    <col min="3" max="3" width="23.19921875" style="138" bestFit="1" customWidth="1"/>
    <col min="4" max="4" width="20.46484375" style="137" customWidth="1"/>
    <col min="5" max="5" width="17" style="138" bestFit="1" customWidth="1"/>
    <col min="6" max="6" width="23.265625" style="138" customWidth="1"/>
    <col min="7" max="7" width="25.06640625" style="138" customWidth="1"/>
    <col min="8" max="8" width="25.19921875" style="130" customWidth="1"/>
    <col min="9" max="9" width="9.19921875" style="130"/>
    <col min="10" max="10" width="19.265625" style="130" bestFit="1" customWidth="1"/>
    <col min="11" max="16384" width="9.19921875" style="130"/>
  </cols>
  <sheetData>
    <row r="2" spans="2:10">
      <c r="B2" s="127" t="s">
        <v>126</v>
      </c>
      <c r="C2" s="128"/>
      <c r="D2" s="129"/>
      <c r="E2" s="128"/>
      <c r="F2" s="128"/>
      <c r="G2" s="128"/>
      <c r="H2" s="128"/>
    </row>
    <row r="3" spans="2:10">
      <c r="B3" s="131" t="s">
        <v>127</v>
      </c>
      <c r="C3" s="128"/>
      <c r="D3" s="129"/>
      <c r="E3" s="128"/>
      <c r="F3" s="128"/>
      <c r="G3" s="128"/>
      <c r="H3" s="128"/>
    </row>
    <row r="4" spans="2:10">
      <c r="B4" s="129"/>
      <c r="C4" s="128"/>
      <c r="D4" s="129"/>
      <c r="E4" s="128"/>
      <c r="F4" s="128"/>
      <c r="G4" s="128"/>
      <c r="H4" s="128"/>
    </row>
    <row r="5" spans="2:10" s="132" customFormat="1" ht="39.4">
      <c r="B5" s="139" t="s">
        <v>128</v>
      </c>
      <c r="C5" s="139" t="s">
        <v>129</v>
      </c>
      <c r="D5" s="139" t="s">
        <v>130</v>
      </c>
      <c r="E5" s="139" t="s">
        <v>131</v>
      </c>
      <c r="F5" s="140" t="s">
        <v>132</v>
      </c>
      <c r="G5" s="140" t="s">
        <v>133</v>
      </c>
      <c r="H5" s="140" t="s">
        <v>134</v>
      </c>
      <c r="J5" s="118"/>
    </row>
    <row r="6" spans="2:10">
      <c r="B6" s="141">
        <v>1</v>
      </c>
      <c r="C6" s="142" t="s">
        <v>135</v>
      </c>
      <c r="D6" s="143">
        <v>1</v>
      </c>
      <c r="E6" s="144">
        <v>1962</v>
      </c>
      <c r="F6" s="145">
        <v>473.13389185400001</v>
      </c>
      <c r="G6" s="145">
        <v>461.07577741199998</v>
      </c>
      <c r="H6" s="145">
        <v>467.43646774799998</v>
      </c>
      <c r="J6" s="118"/>
    </row>
    <row r="7" spans="2:10">
      <c r="B7" s="146">
        <v>2</v>
      </c>
      <c r="C7" s="147" t="s">
        <v>136</v>
      </c>
      <c r="D7" s="148">
        <v>5</v>
      </c>
      <c r="E7" s="149">
        <v>20332</v>
      </c>
      <c r="F7" s="150">
        <v>6056.6444689769996</v>
      </c>
      <c r="G7" s="150">
        <v>6034.7816918620001</v>
      </c>
      <c r="H7" s="150">
        <v>5517.8395835849997</v>
      </c>
      <c r="J7" s="118"/>
    </row>
    <row r="8" spans="2:10">
      <c r="B8" s="141">
        <v>3</v>
      </c>
      <c r="C8" s="142" t="s">
        <v>137</v>
      </c>
      <c r="D8" s="143">
        <v>1</v>
      </c>
      <c r="E8" s="144">
        <v>931</v>
      </c>
      <c r="F8" s="145">
        <v>123.206296532</v>
      </c>
      <c r="G8" s="145">
        <v>122.864296532</v>
      </c>
      <c r="H8" s="145">
        <v>120.392651503</v>
      </c>
      <c r="J8" s="118"/>
    </row>
    <row r="9" spans="2:10">
      <c r="B9" s="146">
        <v>4</v>
      </c>
      <c r="C9" s="147" t="s">
        <v>138</v>
      </c>
      <c r="D9" s="148">
        <v>6</v>
      </c>
      <c r="E9" s="149">
        <v>17369</v>
      </c>
      <c r="F9" s="150">
        <v>1595.9658341090189</v>
      </c>
      <c r="G9" s="150">
        <v>1590.7731254462979</v>
      </c>
      <c r="H9" s="150">
        <v>1501.3831420198399</v>
      </c>
      <c r="J9" s="118"/>
    </row>
    <row r="10" spans="2:10">
      <c r="B10" s="141">
        <v>5</v>
      </c>
      <c r="C10" s="142" t="s">
        <v>139</v>
      </c>
      <c r="D10" s="143">
        <v>119</v>
      </c>
      <c r="E10" s="144">
        <v>4558315</v>
      </c>
      <c r="F10" s="145">
        <v>320807.58354519639</v>
      </c>
      <c r="G10" s="145">
        <v>318872.38155907736</v>
      </c>
      <c r="H10" s="145">
        <v>311677.6269760658</v>
      </c>
      <c r="J10" s="118"/>
    </row>
    <row r="11" spans="2:10">
      <c r="B11" s="146">
        <v>6</v>
      </c>
      <c r="C11" s="147" t="s">
        <v>140</v>
      </c>
      <c r="D11" s="148">
        <v>1</v>
      </c>
      <c r="E11" s="149">
        <v>705</v>
      </c>
      <c r="F11" s="150">
        <v>231.02568955500001</v>
      </c>
      <c r="G11" s="150">
        <v>230.86657968599999</v>
      </c>
      <c r="H11" s="150">
        <v>223.66778497199999</v>
      </c>
      <c r="J11" s="118"/>
    </row>
    <row r="12" spans="2:10">
      <c r="B12" s="141">
        <v>7</v>
      </c>
      <c r="C12" s="142" t="s">
        <v>141</v>
      </c>
      <c r="D12" s="143">
        <v>10</v>
      </c>
      <c r="E12" s="144">
        <v>269633</v>
      </c>
      <c r="F12" s="145">
        <v>25239.755123568659</v>
      </c>
      <c r="G12" s="145">
        <v>25123.884974651661</v>
      </c>
      <c r="H12" s="145">
        <v>24511.193914940301</v>
      </c>
      <c r="J12" s="118"/>
    </row>
    <row r="13" spans="2:10">
      <c r="B13" s="146">
        <v>8</v>
      </c>
      <c r="C13" s="147" t="s">
        <v>142</v>
      </c>
      <c r="D13" s="148">
        <v>9</v>
      </c>
      <c r="E13" s="149">
        <v>356620</v>
      </c>
      <c r="F13" s="150">
        <v>6881.4742082490002</v>
      </c>
      <c r="G13" s="150">
        <v>6727.7871521899997</v>
      </c>
      <c r="H13" s="150">
        <v>6647.6806448389998</v>
      </c>
      <c r="J13" s="118"/>
    </row>
    <row r="14" spans="2:10">
      <c r="B14" s="141">
        <v>9</v>
      </c>
      <c r="C14" s="142" t="s">
        <v>143</v>
      </c>
      <c r="D14" s="143">
        <v>10</v>
      </c>
      <c r="E14" s="144">
        <v>17831</v>
      </c>
      <c r="F14" s="145">
        <v>4370.3597734929999</v>
      </c>
      <c r="G14" s="145">
        <v>4351.1862649840004</v>
      </c>
      <c r="H14" s="145">
        <v>4254.0682370650002</v>
      </c>
      <c r="J14" s="118"/>
    </row>
    <row r="15" spans="2:10">
      <c r="B15" s="146">
        <v>10</v>
      </c>
      <c r="C15" s="147" t="s">
        <v>144</v>
      </c>
      <c r="D15" s="148">
        <v>1</v>
      </c>
      <c r="E15" s="149">
        <v>1863</v>
      </c>
      <c r="F15" s="150">
        <v>682.51895126800002</v>
      </c>
      <c r="G15" s="150">
        <v>678.806135316</v>
      </c>
      <c r="H15" s="150">
        <v>668.65461715799995</v>
      </c>
      <c r="J15" s="118"/>
    </row>
    <row r="16" spans="2:10">
      <c r="B16" s="141">
        <v>11</v>
      </c>
      <c r="C16" s="142" t="s">
        <v>145</v>
      </c>
      <c r="D16" s="143">
        <v>1</v>
      </c>
      <c r="E16" s="144">
        <v>1366</v>
      </c>
      <c r="F16" s="145">
        <v>342.36832181599999</v>
      </c>
      <c r="G16" s="145">
        <v>342.31962167</v>
      </c>
      <c r="H16" s="145">
        <v>332.39665962300001</v>
      </c>
      <c r="J16" s="118"/>
    </row>
    <row r="17" spans="2:10">
      <c r="B17" s="146">
        <v>12</v>
      </c>
      <c r="C17" s="147" t="s">
        <v>146</v>
      </c>
      <c r="D17" s="148">
        <v>1</v>
      </c>
      <c r="E17" s="149">
        <v>686</v>
      </c>
      <c r="F17" s="150">
        <v>106.035380702</v>
      </c>
      <c r="G17" s="150">
        <v>105.79191491900001</v>
      </c>
      <c r="H17" s="150">
        <v>102.95357579900001</v>
      </c>
      <c r="J17" s="118"/>
    </row>
    <row r="18" spans="2:10">
      <c r="B18" s="141">
        <v>13</v>
      </c>
      <c r="C18" s="142" t="s">
        <v>147</v>
      </c>
      <c r="D18" s="143">
        <v>2</v>
      </c>
      <c r="E18" s="144">
        <v>3078</v>
      </c>
      <c r="F18" s="145">
        <v>2254.641993832</v>
      </c>
      <c r="G18" s="145">
        <v>2247.3331571799999</v>
      </c>
      <c r="H18" s="145">
        <v>2177.489528691</v>
      </c>
      <c r="J18" s="118"/>
    </row>
    <row r="19" spans="2:10">
      <c r="B19" s="146">
        <v>14</v>
      </c>
      <c r="C19" s="147" t="s">
        <v>148</v>
      </c>
      <c r="D19" s="148">
        <v>1</v>
      </c>
      <c r="E19" s="149">
        <v>873</v>
      </c>
      <c r="F19" s="150">
        <v>186.26659215800001</v>
      </c>
      <c r="G19" s="150">
        <v>186.106925494</v>
      </c>
      <c r="H19" s="150">
        <v>181.70249873099999</v>
      </c>
      <c r="J19" s="118"/>
    </row>
    <row r="20" spans="2:10">
      <c r="B20" s="141">
        <v>15</v>
      </c>
      <c r="C20" s="142" t="s">
        <v>149</v>
      </c>
      <c r="D20" s="143">
        <v>1</v>
      </c>
      <c r="E20" s="144">
        <v>867</v>
      </c>
      <c r="F20" s="145">
        <v>311.93523615800001</v>
      </c>
      <c r="G20" s="145">
        <v>311.23062164100003</v>
      </c>
      <c r="H20" s="145">
        <v>301.16349876800001</v>
      </c>
      <c r="J20" s="118"/>
    </row>
    <row r="21" spans="2:10">
      <c r="B21" s="146">
        <v>16</v>
      </c>
      <c r="C21" s="147" t="s">
        <v>150</v>
      </c>
      <c r="D21" s="148">
        <v>1</v>
      </c>
      <c r="E21" s="149">
        <v>2459</v>
      </c>
      <c r="F21" s="150">
        <v>942.20945335099998</v>
      </c>
      <c r="G21" s="150">
        <v>940.98940870199999</v>
      </c>
      <c r="H21" s="150">
        <v>925.26933674500003</v>
      </c>
      <c r="J21" s="118"/>
    </row>
    <row r="22" spans="2:10">
      <c r="B22" s="141">
        <v>17</v>
      </c>
      <c r="C22" s="142" t="s">
        <v>151</v>
      </c>
      <c r="D22" s="143">
        <v>2</v>
      </c>
      <c r="E22" s="144">
        <v>1326</v>
      </c>
      <c r="F22" s="145">
        <v>232.39836543373002</v>
      </c>
      <c r="G22" s="145">
        <v>230.18793961173</v>
      </c>
      <c r="H22" s="145">
        <v>221.50164203700001</v>
      </c>
      <c r="J22" s="118"/>
    </row>
    <row r="23" spans="2:10">
      <c r="B23" s="146">
        <v>18</v>
      </c>
      <c r="C23" s="147" t="s">
        <v>152</v>
      </c>
      <c r="D23" s="148">
        <v>1</v>
      </c>
      <c r="E23" s="149">
        <v>1798</v>
      </c>
      <c r="F23" s="150">
        <v>961.42917439799999</v>
      </c>
      <c r="G23" s="150">
        <v>959.36260497900003</v>
      </c>
      <c r="H23" s="150">
        <v>943.056325797</v>
      </c>
      <c r="J23" s="118"/>
    </row>
    <row r="24" spans="2:10">
      <c r="B24" s="141">
        <v>19</v>
      </c>
      <c r="C24" s="142" t="s">
        <v>153</v>
      </c>
      <c r="D24" s="143">
        <v>1</v>
      </c>
      <c r="E24" s="144">
        <v>2577</v>
      </c>
      <c r="F24" s="145">
        <v>1101.990464511</v>
      </c>
      <c r="G24" s="145">
        <v>1098.07275768</v>
      </c>
      <c r="H24" s="145">
        <v>1054.0465385800001</v>
      </c>
      <c r="J24" s="118"/>
    </row>
    <row r="25" spans="2:10">
      <c r="B25" s="146">
        <v>20</v>
      </c>
      <c r="C25" s="147" t="s">
        <v>154</v>
      </c>
      <c r="D25" s="148">
        <v>1</v>
      </c>
      <c r="E25" s="149">
        <v>1139</v>
      </c>
      <c r="F25" s="150">
        <v>477.19667094900001</v>
      </c>
      <c r="G25" s="150">
        <v>474.40527077199999</v>
      </c>
      <c r="H25" s="150">
        <v>458.99502524799999</v>
      </c>
      <c r="J25" s="118"/>
    </row>
    <row r="26" spans="2:10">
      <c r="B26" s="141">
        <v>21</v>
      </c>
      <c r="C26" s="142" t="s">
        <v>155</v>
      </c>
      <c r="D26" s="143">
        <v>4</v>
      </c>
      <c r="E26" s="144">
        <v>5432</v>
      </c>
      <c r="F26" s="145">
        <v>1605.9592147850963</v>
      </c>
      <c r="G26" s="145">
        <v>1602.0276433850961</v>
      </c>
      <c r="H26" s="145">
        <v>1569.51885803</v>
      </c>
      <c r="J26" s="118"/>
    </row>
    <row r="27" spans="2:10">
      <c r="B27" s="146">
        <v>22</v>
      </c>
      <c r="C27" s="147" t="s">
        <v>156</v>
      </c>
      <c r="D27" s="148">
        <v>1</v>
      </c>
      <c r="E27" s="149">
        <v>448</v>
      </c>
      <c r="F27" s="150">
        <v>104.618550548</v>
      </c>
      <c r="G27" s="150">
        <v>104.422882246</v>
      </c>
      <c r="H27" s="150">
        <v>102.526343</v>
      </c>
      <c r="J27" s="118"/>
    </row>
    <row r="28" spans="2:10">
      <c r="B28" s="141">
        <v>23</v>
      </c>
      <c r="C28" s="142" t="s">
        <v>157</v>
      </c>
      <c r="D28" s="143">
        <v>1</v>
      </c>
      <c r="E28" s="144">
        <v>838</v>
      </c>
      <c r="F28" s="145">
        <v>311.11249742199999</v>
      </c>
      <c r="G28" s="145">
        <v>310.96269742200002</v>
      </c>
      <c r="H28" s="145">
        <v>300.978486761</v>
      </c>
      <c r="J28" s="118"/>
    </row>
    <row r="29" spans="2:10">
      <c r="B29" s="146">
        <v>24</v>
      </c>
      <c r="C29" s="147" t="s">
        <v>158</v>
      </c>
      <c r="D29" s="148">
        <v>1</v>
      </c>
      <c r="E29" s="149">
        <v>385</v>
      </c>
      <c r="F29" s="150">
        <v>305.89207315678004</v>
      </c>
      <c r="G29" s="150">
        <v>304.59676473478004</v>
      </c>
      <c r="H29" s="150">
        <v>300.23157761599998</v>
      </c>
      <c r="J29" s="118"/>
    </row>
    <row r="30" spans="2:10">
      <c r="B30" s="141">
        <v>25</v>
      </c>
      <c r="C30" s="142" t="s">
        <v>159</v>
      </c>
      <c r="D30" s="143">
        <v>3</v>
      </c>
      <c r="E30" s="144">
        <v>4774</v>
      </c>
      <c r="F30" s="145">
        <v>2559.9988955150698</v>
      </c>
      <c r="G30" s="145">
        <v>2542.4715884082902</v>
      </c>
      <c r="H30" s="145">
        <v>2488.936696795</v>
      </c>
      <c r="J30" s="118"/>
    </row>
    <row r="31" spans="2:10">
      <c r="B31" s="146">
        <v>26</v>
      </c>
      <c r="C31" s="147" t="s">
        <v>160</v>
      </c>
      <c r="D31" s="148">
        <v>4</v>
      </c>
      <c r="E31" s="149">
        <v>9227</v>
      </c>
      <c r="F31" s="150">
        <v>3441.9147962135089</v>
      </c>
      <c r="G31" s="150">
        <v>3432.5614543891088</v>
      </c>
      <c r="H31" s="150">
        <v>3385.2064895261301</v>
      </c>
      <c r="J31" s="118"/>
    </row>
    <row r="32" spans="2:10">
      <c r="B32" s="141">
        <v>27</v>
      </c>
      <c r="C32" s="142" t="s">
        <v>161</v>
      </c>
      <c r="D32" s="143">
        <v>2</v>
      </c>
      <c r="E32" s="144">
        <v>3991</v>
      </c>
      <c r="F32" s="145">
        <v>1289.3787330800001</v>
      </c>
      <c r="G32" s="145">
        <v>1286.4336039049999</v>
      </c>
      <c r="H32" s="145">
        <v>1201.5908827129999</v>
      </c>
      <c r="J32" s="118"/>
    </row>
    <row r="33" spans="2:10">
      <c r="B33" s="151"/>
      <c r="C33" s="152" t="s">
        <v>122</v>
      </c>
      <c r="D33" s="153">
        <v>191</v>
      </c>
      <c r="E33" s="154">
        <v>5286825</v>
      </c>
      <c r="F33" s="154">
        <v>382997.01419683115</v>
      </c>
      <c r="G33" s="154">
        <v>380673.68441429641</v>
      </c>
      <c r="H33" s="154">
        <v>371637.50798435602</v>
      </c>
      <c r="J33" s="118"/>
    </row>
    <row r="34" spans="2:10">
      <c r="B34" s="133"/>
      <c r="C34" s="134"/>
      <c r="D34" s="135"/>
      <c r="E34" s="134"/>
      <c r="F34" s="134"/>
      <c r="G34" s="134"/>
      <c r="H34" s="136"/>
    </row>
    <row r="35" spans="2:10">
      <c r="B35" s="133"/>
      <c r="C35" s="134"/>
      <c r="D35" s="135"/>
      <c r="E35" s="134"/>
      <c r="F35" s="134"/>
      <c r="G35" s="134"/>
      <c r="H35" s="136"/>
    </row>
    <row r="36" spans="2:10">
      <c r="B36" s="133"/>
      <c r="C36" s="134"/>
      <c r="D36" s="135"/>
      <c r="E36" s="134"/>
      <c r="F36" s="134"/>
      <c r="G36" s="134"/>
      <c r="H36" s="136"/>
    </row>
    <row r="37" spans="2:10">
      <c r="B37" s="133"/>
      <c r="C37" s="134"/>
      <c r="D37" s="135"/>
      <c r="E37" s="134"/>
      <c r="F37" s="134"/>
      <c r="G37" s="134"/>
      <c r="H37" s="13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6D496-BDF2-4958-AD42-E5314E71A6DF}">
  <sheetPr>
    <tabColor rgb="FF92D050"/>
  </sheetPr>
  <dimension ref="B2:N242"/>
  <sheetViews>
    <sheetView showGridLines="0" zoomScale="74" zoomScaleNormal="100" zoomScaleSheetLayoutView="66" workbookViewId="0">
      <selection activeCell="D4" sqref="D4"/>
    </sheetView>
  </sheetViews>
  <sheetFormatPr defaultColWidth="9.19921875" defaultRowHeight="14.25"/>
  <cols>
    <col min="1" max="1" width="2.73046875" style="155" customWidth="1"/>
    <col min="2" max="2" width="1.9296875" style="155" customWidth="1"/>
    <col min="3" max="3" width="2.73046875" style="155" customWidth="1"/>
    <col min="4" max="4" width="51.06640625" style="155" customWidth="1"/>
    <col min="5" max="5" width="12.796875" style="155" bestFit="1" customWidth="1"/>
    <col min="6" max="6" width="11.59765625" style="155" bestFit="1" customWidth="1"/>
    <col min="7" max="8" width="12.796875" style="155" bestFit="1" customWidth="1"/>
    <col min="9" max="9" width="49" style="156" customWidth="1"/>
    <col min="10" max="10" width="9.19921875" style="155"/>
    <col min="11" max="11" width="22" style="155" bestFit="1" customWidth="1"/>
    <col min="12" max="16384" width="9.19921875" style="155"/>
  </cols>
  <sheetData>
    <row r="2" spans="2:14">
      <c r="D2" s="200" t="s">
        <v>162</v>
      </c>
    </row>
    <row r="3" spans="2:14">
      <c r="D3" s="201" t="s">
        <v>527</v>
      </c>
    </row>
    <row r="4" spans="2:14" s="214" customFormat="1" ht="5.55" customHeight="1">
      <c r="B4" s="155"/>
      <c r="C4" s="155"/>
      <c r="D4" s="155"/>
      <c r="E4" s="159"/>
      <c r="F4" s="159"/>
      <c r="G4" s="159"/>
      <c r="H4" s="155"/>
      <c r="I4" s="156"/>
      <c r="J4" s="155"/>
      <c r="K4" s="155"/>
      <c r="L4" s="155"/>
      <c r="M4" s="155"/>
      <c r="N4" s="155"/>
    </row>
    <row r="5" spans="2:14" s="214" customFormat="1">
      <c r="B5" s="217" t="s">
        <v>167</v>
      </c>
      <c r="C5" s="216"/>
      <c r="D5" s="216"/>
      <c r="E5" s="216"/>
      <c r="F5" s="216"/>
      <c r="G5" s="216"/>
      <c r="H5" s="216"/>
      <c r="I5" s="218" t="s">
        <v>168</v>
      </c>
      <c r="J5" s="155"/>
      <c r="K5" s="155"/>
      <c r="L5" s="155"/>
      <c r="M5" s="155"/>
      <c r="N5" s="155"/>
    </row>
    <row r="6" spans="2:14" ht="20.25">
      <c r="B6" s="359" t="s">
        <v>169</v>
      </c>
      <c r="C6" s="347"/>
      <c r="D6" s="348"/>
      <c r="E6" s="219" t="s">
        <v>170</v>
      </c>
      <c r="F6" s="219" t="s">
        <v>171</v>
      </c>
      <c r="G6" s="219" t="s">
        <v>172</v>
      </c>
      <c r="H6" s="219" t="s">
        <v>66</v>
      </c>
      <c r="I6" s="250" t="s">
        <v>173</v>
      </c>
    </row>
    <row r="7" spans="2:14">
      <c r="B7" s="204" t="s">
        <v>174</v>
      </c>
      <c r="C7" s="205"/>
      <c r="D7" s="206"/>
      <c r="E7" s="207"/>
      <c r="F7" s="207"/>
      <c r="G7" s="207"/>
      <c r="H7" s="207"/>
      <c r="I7" s="208" t="s">
        <v>175</v>
      </c>
    </row>
    <row r="8" spans="2:14">
      <c r="B8" s="209"/>
      <c r="C8" s="210" t="s">
        <v>176</v>
      </c>
      <c r="D8" s="211"/>
      <c r="E8" s="212"/>
      <c r="F8" s="212"/>
      <c r="G8" s="212"/>
      <c r="H8" s="212"/>
      <c r="I8" s="213" t="s">
        <v>177</v>
      </c>
    </row>
    <row r="9" spans="2:14">
      <c r="B9" s="162"/>
      <c r="C9" s="160"/>
      <c r="D9" s="164" t="s">
        <v>178</v>
      </c>
      <c r="E9" s="165">
        <v>886.82613644700007</v>
      </c>
      <c r="F9" s="165">
        <v>341.78357964699995</v>
      </c>
      <c r="G9" s="165">
        <v>1491.957341649</v>
      </c>
      <c r="H9" s="165">
        <f>SUM(E9:G9)</f>
        <v>2720.5670577430001</v>
      </c>
      <c r="I9" s="166" t="s">
        <v>179</v>
      </c>
      <c r="K9" s="215"/>
      <c r="L9" s="215"/>
      <c r="M9" s="215"/>
      <c r="N9" s="215"/>
    </row>
    <row r="10" spans="2:14">
      <c r="B10" s="162"/>
      <c r="C10" s="160"/>
      <c r="D10" s="164" t="s">
        <v>180</v>
      </c>
      <c r="E10" s="165">
        <v>15587.851529236999</v>
      </c>
      <c r="F10" s="165">
        <v>4039.8989012689999</v>
      </c>
      <c r="G10" s="165">
        <v>67162.076899881999</v>
      </c>
      <c r="H10" s="165">
        <v>86789.827330387998</v>
      </c>
      <c r="I10" s="166" t="s">
        <v>181</v>
      </c>
    </row>
    <row r="11" spans="2:14">
      <c r="B11" s="162"/>
      <c r="C11" s="160"/>
      <c r="D11" s="164" t="s">
        <v>182</v>
      </c>
      <c r="E11" s="165">
        <v>0</v>
      </c>
      <c r="F11" s="165">
        <v>0</v>
      </c>
      <c r="G11" s="165">
        <v>0</v>
      </c>
      <c r="H11" s="165">
        <v>0</v>
      </c>
      <c r="I11" s="166" t="s">
        <v>183</v>
      </c>
    </row>
    <row r="12" spans="2:14">
      <c r="B12" s="162"/>
      <c r="C12" s="160"/>
      <c r="D12" s="164" t="s">
        <v>184</v>
      </c>
      <c r="E12" s="165">
        <v>2465.3358649090028</v>
      </c>
      <c r="F12" s="165">
        <v>1561.5865024939999</v>
      </c>
      <c r="G12" s="165">
        <v>12873.888684758</v>
      </c>
      <c r="H12" s="165">
        <v>16900.811052161003</v>
      </c>
      <c r="I12" s="166" t="s">
        <v>185</v>
      </c>
    </row>
    <row r="13" spans="2:14">
      <c r="B13" s="162"/>
      <c r="C13" s="160"/>
      <c r="D13" s="164" t="s">
        <v>163</v>
      </c>
      <c r="E13" s="165">
        <v>74041.306587570594</v>
      </c>
      <c r="F13" s="165">
        <v>20688.813148257999</v>
      </c>
      <c r="G13" s="165">
        <v>41907.639500470999</v>
      </c>
      <c r="H13" s="165">
        <v>136637.75923629961</v>
      </c>
      <c r="I13" s="166" t="s">
        <v>186</v>
      </c>
    </row>
    <row r="14" spans="2:14">
      <c r="B14" s="162"/>
      <c r="C14" s="160"/>
      <c r="D14" s="164" t="s">
        <v>164</v>
      </c>
      <c r="E14" s="165">
        <v>15991.348950897911</v>
      </c>
      <c r="F14" s="165">
        <v>6325.2658292220003</v>
      </c>
      <c r="G14" s="165">
        <v>2529.2438778300002</v>
      </c>
      <c r="H14" s="165">
        <v>24845.85865794991</v>
      </c>
      <c r="I14" s="166" t="s">
        <v>187</v>
      </c>
    </row>
    <row r="15" spans="2:14">
      <c r="B15" s="162"/>
      <c r="C15" s="160"/>
      <c r="D15" s="164" t="s">
        <v>188</v>
      </c>
      <c r="E15" s="165">
        <v>35302.756673901997</v>
      </c>
      <c r="F15" s="165">
        <v>10047.397438745</v>
      </c>
      <c r="G15" s="165">
        <v>11035.740219019999</v>
      </c>
      <c r="H15" s="165">
        <v>56385.894331666997</v>
      </c>
      <c r="I15" s="166" t="s">
        <v>189</v>
      </c>
    </row>
    <row r="16" spans="2:14">
      <c r="B16" s="162"/>
      <c r="C16" s="160"/>
      <c r="D16" s="164" t="s">
        <v>190</v>
      </c>
      <c r="E16" s="165">
        <v>4031.9716745300002</v>
      </c>
      <c r="F16" s="165">
        <v>685.28198615400004</v>
      </c>
      <c r="G16" s="165">
        <v>1741.362473874</v>
      </c>
      <c r="H16" s="165">
        <v>6458.6161345580003</v>
      </c>
      <c r="I16" s="166" t="s">
        <v>191</v>
      </c>
    </row>
    <row r="17" spans="2:9">
      <c r="B17" s="162"/>
      <c r="C17" s="160"/>
      <c r="D17" s="164" t="s">
        <v>192</v>
      </c>
      <c r="E17" s="165">
        <v>0</v>
      </c>
      <c r="F17" s="165">
        <v>0</v>
      </c>
      <c r="G17" s="165">
        <v>0</v>
      </c>
      <c r="H17" s="165">
        <v>0</v>
      </c>
      <c r="I17" s="166" t="s">
        <v>193</v>
      </c>
    </row>
    <row r="18" spans="2:9">
      <c r="B18" s="162"/>
      <c r="C18" s="160"/>
      <c r="D18" s="164" t="s">
        <v>165</v>
      </c>
      <c r="E18" s="165">
        <v>5134.6344011216188</v>
      </c>
      <c r="F18" s="165">
        <v>844.741423876</v>
      </c>
      <c r="G18" s="165">
        <v>4454.8839866017379</v>
      </c>
      <c r="H18" s="165">
        <v>10434.259811599357</v>
      </c>
      <c r="I18" s="166" t="s">
        <v>194</v>
      </c>
    </row>
    <row r="19" spans="2:9">
      <c r="B19" s="162"/>
      <c r="C19" s="160"/>
      <c r="D19" s="164" t="s">
        <v>195</v>
      </c>
      <c r="E19" s="165">
        <v>205.50669561000001</v>
      </c>
      <c r="F19" s="165">
        <v>0</v>
      </c>
      <c r="G19" s="165">
        <v>25</v>
      </c>
      <c r="H19" s="165">
        <v>230.50669561000001</v>
      </c>
      <c r="I19" s="166" t="s">
        <v>196</v>
      </c>
    </row>
    <row r="20" spans="2:9">
      <c r="B20" s="162"/>
      <c r="C20" s="160"/>
      <c r="D20" s="164" t="s">
        <v>197</v>
      </c>
      <c r="E20" s="165">
        <v>154.18779249411213</v>
      </c>
      <c r="F20" s="165">
        <v>80.091561044000002</v>
      </c>
      <c r="G20" s="165">
        <v>183.74386744634202</v>
      </c>
      <c r="H20" s="165">
        <v>418.02322098445416</v>
      </c>
      <c r="I20" s="166" t="s">
        <v>198</v>
      </c>
    </row>
    <row r="21" spans="2:9">
      <c r="B21" s="162"/>
      <c r="C21" s="160"/>
      <c r="D21" s="164" t="s">
        <v>199</v>
      </c>
      <c r="E21" s="165">
        <v>2.4509002080000002</v>
      </c>
      <c r="F21" s="165">
        <v>0</v>
      </c>
      <c r="G21" s="165">
        <v>0</v>
      </c>
      <c r="H21" s="165">
        <v>2.4509002080000002</v>
      </c>
      <c r="I21" s="166" t="s">
        <v>200</v>
      </c>
    </row>
    <row r="22" spans="2:9">
      <c r="B22" s="162"/>
      <c r="C22" s="160"/>
      <c r="D22" s="164" t="s">
        <v>201</v>
      </c>
      <c r="E22" s="165">
        <v>0</v>
      </c>
      <c r="F22" s="165">
        <v>20.637124973999999</v>
      </c>
      <c r="G22" s="165">
        <v>0</v>
      </c>
      <c r="H22" s="165">
        <v>20.637124973999999</v>
      </c>
      <c r="I22" s="166" t="s">
        <v>202</v>
      </c>
    </row>
    <row r="23" spans="2:9">
      <c r="B23" s="162"/>
      <c r="C23" s="160"/>
      <c r="D23" s="164" t="s">
        <v>203</v>
      </c>
      <c r="E23" s="165">
        <v>0</v>
      </c>
      <c r="F23" s="165">
        <v>0</v>
      </c>
      <c r="G23" s="165">
        <v>0</v>
      </c>
      <c r="H23" s="165">
        <v>0</v>
      </c>
      <c r="I23" s="166" t="s">
        <v>204</v>
      </c>
    </row>
    <row r="24" spans="2:9">
      <c r="B24" s="162"/>
      <c r="C24" s="160"/>
      <c r="D24" s="164" t="s">
        <v>205</v>
      </c>
      <c r="E24" s="165">
        <v>0</v>
      </c>
      <c r="F24" s="165">
        <v>0</v>
      </c>
      <c r="G24" s="165">
        <v>0</v>
      </c>
      <c r="H24" s="165">
        <v>0</v>
      </c>
      <c r="I24" s="166" t="s">
        <v>206</v>
      </c>
    </row>
    <row r="25" spans="2:9">
      <c r="B25" s="162"/>
      <c r="C25" s="160"/>
      <c r="D25" s="164" t="s">
        <v>166</v>
      </c>
      <c r="E25" s="165">
        <v>11876.382437185999</v>
      </c>
      <c r="F25" s="165">
        <v>1844.741990237</v>
      </c>
      <c r="G25" s="165">
        <v>0</v>
      </c>
      <c r="H25" s="165">
        <v>13721.124427422999</v>
      </c>
      <c r="I25" s="166" t="s">
        <v>207</v>
      </c>
    </row>
    <row r="26" spans="2:9">
      <c r="B26" s="162"/>
      <c r="C26" s="160"/>
      <c r="D26" s="164" t="s">
        <v>208</v>
      </c>
      <c r="E26" s="165">
        <v>3003.1965561759998</v>
      </c>
      <c r="F26" s="165">
        <v>459.58640000000003</v>
      </c>
      <c r="G26" s="165">
        <v>0</v>
      </c>
      <c r="H26" s="165">
        <v>3462.782956176</v>
      </c>
      <c r="I26" s="166" t="s">
        <v>209</v>
      </c>
    </row>
    <row r="27" spans="2:9">
      <c r="B27" s="162"/>
      <c r="C27" s="160"/>
      <c r="D27" s="164" t="s">
        <v>210</v>
      </c>
      <c r="E27" s="165">
        <v>1708.4899392069999</v>
      </c>
      <c r="F27" s="165">
        <v>486.90112306499998</v>
      </c>
      <c r="G27" s="165">
        <v>0</v>
      </c>
      <c r="H27" s="165">
        <v>2195.391062272</v>
      </c>
      <c r="I27" s="166" t="s">
        <v>211</v>
      </c>
    </row>
    <row r="28" spans="2:9">
      <c r="B28" s="162"/>
      <c r="C28" s="160"/>
      <c r="D28" s="164" t="s">
        <v>212</v>
      </c>
      <c r="E28" s="165">
        <v>10250.00221780376</v>
      </c>
      <c r="F28" s="165">
        <v>140.98315701499999</v>
      </c>
      <c r="G28" s="165">
        <v>22.012609523999998</v>
      </c>
      <c r="H28" s="165">
        <v>10412.997984342759</v>
      </c>
      <c r="I28" s="166" t="s">
        <v>213</v>
      </c>
    </row>
    <row r="29" spans="2:9">
      <c r="B29" s="209"/>
      <c r="C29" s="350" t="s">
        <v>214</v>
      </c>
      <c r="D29" s="351"/>
      <c r="E29" s="221">
        <v>180642.24835730001</v>
      </c>
      <c r="F29" s="221">
        <v>47567.710165999997</v>
      </c>
      <c r="G29" s="221">
        <v>143427.5494610561</v>
      </c>
      <c r="H29" s="221">
        <v>371637.50798435614</v>
      </c>
      <c r="I29" s="222" t="s">
        <v>215</v>
      </c>
    </row>
    <row r="30" spans="2:9">
      <c r="B30" s="162"/>
      <c r="C30" s="360" t="s">
        <v>216</v>
      </c>
      <c r="D30" s="361"/>
      <c r="E30" s="167"/>
      <c r="F30" s="167"/>
      <c r="G30" s="167"/>
      <c r="H30" s="167"/>
      <c r="I30" s="168" t="s">
        <v>217</v>
      </c>
    </row>
    <row r="31" spans="2:9">
      <c r="B31" s="162"/>
      <c r="C31" s="160"/>
      <c r="D31" s="164" t="s">
        <v>218</v>
      </c>
      <c r="E31" s="165">
        <v>1079.8531758301951</v>
      </c>
      <c r="F31" s="165">
        <v>221.35799090899999</v>
      </c>
      <c r="G31" s="165">
        <v>1245.6974248588085</v>
      </c>
      <c r="H31" s="165">
        <v>2546.9085915980036</v>
      </c>
      <c r="I31" s="166" t="s">
        <v>219</v>
      </c>
    </row>
    <row r="32" spans="2:9">
      <c r="B32" s="162"/>
      <c r="C32" s="160"/>
      <c r="D32" s="164" t="s">
        <v>220</v>
      </c>
      <c r="E32" s="165">
        <v>81.858126611458303</v>
      </c>
      <c r="F32" s="165">
        <v>51.173838354749492</v>
      </c>
      <c r="G32" s="165">
        <v>0</v>
      </c>
      <c r="H32" s="165">
        <v>133.03196496620779</v>
      </c>
      <c r="I32" s="169" t="s">
        <v>221</v>
      </c>
    </row>
    <row r="33" spans="2:9">
      <c r="B33" s="162"/>
      <c r="C33" s="160"/>
      <c r="D33" s="164" t="s">
        <v>222</v>
      </c>
      <c r="E33" s="165">
        <v>8.6497985149970091</v>
      </c>
      <c r="F33" s="165">
        <v>22.96895637425051</v>
      </c>
      <c r="G33" s="165">
        <v>0</v>
      </c>
      <c r="H33" s="165">
        <v>31.618754889247519</v>
      </c>
      <c r="I33" s="169" t="s">
        <v>223</v>
      </c>
    </row>
    <row r="34" spans="2:9">
      <c r="B34" s="162"/>
      <c r="C34" s="160"/>
      <c r="D34" s="164" t="s">
        <v>224</v>
      </c>
      <c r="E34" s="165">
        <v>0</v>
      </c>
      <c r="F34" s="165">
        <v>0.38108425600000001</v>
      </c>
      <c r="G34" s="165">
        <v>0</v>
      </c>
      <c r="H34" s="165">
        <v>0.38108425600000001</v>
      </c>
      <c r="I34" s="170" t="s">
        <v>225</v>
      </c>
    </row>
    <row r="35" spans="2:9">
      <c r="B35" s="162"/>
      <c r="C35" s="160"/>
      <c r="D35" s="164" t="s">
        <v>226</v>
      </c>
      <c r="E35" s="165">
        <v>2754.0460586411059</v>
      </c>
      <c r="F35" s="165">
        <v>0</v>
      </c>
      <c r="G35" s="165">
        <v>0</v>
      </c>
      <c r="H35" s="165">
        <v>2754.0460586411059</v>
      </c>
      <c r="I35" s="166" t="s">
        <v>227</v>
      </c>
    </row>
    <row r="36" spans="2:9">
      <c r="B36" s="162"/>
      <c r="C36" s="160"/>
      <c r="D36" s="164" t="s">
        <v>228</v>
      </c>
      <c r="E36" s="165">
        <v>108.66396063599549</v>
      </c>
      <c r="F36" s="165">
        <v>0.534092491</v>
      </c>
      <c r="G36" s="165">
        <v>0</v>
      </c>
      <c r="H36" s="165">
        <v>109.19805312699549</v>
      </c>
      <c r="I36" s="166" t="s">
        <v>229</v>
      </c>
    </row>
    <row r="37" spans="2:9">
      <c r="B37" s="162"/>
      <c r="C37" s="160"/>
      <c r="D37" s="164" t="s">
        <v>230</v>
      </c>
      <c r="E37" s="165">
        <v>320.23774087958083</v>
      </c>
      <c r="F37" s="165">
        <v>8.1744922409999994</v>
      </c>
      <c r="G37" s="165">
        <v>0</v>
      </c>
      <c r="H37" s="165">
        <v>328.41223312058082</v>
      </c>
      <c r="I37" s="166" t="s">
        <v>231</v>
      </c>
    </row>
    <row r="38" spans="2:9">
      <c r="B38" s="162"/>
      <c r="C38" s="160"/>
      <c r="D38" s="164" t="s">
        <v>232</v>
      </c>
      <c r="E38" s="165">
        <v>308.2324351700002</v>
      </c>
      <c r="F38" s="165">
        <v>15.269532484999999</v>
      </c>
      <c r="G38" s="165">
        <v>121.71081611013129</v>
      </c>
      <c r="H38" s="165">
        <v>445.21278376513152</v>
      </c>
      <c r="I38" s="166" t="s">
        <v>233</v>
      </c>
    </row>
    <row r="39" spans="2:9">
      <c r="B39" s="162"/>
      <c r="C39" s="160"/>
      <c r="D39" s="164" t="s">
        <v>234</v>
      </c>
      <c r="E39" s="165">
        <v>2052.4194384538569</v>
      </c>
      <c r="F39" s="165">
        <v>472.530366824</v>
      </c>
      <c r="G39" s="165">
        <v>1181.5403880729566</v>
      </c>
      <c r="H39" s="165">
        <v>3706.4901933508136</v>
      </c>
      <c r="I39" s="166" t="s">
        <v>235</v>
      </c>
    </row>
    <row r="40" spans="2:9">
      <c r="B40" s="162"/>
      <c r="C40" s="160"/>
      <c r="D40" s="164" t="s">
        <v>236</v>
      </c>
      <c r="E40" s="165">
        <v>37.363251592280001</v>
      </c>
      <c r="F40" s="165">
        <v>61.902042942999998</v>
      </c>
      <c r="G40" s="165">
        <v>33.882608696349998</v>
      </c>
      <c r="H40" s="165">
        <v>133.14790323162998</v>
      </c>
      <c r="I40" s="166" t="s">
        <v>237</v>
      </c>
    </row>
    <row r="41" spans="2:9" ht="14.55" customHeight="1">
      <c r="B41" s="209"/>
      <c r="C41" s="350" t="s">
        <v>238</v>
      </c>
      <c r="D41" s="351"/>
      <c r="E41" s="221">
        <v>6751.3239863294693</v>
      </c>
      <c r="F41" s="221">
        <v>854.29239687799998</v>
      </c>
      <c r="G41" s="221">
        <v>2582.8312377382467</v>
      </c>
      <c r="H41" s="221">
        <v>10188.447620945715</v>
      </c>
      <c r="I41" s="222" t="s">
        <v>239</v>
      </c>
    </row>
    <row r="42" spans="2:9">
      <c r="B42" s="162"/>
      <c r="C42" s="360" t="s">
        <v>240</v>
      </c>
      <c r="D42" s="361"/>
      <c r="E42" s="167">
        <v>0</v>
      </c>
      <c r="F42" s="167"/>
      <c r="G42" s="167"/>
      <c r="H42" s="167"/>
      <c r="I42" s="168" t="s">
        <v>241</v>
      </c>
    </row>
    <row r="43" spans="2:9">
      <c r="B43" s="162"/>
      <c r="C43" s="160"/>
      <c r="D43" s="164" t="s">
        <v>242</v>
      </c>
      <c r="E43" s="165">
        <v>352.44517432059996</v>
      </c>
      <c r="F43" s="165">
        <v>18.047435771</v>
      </c>
      <c r="G43" s="165">
        <v>0</v>
      </c>
      <c r="H43" s="165">
        <v>370.49261009159994</v>
      </c>
      <c r="I43" s="166" t="s">
        <v>243</v>
      </c>
    </row>
    <row r="44" spans="2:9">
      <c r="B44" s="162"/>
      <c r="C44" s="160"/>
      <c r="D44" s="164" t="s">
        <v>244</v>
      </c>
      <c r="E44" s="165">
        <v>16.399939981999989</v>
      </c>
      <c r="F44" s="165">
        <v>1.666614118</v>
      </c>
      <c r="G44" s="165">
        <v>0</v>
      </c>
      <c r="H44" s="165">
        <v>18.066554099999991</v>
      </c>
      <c r="I44" s="166" t="s">
        <v>245</v>
      </c>
    </row>
    <row r="45" spans="2:9">
      <c r="B45" s="162"/>
      <c r="C45" s="160"/>
      <c r="D45" s="164" t="s">
        <v>246</v>
      </c>
      <c r="E45" s="165">
        <v>22.638011583272188</v>
      </c>
      <c r="F45" s="165">
        <v>4.0148585790000002</v>
      </c>
      <c r="G45" s="165">
        <v>0</v>
      </c>
      <c r="H45" s="165">
        <v>26.652870162272187</v>
      </c>
      <c r="I45" s="166" t="s">
        <v>247</v>
      </c>
    </row>
    <row r="46" spans="2:9">
      <c r="B46" s="162"/>
      <c r="C46" s="160"/>
      <c r="D46" s="164" t="s">
        <v>248</v>
      </c>
      <c r="E46" s="165">
        <v>14.453430847850029</v>
      </c>
      <c r="F46" s="165">
        <v>1.5872241245000001</v>
      </c>
      <c r="G46" s="165">
        <v>0</v>
      </c>
      <c r="H46" s="165">
        <v>16.04065497235003</v>
      </c>
      <c r="I46" s="166" t="s">
        <v>249</v>
      </c>
    </row>
    <row r="47" spans="2:9">
      <c r="B47" s="162"/>
      <c r="C47" s="160"/>
      <c r="D47" s="164" t="s">
        <v>250</v>
      </c>
      <c r="E47" s="165">
        <v>8.0585174060000409</v>
      </c>
      <c r="F47" s="165">
        <v>1.2894000329999999</v>
      </c>
      <c r="G47" s="165">
        <v>0</v>
      </c>
      <c r="H47" s="165">
        <v>9.3479174390000406</v>
      </c>
      <c r="I47" s="166" t="s">
        <v>251</v>
      </c>
    </row>
    <row r="48" spans="2:9" ht="14.55" customHeight="1">
      <c r="B48" s="209"/>
      <c r="C48" s="350" t="s">
        <v>252</v>
      </c>
      <c r="D48" s="351"/>
      <c r="E48" s="221">
        <v>413.99507413972231</v>
      </c>
      <c r="F48" s="221">
        <v>26.6055326255</v>
      </c>
      <c r="G48" s="221">
        <v>0</v>
      </c>
      <c r="H48" s="221">
        <v>440.60060676522232</v>
      </c>
      <c r="I48" s="222" t="s">
        <v>253</v>
      </c>
    </row>
    <row r="49" spans="2:11" ht="14.55" customHeight="1">
      <c r="B49" s="209"/>
      <c r="C49" s="350" t="s">
        <v>254</v>
      </c>
      <c r="D49" s="351"/>
      <c r="E49" s="221">
        <v>606.85799002700003</v>
      </c>
      <c r="F49" s="221">
        <v>123.59999473723001</v>
      </c>
      <c r="G49" s="221">
        <v>0</v>
      </c>
      <c r="H49" s="221">
        <v>730.45798476422999</v>
      </c>
      <c r="I49" s="222" t="s">
        <v>255</v>
      </c>
    </row>
    <row r="50" spans="2:11" ht="14.55" customHeight="1">
      <c r="B50" s="223"/>
      <c r="C50" s="362" t="s">
        <v>256</v>
      </c>
      <c r="D50" s="363"/>
      <c r="E50" s="225">
        <v>188414.4254077962</v>
      </c>
      <c r="F50" s="225">
        <v>48572.208090240725</v>
      </c>
      <c r="G50" s="225">
        <v>146010.38069879435</v>
      </c>
      <c r="H50" s="225">
        <v>382997.01419683127</v>
      </c>
      <c r="I50" s="226" t="s">
        <v>257</v>
      </c>
      <c r="K50" s="215"/>
    </row>
    <row r="51" spans="2:11" ht="5" customHeight="1">
      <c r="B51" s="162"/>
      <c r="C51" s="171"/>
      <c r="D51" s="172"/>
      <c r="E51" s="167"/>
      <c r="F51" s="167"/>
      <c r="G51" s="167"/>
      <c r="H51" s="167"/>
      <c r="I51" s="168"/>
    </row>
    <row r="52" spans="2:11">
      <c r="B52" s="204" t="s">
        <v>382</v>
      </c>
      <c r="C52" s="205"/>
      <c r="D52" s="227"/>
      <c r="E52" s="212"/>
      <c r="F52" s="228"/>
      <c r="G52" s="229"/>
      <c r="H52" s="229"/>
      <c r="I52" s="222" t="s">
        <v>258</v>
      </c>
    </row>
    <row r="53" spans="2:11" ht="20.25">
      <c r="B53" s="209"/>
      <c r="C53" s="350" t="s">
        <v>522</v>
      </c>
      <c r="D53" s="351"/>
      <c r="E53" s="230"/>
      <c r="F53" s="230"/>
      <c r="G53" s="229"/>
      <c r="H53" s="229"/>
      <c r="I53" s="222" t="s">
        <v>523</v>
      </c>
    </row>
    <row r="54" spans="2:11">
      <c r="B54" s="162"/>
      <c r="C54" s="160"/>
      <c r="D54" s="164" t="s">
        <v>259</v>
      </c>
      <c r="E54" s="165">
        <v>190.827824531</v>
      </c>
      <c r="F54" s="165">
        <v>69.910638733999804</v>
      </c>
      <c r="G54" s="165">
        <v>83.408966969052273</v>
      </c>
      <c r="H54" s="165">
        <v>344.14743023405208</v>
      </c>
      <c r="I54" s="166" t="s">
        <v>260</v>
      </c>
    </row>
    <row r="55" spans="2:11">
      <c r="B55" s="162"/>
      <c r="C55" s="160"/>
      <c r="D55" s="164" t="s">
        <v>261</v>
      </c>
      <c r="E55" s="165">
        <v>0</v>
      </c>
      <c r="F55" s="165">
        <v>0</v>
      </c>
      <c r="G55" s="165">
        <v>0</v>
      </c>
      <c r="H55" s="165">
        <v>0</v>
      </c>
      <c r="I55" s="166" t="s">
        <v>262</v>
      </c>
    </row>
    <row r="56" spans="2:11">
      <c r="B56" s="162"/>
      <c r="C56" s="160"/>
      <c r="D56" s="164" t="s">
        <v>263</v>
      </c>
      <c r="E56" s="165">
        <v>88.766844278999997</v>
      </c>
      <c r="F56" s="165">
        <v>16.760824074999999</v>
      </c>
      <c r="G56" s="165">
        <v>266.41446571088449</v>
      </c>
      <c r="H56" s="165">
        <v>371.9421340648845</v>
      </c>
      <c r="I56" s="166" t="s">
        <v>264</v>
      </c>
    </row>
    <row r="57" spans="2:11">
      <c r="B57" s="162"/>
      <c r="C57" s="160"/>
      <c r="D57" s="164" t="s">
        <v>265</v>
      </c>
      <c r="E57" s="165">
        <v>261.86776332471328</v>
      </c>
      <c r="F57" s="165">
        <v>58.565359639</v>
      </c>
      <c r="G57" s="165">
        <v>2.6229688599999998</v>
      </c>
      <c r="H57" s="165">
        <v>323.0560918237133</v>
      </c>
      <c r="I57" s="166" t="s">
        <v>266</v>
      </c>
    </row>
    <row r="58" spans="2:11">
      <c r="B58" s="162"/>
      <c r="C58" s="160"/>
      <c r="D58" s="164" t="s">
        <v>267</v>
      </c>
      <c r="E58" s="165">
        <v>287.71435914321711</v>
      </c>
      <c r="F58" s="165">
        <v>42.65912144</v>
      </c>
      <c r="G58" s="165">
        <v>44.759175751369099</v>
      </c>
      <c r="H58" s="165">
        <v>375.13265633458616</v>
      </c>
      <c r="I58" s="166" t="s">
        <v>268</v>
      </c>
    </row>
    <row r="59" spans="2:11">
      <c r="B59" s="162"/>
      <c r="C59" s="160"/>
      <c r="D59" s="164" t="s">
        <v>269</v>
      </c>
      <c r="E59" s="165">
        <v>407.59671113428999</v>
      </c>
      <c r="F59" s="165">
        <v>101.254345179</v>
      </c>
      <c r="G59" s="165">
        <v>400.20041376436473</v>
      </c>
      <c r="H59" s="165">
        <v>909.0514700776547</v>
      </c>
      <c r="I59" s="166" t="s">
        <v>270</v>
      </c>
    </row>
    <row r="60" spans="2:11" ht="31.5" customHeight="1">
      <c r="B60" s="209"/>
      <c r="C60" s="205"/>
      <c r="D60" s="220" t="s">
        <v>521</v>
      </c>
      <c r="E60" s="221">
        <v>1236.7735024122205</v>
      </c>
      <c r="F60" s="221">
        <v>289.15028906699979</v>
      </c>
      <c r="G60" s="221">
        <v>797.40599105567071</v>
      </c>
      <c r="H60" s="221">
        <v>2323.3297825348909</v>
      </c>
      <c r="I60" s="222" t="s">
        <v>271</v>
      </c>
    </row>
    <row r="61" spans="2:11" ht="20.55" customHeight="1">
      <c r="B61" s="223"/>
      <c r="C61" s="231"/>
      <c r="D61" s="224" t="s">
        <v>272</v>
      </c>
      <c r="E61" s="225">
        <v>187177.65190538397</v>
      </c>
      <c r="F61" s="225">
        <v>48283.057801173723</v>
      </c>
      <c r="G61" s="225">
        <v>145212.9747077387</v>
      </c>
      <c r="H61" s="225">
        <v>380673.68441429641</v>
      </c>
      <c r="I61" s="226" t="s">
        <v>273</v>
      </c>
    </row>
    <row r="62" spans="2:11">
      <c r="B62" s="173"/>
      <c r="C62" s="173"/>
      <c r="D62" s="174"/>
      <c r="E62" s="174"/>
      <c r="F62" s="174"/>
      <c r="G62" s="174"/>
      <c r="H62" s="174"/>
      <c r="I62" s="175"/>
    </row>
    <row r="63" spans="2:11" ht="8.5500000000000007" customHeight="1">
      <c r="B63" s="173"/>
      <c r="C63" s="173"/>
      <c r="D63" s="174"/>
      <c r="E63" s="174"/>
      <c r="F63" s="174"/>
      <c r="G63" s="174"/>
      <c r="H63" s="174"/>
      <c r="I63" s="175"/>
    </row>
    <row r="64" spans="2:11" ht="20.25">
      <c r="B64" s="364" t="s">
        <v>274</v>
      </c>
      <c r="C64" s="364"/>
      <c r="D64" s="365"/>
      <c r="E64" s="232" t="s">
        <v>275</v>
      </c>
      <c r="F64" s="232" t="s">
        <v>276</v>
      </c>
      <c r="G64" s="232" t="s">
        <v>277</v>
      </c>
      <c r="H64" s="232" t="s">
        <v>66</v>
      </c>
      <c r="I64" s="249" t="s">
        <v>278</v>
      </c>
    </row>
    <row r="65" spans="2:9">
      <c r="B65" s="209"/>
      <c r="C65" s="210" t="s">
        <v>279</v>
      </c>
      <c r="D65" s="211"/>
      <c r="E65" s="233"/>
      <c r="F65" s="234"/>
      <c r="G65" s="235"/>
      <c r="H65" s="235"/>
      <c r="I65" s="213" t="s">
        <v>280</v>
      </c>
    </row>
    <row r="66" spans="2:9">
      <c r="B66" s="162"/>
      <c r="C66" s="160"/>
      <c r="D66" s="164" t="s">
        <v>281</v>
      </c>
      <c r="E66" s="176">
        <v>9862.6310819274386</v>
      </c>
      <c r="F66" s="176">
        <v>2647.1996090940002</v>
      </c>
      <c r="G66" s="176">
        <v>8114.9842255662952</v>
      </c>
      <c r="H66" s="165">
        <v>20624.814916587733</v>
      </c>
      <c r="I66" s="169" t="s">
        <v>282</v>
      </c>
    </row>
    <row r="67" spans="2:9">
      <c r="B67" s="162"/>
      <c r="C67" s="160"/>
      <c r="D67" s="164" t="s">
        <v>283</v>
      </c>
      <c r="E67" s="176">
        <v>1683.4623310737759</v>
      </c>
      <c r="F67" s="176">
        <v>447.21169307299999</v>
      </c>
      <c r="G67" s="176">
        <v>215.82071906452001</v>
      </c>
      <c r="H67" s="165">
        <v>2346.4947432112958</v>
      </c>
      <c r="I67" s="169" t="s">
        <v>284</v>
      </c>
    </row>
    <row r="68" spans="2:9">
      <c r="B68" s="162"/>
      <c r="C68" s="160"/>
      <c r="D68" s="164" t="s">
        <v>285</v>
      </c>
      <c r="E68" s="176">
        <v>549.72070661169698</v>
      </c>
      <c r="F68" s="176">
        <v>73.424936217999999</v>
      </c>
      <c r="G68" s="176">
        <v>0.68400000000000005</v>
      </c>
      <c r="H68" s="165">
        <v>623.82964282969692</v>
      </c>
      <c r="I68" s="169" t="s">
        <v>286</v>
      </c>
    </row>
    <row r="69" spans="2:9">
      <c r="B69" s="162"/>
      <c r="C69" s="160"/>
      <c r="D69" s="164" t="s">
        <v>287</v>
      </c>
      <c r="E69" s="176">
        <v>941.18354265795699</v>
      </c>
      <c r="F69" s="176">
        <v>209.953072437</v>
      </c>
      <c r="G69" s="176">
        <v>309.05090310654788</v>
      </c>
      <c r="H69" s="165">
        <v>1460.1875182015049</v>
      </c>
      <c r="I69" s="169" t="s">
        <v>288</v>
      </c>
    </row>
    <row r="70" spans="2:9">
      <c r="B70" s="162"/>
      <c r="C70" s="160"/>
      <c r="D70" s="164" t="s">
        <v>289</v>
      </c>
      <c r="E70" s="176">
        <v>35.409702355509999</v>
      </c>
      <c r="F70" s="176">
        <v>-0.77570756399999996</v>
      </c>
      <c r="G70" s="176">
        <v>0.48671981951999999</v>
      </c>
      <c r="H70" s="165">
        <v>35.120714611029996</v>
      </c>
      <c r="I70" s="169" t="s">
        <v>290</v>
      </c>
    </row>
    <row r="71" spans="2:9">
      <c r="B71" s="209"/>
      <c r="C71" s="350" t="s">
        <v>291</v>
      </c>
      <c r="D71" s="351"/>
      <c r="E71" s="221">
        <v>13072.407364626379</v>
      </c>
      <c r="F71" s="221">
        <v>3377.0136032579999</v>
      </c>
      <c r="G71" s="221">
        <v>8641.0265675568844</v>
      </c>
      <c r="H71" s="221">
        <v>25090.447535441264</v>
      </c>
      <c r="I71" s="236" t="s">
        <v>292</v>
      </c>
    </row>
    <row r="72" spans="2:9">
      <c r="B72" s="162"/>
      <c r="C72" s="357" t="s">
        <v>524</v>
      </c>
      <c r="D72" s="358"/>
      <c r="E72" s="177"/>
      <c r="F72" s="177"/>
      <c r="G72" s="177"/>
      <c r="H72" s="177"/>
      <c r="I72" s="178" t="s">
        <v>525</v>
      </c>
    </row>
    <row r="73" spans="2:9">
      <c r="B73" s="162"/>
      <c r="C73" s="160"/>
      <c r="D73" s="164" t="s">
        <v>294</v>
      </c>
      <c r="E73" s="165">
        <v>36.445771526660003</v>
      </c>
      <c r="F73" s="165">
        <v>17.084495144000009</v>
      </c>
      <c r="G73" s="165">
        <v>10.271729183732081</v>
      </c>
      <c r="H73" s="165">
        <v>63.801995854392089</v>
      </c>
      <c r="I73" s="169" t="s">
        <v>295</v>
      </c>
    </row>
    <row r="74" spans="2:9" ht="16.05" customHeight="1">
      <c r="B74" s="162"/>
      <c r="C74" s="160"/>
      <c r="D74" s="164" t="s">
        <v>296</v>
      </c>
      <c r="E74" s="165">
        <v>114.45511105473331</v>
      </c>
      <c r="F74" s="165">
        <v>5.1527312160000003</v>
      </c>
      <c r="G74" s="165">
        <v>0</v>
      </c>
      <c r="H74" s="165">
        <v>119.60784227073331</v>
      </c>
      <c r="I74" s="169" t="s">
        <v>297</v>
      </c>
    </row>
    <row r="75" spans="2:9">
      <c r="B75" s="162"/>
      <c r="C75" s="160"/>
      <c r="D75" s="164" t="s">
        <v>298</v>
      </c>
      <c r="E75" s="165">
        <v>110.363616858594</v>
      </c>
      <c r="F75" s="165">
        <v>30.08597288</v>
      </c>
      <c r="G75" s="165">
        <v>0.41701450782999999</v>
      </c>
      <c r="H75" s="165">
        <v>140.866604246424</v>
      </c>
      <c r="I75" s="169" t="s">
        <v>299</v>
      </c>
    </row>
    <row r="76" spans="2:9">
      <c r="B76" s="162"/>
      <c r="C76" s="160"/>
      <c r="D76" s="164" t="s">
        <v>300</v>
      </c>
      <c r="E76" s="165">
        <v>87.839529762050006</v>
      </c>
      <c r="F76" s="165">
        <v>32.916595915999999</v>
      </c>
      <c r="G76" s="165">
        <v>46.559877966000002</v>
      </c>
      <c r="H76" s="165">
        <v>167.31600364405</v>
      </c>
      <c r="I76" s="169" t="s">
        <v>301</v>
      </c>
    </row>
    <row r="77" spans="2:9">
      <c r="B77" s="162"/>
      <c r="C77" s="160"/>
      <c r="D77" s="164" t="s">
        <v>302</v>
      </c>
      <c r="E77" s="165">
        <v>45.489219932760001</v>
      </c>
      <c r="F77" s="165">
        <v>13.726361253</v>
      </c>
      <c r="G77" s="165">
        <v>100.99698655409</v>
      </c>
      <c r="H77" s="165">
        <v>160.21256773984999</v>
      </c>
      <c r="I77" s="169" t="s">
        <v>303</v>
      </c>
    </row>
    <row r="78" spans="2:9">
      <c r="B78" s="162"/>
      <c r="C78" s="160"/>
      <c r="D78" s="164" t="s">
        <v>304</v>
      </c>
      <c r="E78" s="165">
        <v>66.424515023040001</v>
      </c>
      <c r="F78" s="165">
        <v>6.1253102129999997</v>
      </c>
      <c r="G78" s="165">
        <v>3.4942716578400002</v>
      </c>
      <c r="H78" s="165">
        <v>76.04409689388001</v>
      </c>
      <c r="I78" s="169" t="s">
        <v>305</v>
      </c>
    </row>
    <row r="79" spans="2:9">
      <c r="B79" s="204"/>
      <c r="C79" s="350" t="s">
        <v>306</v>
      </c>
      <c r="D79" s="351"/>
      <c r="E79" s="221">
        <v>461.01776415783729</v>
      </c>
      <c r="F79" s="221">
        <v>105.091466622</v>
      </c>
      <c r="G79" s="221">
        <v>161.73987986949206</v>
      </c>
      <c r="H79" s="221">
        <v>727.8491106493293</v>
      </c>
      <c r="I79" s="236" t="s">
        <v>307</v>
      </c>
    </row>
    <row r="80" spans="2:9">
      <c r="B80" s="352" t="s">
        <v>308</v>
      </c>
      <c r="C80" s="352"/>
      <c r="D80" s="352"/>
      <c r="E80" s="225">
        <v>12611.389600468543</v>
      </c>
      <c r="F80" s="225">
        <v>3271.9221366359998</v>
      </c>
      <c r="G80" s="225">
        <v>8479.2866876873923</v>
      </c>
      <c r="H80" s="225">
        <v>24362.598424791933</v>
      </c>
      <c r="I80" s="237" t="s">
        <v>309</v>
      </c>
    </row>
    <row r="81" spans="2:10">
      <c r="B81" s="241"/>
      <c r="C81" s="353" t="s">
        <v>310</v>
      </c>
      <c r="D81" s="354"/>
      <c r="E81" s="229"/>
      <c r="F81" s="229"/>
      <c r="G81" s="229"/>
      <c r="H81" s="229"/>
      <c r="I81" s="236" t="s">
        <v>311</v>
      </c>
    </row>
    <row r="82" spans="2:10" ht="20.25">
      <c r="B82" s="162"/>
      <c r="C82" s="160"/>
      <c r="D82" s="164" t="s">
        <v>312</v>
      </c>
      <c r="E82" s="165">
        <v>765.73593996390002</v>
      </c>
      <c r="F82" s="165">
        <v>121.45476000399999</v>
      </c>
      <c r="G82" s="165">
        <v>1026.9316434704338</v>
      </c>
      <c r="H82" s="165">
        <v>1914.1223434383337</v>
      </c>
      <c r="I82" s="179" t="s">
        <v>313</v>
      </c>
    </row>
    <row r="83" spans="2:10">
      <c r="B83" s="162"/>
      <c r="C83" s="160"/>
      <c r="D83" s="164" t="s">
        <v>314</v>
      </c>
      <c r="E83" s="165">
        <v>197.17128788267001</v>
      </c>
      <c r="F83" s="165">
        <v>39.451430426000002</v>
      </c>
      <c r="G83" s="165">
        <v>0</v>
      </c>
      <c r="H83" s="165">
        <v>236.62271830867002</v>
      </c>
      <c r="I83" s="179" t="s">
        <v>315</v>
      </c>
    </row>
    <row r="84" spans="2:10">
      <c r="B84" s="162"/>
      <c r="C84" s="160"/>
      <c r="D84" s="164" t="s">
        <v>316</v>
      </c>
      <c r="E84" s="165">
        <v>28.097054139000001</v>
      </c>
      <c r="F84" s="165">
        <v>4.8213422599999998</v>
      </c>
      <c r="G84" s="165">
        <v>0</v>
      </c>
      <c r="H84" s="165">
        <v>32.918396399000002</v>
      </c>
      <c r="I84" s="179" t="s">
        <v>317</v>
      </c>
    </row>
    <row r="85" spans="2:10">
      <c r="B85" s="162"/>
      <c r="C85" s="160"/>
      <c r="D85" s="164" t="s">
        <v>318</v>
      </c>
      <c r="E85" s="165">
        <v>39.109973286872226</v>
      </c>
      <c r="F85" s="165">
        <v>6.1776248409700001</v>
      </c>
      <c r="G85" s="165">
        <v>0</v>
      </c>
      <c r="H85" s="165">
        <v>45.287598127842223</v>
      </c>
      <c r="I85" s="179" t="s">
        <v>319</v>
      </c>
    </row>
    <row r="86" spans="2:10">
      <c r="B86" s="162"/>
      <c r="C86" s="160"/>
      <c r="D86" s="164" t="s">
        <v>320</v>
      </c>
      <c r="E86" s="165">
        <v>72.424865142409999</v>
      </c>
      <c r="F86" s="165">
        <v>13.790118276999999</v>
      </c>
      <c r="G86" s="165">
        <v>0</v>
      </c>
      <c r="H86" s="165">
        <v>86.214983419410004</v>
      </c>
      <c r="I86" s="169" t="s">
        <v>321</v>
      </c>
    </row>
    <row r="87" spans="2:10">
      <c r="B87" s="162"/>
      <c r="C87" s="160"/>
      <c r="D87" s="164" t="s">
        <v>322</v>
      </c>
      <c r="E87" s="165">
        <v>112.411928386</v>
      </c>
      <c r="F87" s="165">
        <v>13.853947332000001</v>
      </c>
      <c r="G87" s="165">
        <v>0</v>
      </c>
      <c r="H87" s="165">
        <v>126.265875718</v>
      </c>
      <c r="I87" s="169" t="s">
        <v>323</v>
      </c>
    </row>
    <row r="88" spans="2:10" s="180" customFormat="1">
      <c r="B88" s="238"/>
      <c r="C88" s="350" t="s">
        <v>324</v>
      </c>
      <c r="D88" s="351"/>
      <c r="E88" s="239">
        <v>1214.951048800852</v>
      </c>
      <c r="F88" s="239">
        <v>199.54922313997</v>
      </c>
      <c r="G88" s="239">
        <v>1026.9316434704338</v>
      </c>
      <c r="H88" s="239">
        <v>2441.4319154112559</v>
      </c>
      <c r="I88" s="240" t="s">
        <v>325</v>
      </c>
      <c r="J88" s="155"/>
    </row>
    <row r="89" spans="2:10" s="180" customFormat="1">
      <c r="B89" s="238"/>
      <c r="C89" s="242" t="s">
        <v>326</v>
      </c>
      <c r="D89" s="211"/>
      <c r="E89" s="228">
        <v>9.2774052999999995E-2</v>
      </c>
      <c r="F89" s="228"/>
      <c r="G89" s="228"/>
      <c r="H89" s="228"/>
      <c r="I89" s="243" t="s">
        <v>327</v>
      </c>
      <c r="J89" s="155"/>
    </row>
    <row r="90" spans="2:10">
      <c r="B90" s="162"/>
      <c r="C90" s="160"/>
      <c r="D90" s="164" t="s">
        <v>328</v>
      </c>
      <c r="E90" s="181">
        <v>30.693222447</v>
      </c>
      <c r="F90" s="181">
        <v>4.2242105000000002E-2</v>
      </c>
      <c r="G90" s="181">
        <v>0</v>
      </c>
      <c r="H90" s="181">
        <v>30.735464552</v>
      </c>
      <c r="I90" s="169" t="s">
        <v>327</v>
      </c>
    </row>
    <row r="91" spans="2:10">
      <c r="B91" s="162"/>
      <c r="C91" s="160"/>
      <c r="D91" s="164" t="s">
        <v>329</v>
      </c>
      <c r="E91" s="181">
        <v>0.46498792900000002</v>
      </c>
      <c r="F91" s="181">
        <v>-1.485E-3</v>
      </c>
      <c r="G91" s="181">
        <v>0</v>
      </c>
      <c r="H91" s="181">
        <v>0.46350292900000001</v>
      </c>
      <c r="I91" s="182" t="s">
        <v>330</v>
      </c>
    </row>
    <row r="92" spans="2:10">
      <c r="B92" s="162"/>
      <c r="C92" s="160"/>
      <c r="D92" s="164" t="s">
        <v>331</v>
      </c>
      <c r="E92" s="181">
        <v>0.13475379400000001</v>
      </c>
      <c r="F92" s="181">
        <v>-4.1376E-4</v>
      </c>
      <c r="G92" s="181">
        <v>0</v>
      </c>
      <c r="H92" s="181">
        <v>0.134340034</v>
      </c>
      <c r="I92" s="182" t="s">
        <v>332</v>
      </c>
    </row>
    <row r="93" spans="2:10">
      <c r="B93" s="162"/>
      <c r="C93" s="160"/>
      <c r="D93" s="164" t="s">
        <v>333</v>
      </c>
      <c r="E93" s="181">
        <v>109.48685489956999</v>
      </c>
      <c r="F93" s="181">
        <v>22.587220691999999</v>
      </c>
      <c r="G93" s="181">
        <v>111.22499027247</v>
      </c>
      <c r="H93" s="181">
        <v>243.29906586403999</v>
      </c>
      <c r="I93" s="182" t="s">
        <v>334</v>
      </c>
    </row>
    <row r="94" spans="2:10">
      <c r="B94" s="162"/>
      <c r="C94" s="160"/>
      <c r="D94" s="164" t="s">
        <v>335</v>
      </c>
      <c r="E94" s="181">
        <v>-118.39540374956</v>
      </c>
      <c r="F94" s="181">
        <v>-27.078972134000001</v>
      </c>
      <c r="G94" s="181">
        <v>-3.8980300670246097</v>
      </c>
      <c r="H94" s="181">
        <v>-149.37240595058464</v>
      </c>
      <c r="I94" s="182" t="s">
        <v>336</v>
      </c>
    </row>
    <row r="95" spans="2:10">
      <c r="B95" s="204"/>
      <c r="C95" s="350" t="s">
        <v>337</v>
      </c>
      <c r="D95" s="351"/>
      <c r="E95" s="244">
        <v>22.384415320010003</v>
      </c>
      <c r="F95" s="244">
        <v>-4.4514080969999998</v>
      </c>
      <c r="G95" s="244">
        <v>107.32696020544539</v>
      </c>
      <c r="H95" s="244">
        <v>125.25996742845538</v>
      </c>
      <c r="I95" s="245" t="s">
        <v>338</v>
      </c>
    </row>
    <row r="96" spans="2:10">
      <c r="B96" s="209"/>
      <c r="C96" s="355" t="s">
        <v>339</v>
      </c>
      <c r="D96" s="356"/>
      <c r="E96" s="244">
        <v>11418.822966987706</v>
      </c>
      <c r="F96" s="244">
        <v>3067.9215053990301</v>
      </c>
      <c r="G96" s="244">
        <v>7559.6820044224032</v>
      </c>
      <c r="H96" s="244">
        <v>22046.426476809138</v>
      </c>
      <c r="I96" s="246" t="s">
        <v>340</v>
      </c>
    </row>
    <row r="97" spans="2:14">
      <c r="B97" s="209"/>
      <c r="C97" s="355" t="s">
        <v>341</v>
      </c>
      <c r="D97" s="356"/>
      <c r="E97" s="244">
        <v>54.157998485</v>
      </c>
      <c r="F97" s="244">
        <v>1.273234722</v>
      </c>
      <c r="G97" s="244">
        <v>0</v>
      </c>
      <c r="H97" s="244">
        <v>55.431233206999998</v>
      </c>
      <c r="I97" s="246" t="s">
        <v>342</v>
      </c>
    </row>
    <row r="98" spans="2:14">
      <c r="B98" s="352" t="s">
        <v>343</v>
      </c>
      <c r="C98" s="352"/>
      <c r="D98" s="352"/>
      <c r="E98" s="247">
        <v>11364.664968502706</v>
      </c>
      <c r="F98" s="247">
        <v>3066.6482706770303</v>
      </c>
      <c r="G98" s="247">
        <v>7559.6820044224032</v>
      </c>
      <c r="H98" s="247">
        <v>21990.995243602141</v>
      </c>
      <c r="I98" s="248" t="s">
        <v>344</v>
      </c>
    </row>
    <row r="99" spans="2:14">
      <c r="B99" s="173"/>
      <c r="C99" s="173"/>
      <c r="D99" s="173"/>
      <c r="E99" s="173"/>
      <c r="F99" s="173"/>
      <c r="G99" s="173"/>
      <c r="H99" s="173"/>
      <c r="I99" s="183"/>
    </row>
    <row r="100" spans="2:14">
      <c r="B100" s="173"/>
      <c r="C100" s="173"/>
      <c r="D100" s="173"/>
      <c r="E100" s="173"/>
      <c r="F100" s="173"/>
      <c r="G100" s="173"/>
      <c r="H100" s="173"/>
      <c r="I100" s="183"/>
    </row>
    <row r="101" spans="2:14" ht="20.25">
      <c r="B101" s="347" t="s">
        <v>345</v>
      </c>
      <c r="C101" s="347"/>
      <c r="D101" s="348"/>
      <c r="E101" s="202" t="s">
        <v>275</v>
      </c>
      <c r="F101" s="202" t="s">
        <v>276</v>
      </c>
      <c r="G101" s="202" t="s">
        <v>277</v>
      </c>
      <c r="H101" s="203" t="s">
        <v>66</v>
      </c>
      <c r="I101" s="251" t="s">
        <v>346</v>
      </c>
    </row>
    <row r="102" spans="2:14">
      <c r="B102" s="252" t="s">
        <v>174</v>
      </c>
      <c r="C102" s="253"/>
      <c r="D102" s="254"/>
      <c r="E102" s="235"/>
      <c r="F102" s="235"/>
      <c r="G102" s="235"/>
      <c r="H102" s="207"/>
      <c r="I102" s="245" t="s">
        <v>347</v>
      </c>
    </row>
    <row r="103" spans="2:14">
      <c r="B103" s="255"/>
      <c r="C103" s="341" t="s">
        <v>348</v>
      </c>
      <c r="D103" s="342"/>
      <c r="E103" s="257"/>
      <c r="F103" s="257"/>
      <c r="G103" s="257"/>
      <c r="H103" s="257"/>
      <c r="I103" s="213" t="s">
        <v>349</v>
      </c>
    </row>
    <row r="104" spans="2:14">
      <c r="B104" s="187"/>
      <c r="C104" s="188"/>
      <c r="D104" s="189" t="s">
        <v>178</v>
      </c>
      <c r="E104" s="190">
        <v>886.82613644700007</v>
      </c>
      <c r="F104" s="190">
        <v>341.78357964699995</v>
      </c>
      <c r="G104" s="190">
        <v>1491.957341649</v>
      </c>
      <c r="H104" s="190">
        <v>2720.5670577430005</v>
      </c>
      <c r="I104" s="169" t="s">
        <v>179</v>
      </c>
      <c r="K104" s="215"/>
      <c r="L104" s="215"/>
      <c r="M104" s="215"/>
      <c r="N104" s="215"/>
    </row>
    <row r="105" spans="2:14">
      <c r="B105" s="187"/>
      <c r="C105" s="188"/>
      <c r="D105" s="189" t="s">
        <v>180</v>
      </c>
      <c r="E105" s="190">
        <v>15587.823003236999</v>
      </c>
      <c r="F105" s="190">
        <v>4039.8989012689999</v>
      </c>
      <c r="G105" s="190">
        <v>67156.434366447997</v>
      </c>
      <c r="H105" s="190">
        <v>86784.156270954001</v>
      </c>
      <c r="I105" s="169" t="s">
        <v>181</v>
      </c>
    </row>
    <row r="106" spans="2:14">
      <c r="B106" s="187"/>
      <c r="C106" s="188"/>
      <c r="D106" s="189" t="s">
        <v>182</v>
      </c>
      <c r="E106" s="190">
        <v>0</v>
      </c>
      <c r="F106" s="190">
        <v>0</v>
      </c>
      <c r="G106" s="190">
        <v>0</v>
      </c>
      <c r="H106" s="190">
        <v>0</v>
      </c>
      <c r="I106" s="169" t="s">
        <v>183</v>
      </c>
    </row>
    <row r="107" spans="2:14">
      <c r="B107" s="187"/>
      <c r="C107" s="188"/>
      <c r="D107" s="189" t="s">
        <v>184</v>
      </c>
      <c r="E107" s="190">
        <v>2411.5259167942731</v>
      </c>
      <c r="F107" s="190">
        <v>1560.7467417739999</v>
      </c>
      <c r="G107" s="190">
        <v>12513.159713935</v>
      </c>
      <c r="H107" s="190">
        <v>16485.432372503274</v>
      </c>
      <c r="I107" s="169" t="s">
        <v>185</v>
      </c>
    </row>
    <row r="108" spans="2:14">
      <c r="B108" s="187"/>
      <c r="C108" s="188"/>
      <c r="D108" s="189" t="s">
        <v>163</v>
      </c>
      <c r="E108" s="190">
        <v>73579.273255746753</v>
      </c>
      <c r="F108" s="190">
        <v>20734.954587253</v>
      </c>
      <c r="G108" s="190">
        <v>41991.045413886139</v>
      </c>
      <c r="H108" s="190">
        <v>136305.27325688588</v>
      </c>
      <c r="I108" s="169" t="s">
        <v>186</v>
      </c>
    </row>
    <row r="109" spans="2:14">
      <c r="B109" s="187"/>
      <c r="C109" s="188"/>
      <c r="D109" s="189" t="s">
        <v>164</v>
      </c>
      <c r="E109" s="190">
        <v>20730.658933668383</v>
      </c>
      <c r="F109" s="190">
        <v>6592.023030026</v>
      </c>
      <c r="G109" s="190">
        <v>2136.347331884092</v>
      </c>
      <c r="H109" s="190">
        <v>29459.029295578475</v>
      </c>
      <c r="I109" s="169" t="s">
        <v>187</v>
      </c>
    </row>
    <row r="110" spans="2:14">
      <c r="B110" s="187"/>
      <c r="C110" s="188"/>
      <c r="D110" s="189" t="s">
        <v>188</v>
      </c>
      <c r="E110" s="190">
        <v>35194.659619318998</v>
      </c>
      <c r="F110" s="190">
        <v>10030.001637477</v>
      </c>
      <c r="G110" s="190">
        <v>11053.205811559001</v>
      </c>
      <c r="H110" s="190">
        <v>56277.867068355001</v>
      </c>
      <c r="I110" s="169" t="s">
        <v>189</v>
      </c>
    </row>
    <row r="111" spans="2:14">
      <c r="B111" s="187"/>
      <c r="C111" s="188"/>
      <c r="D111" s="189" t="s">
        <v>190</v>
      </c>
      <c r="E111" s="190">
        <v>3922.2871932039998</v>
      </c>
      <c r="F111" s="190">
        <v>685.01814019999995</v>
      </c>
      <c r="G111" s="190">
        <v>1729.3552871490001</v>
      </c>
      <c r="H111" s="190">
        <v>6336.6606205529997</v>
      </c>
      <c r="I111" s="169" t="s">
        <v>191</v>
      </c>
    </row>
    <row r="112" spans="2:14">
      <c r="B112" s="187"/>
      <c r="C112" s="188"/>
      <c r="D112" s="189" t="s">
        <v>192</v>
      </c>
      <c r="E112" s="190">
        <v>0</v>
      </c>
      <c r="F112" s="190">
        <v>0</v>
      </c>
      <c r="G112" s="190">
        <v>0</v>
      </c>
      <c r="H112" s="190">
        <v>0</v>
      </c>
      <c r="I112" s="169" t="s">
        <v>193</v>
      </c>
    </row>
    <row r="113" spans="2:9">
      <c r="B113" s="187"/>
      <c r="C113" s="188"/>
      <c r="D113" s="189" t="s">
        <v>165</v>
      </c>
      <c r="E113" s="190">
        <v>5802.4981163191069</v>
      </c>
      <c r="F113" s="190">
        <v>1030.167814506</v>
      </c>
      <c r="G113" s="190">
        <v>4600.0077231867181</v>
      </c>
      <c r="H113" s="190">
        <v>11432.673654011825</v>
      </c>
      <c r="I113" s="169" t="s">
        <v>194</v>
      </c>
    </row>
    <row r="114" spans="2:9">
      <c r="B114" s="187"/>
      <c r="C114" s="188"/>
      <c r="D114" s="189" t="s">
        <v>195</v>
      </c>
      <c r="E114" s="190">
        <v>205.67500000000001</v>
      </c>
      <c r="F114" s="190">
        <v>0</v>
      </c>
      <c r="G114" s="190">
        <v>25</v>
      </c>
      <c r="H114" s="190">
        <v>230.67500000000001</v>
      </c>
      <c r="I114" s="169" t="s">
        <v>196</v>
      </c>
    </row>
    <row r="115" spans="2:9">
      <c r="B115" s="187"/>
      <c r="C115" s="188"/>
      <c r="D115" s="189" t="s">
        <v>197</v>
      </c>
      <c r="E115" s="190">
        <v>162.890905457</v>
      </c>
      <c r="F115" s="190">
        <v>82.866702273000001</v>
      </c>
      <c r="G115" s="190">
        <v>183.67749615400001</v>
      </c>
      <c r="H115" s="190">
        <v>429.435103884</v>
      </c>
      <c r="I115" s="169" t="s">
        <v>198</v>
      </c>
    </row>
    <row r="116" spans="2:9">
      <c r="B116" s="187"/>
      <c r="C116" s="188"/>
      <c r="D116" s="189" t="s">
        <v>199</v>
      </c>
      <c r="E116" s="190">
        <v>4.2159086290000003</v>
      </c>
      <c r="F116" s="190">
        <v>0</v>
      </c>
      <c r="G116" s="190">
        <v>0</v>
      </c>
      <c r="H116" s="190">
        <v>4.2159086290000003</v>
      </c>
      <c r="I116" s="169" t="s">
        <v>200</v>
      </c>
    </row>
    <row r="117" spans="2:9">
      <c r="B117" s="187"/>
      <c r="C117" s="188"/>
      <c r="D117" s="189" t="s">
        <v>201</v>
      </c>
      <c r="E117" s="190">
        <v>0</v>
      </c>
      <c r="F117" s="190">
        <v>20</v>
      </c>
      <c r="G117" s="190">
        <v>0</v>
      </c>
      <c r="H117" s="190">
        <v>20</v>
      </c>
      <c r="I117" s="169" t="s">
        <v>202</v>
      </c>
    </row>
    <row r="118" spans="2:9">
      <c r="B118" s="187"/>
      <c r="C118" s="188"/>
      <c r="D118" s="189" t="s">
        <v>203</v>
      </c>
      <c r="E118" s="190">
        <v>0</v>
      </c>
      <c r="F118" s="190">
        <v>0</v>
      </c>
      <c r="G118" s="190">
        <v>0</v>
      </c>
      <c r="H118" s="190">
        <v>0</v>
      </c>
      <c r="I118" s="169" t="s">
        <v>204</v>
      </c>
    </row>
    <row r="119" spans="2:9">
      <c r="B119" s="187"/>
      <c r="C119" s="188"/>
      <c r="D119" s="189" t="s">
        <v>205</v>
      </c>
      <c r="E119" s="190">
        <v>0</v>
      </c>
      <c r="F119" s="190">
        <v>0</v>
      </c>
      <c r="G119" s="190">
        <v>0</v>
      </c>
      <c r="H119" s="190">
        <v>0</v>
      </c>
      <c r="I119" s="169" t="s">
        <v>206</v>
      </c>
    </row>
    <row r="120" spans="2:9">
      <c r="B120" s="187"/>
      <c r="C120" s="188"/>
      <c r="D120" s="189" t="s">
        <v>166</v>
      </c>
      <c r="E120" s="190">
        <v>4782.9440073197429</v>
      </c>
      <c r="F120" s="190">
        <v>618.28961778600001</v>
      </c>
      <c r="G120" s="190">
        <v>0</v>
      </c>
      <c r="H120" s="190">
        <v>5401.2336251057432</v>
      </c>
      <c r="I120" s="169" t="s">
        <v>207</v>
      </c>
    </row>
    <row r="121" spans="2:9">
      <c r="B121" s="187"/>
      <c r="C121" s="188"/>
      <c r="D121" s="189" t="s">
        <v>208</v>
      </c>
      <c r="E121" s="190">
        <v>952.67636986850005</v>
      </c>
      <c r="F121" s="190">
        <v>144.4279545</v>
      </c>
      <c r="G121" s="190">
        <v>0</v>
      </c>
      <c r="H121" s="190">
        <v>1097.1043243685001</v>
      </c>
      <c r="I121" s="169" t="s">
        <v>209</v>
      </c>
    </row>
    <row r="122" spans="2:9">
      <c r="B122" s="187"/>
      <c r="C122" s="188"/>
      <c r="D122" s="189" t="s">
        <v>210</v>
      </c>
      <c r="E122" s="190">
        <v>1366.1785460130598</v>
      </c>
      <c r="F122" s="190">
        <v>576.51223978500002</v>
      </c>
      <c r="G122" s="190">
        <v>0</v>
      </c>
      <c r="H122" s="190">
        <v>1942.6907857980598</v>
      </c>
      <c r="I122" s="169" t="s">
        <v>211</v>
      </c>
    </row>
    <row r="123" spans="2:9">
      <c r="B123" s="187"/>
      <c r="C123" s="188"/>
      <c r="D123" s="189" t="s">
        <v>212</v>
      </c>
      <c r="E123" s="190">
        <v>2431.8261670207498</v>
      </c>
      <c r="F123" s="190">
        <v>97.419975665999999</v>
      </c>
      <c r="G123" s="190">
        <v>11.01794267</v>
      </c>
      <c r="H123" s="190">
        <v>2540.26408535675</v>
      </c>
      <c r="I123" s="169" t="s">
        <v>213</v>
      </c>
    </row>
    <row r="124" spans="2:9">
      <c r="B124" s="187"/>
      <c r="C124" s="188"/>
      <c r="D124" s="189" t="s">
        <v>350</v>
      </c>
      <c r="E124" s="190">
        <v>1386.1642055051489</v>
      </c>
      <c r="F124" s="190">
        <v>256.81619108299998</v>
      </c>
      <c r="G124" s="190">
        <v>5.1603453740000003</v>
      </c>
      <c r="H124" s="190">
        <v>1648.1407419621487</v>
      </c>
      <c r="I124" s="169" t="s">
        <v>351</v>
      </c>
    </row>
    <row r="125" spans="2:9">
      <c r="B125" s="255"/>
      <c r="C125" s="341" t="s">
        <v>352</v>
      </c>
      <c r="D125" s="342"/>
      <c r="E125" s="258">
        <v>166635.7948735384</v>
      </c>
      <c r="F125" s="258">
        <v>46297.294731078997</v>
      </c>
      <c r="G125" s="258">
        <v>142886.04808314695</v>
      </c>
      <c r="H125" s="258">
        <v>355819.13768776436</v>
      </c>
      <c r="I125" s="236" t="s">
        <v>215</v>
      </c>
    </row>
    <row r="126" spans="2:9">
      <c r="B126" s="255"/>
      <c r="C126" s="259"/>
      <c r="D126" s="256" t="s">
        <v>353</v>
      </c>
      <c r="E126" s="258">
        <v>14006.45348376155</v>
      </c>
      <c r="F126" s="258">
        <v>1270.415434921</v>
      </c>
      <c r="G126" s="258">
        <v>541.50137790913482</v>
      </c>
      <c r="H126" s="258">
        <v>15818.370296591685</v>
      </c>
      <c r="I126" s="236" t="s">
        <v>354</v>
      </c>
    </row>
    <row r="127" spans="2:9">
      <c r="B127" s="255"/>
      <c r="C127" s="341" t="s">
        <v>355</v>
      </c>
      <c r="D127" s="342"/>
      <c r="E127" s="260"/>
      <c r="F127" s="260"/>
      <c r="G127" s="260"/>
      <c r="H127" s="260"/>
      <c r="I127" s="236" t="s">
        <v>356</v>
      </c>
    </row>
    <row r="128" spans="2:9">
      <c r="B128" s="187"/>
      <c r="C128" s="188"/>
      <c r="D128" s="192" t="s">
        <v>357</v>
      </c>
      <c r="E128" s="193">
        <v>1079.8531758301951</v>
      </c>
      <c r="F128" s="193">
        <v>221.35799090899999</v>
      </c>
      <c r="G128" s="193">
        <v>1245.6974248588085</v>
      </c>
      <c r="H128" s="193">
        <v>2546.9085915980036</v>
      </c>
      <c r="I128" s="169" t="s">
        <v>219</v>
      </c>
    </row>
    <row r="129" spans="2:9">
      <c r="B129" s="187"/>
      <c r="C129" s="188"/>
      <c r="D129" s="192" t="s">
        <v>358</v>
      </c>
      <c r="E129" s="193">
        <v>81.858126611458303</v>
      </c>
      <c r="F129" s="193">
        <v>51.173838354749492</v>
      </c>
      <c r="G129" s="193">
        <v>0</v>
      </c>
      <c r="H129" s="193">
        <v>133.03196496620779</v>
      </c>
      <c r="I129" s="169" t="s">
        <v>221</v>
      </c>
    </row>
    <row r="130" spans="2:9">
      <c r="B130" s="187"/>
      <c r="C130" s="188"/>
      <c r="D130" s="192" t="s">
        <v>359</v>
      </c>
      <c r="E130" s="193">
        <v>8.6497985149970091</v>
      </c>
      <c r="F130" s="193">
        <v>22.96895637425051</v>
      </c>
      <c r="G130" s="193">
        <v>0</v>
      </c>
      <c r="H130" s="193">
        <v>31.618754889247519</v>
      </c>
      <c r="I130" s="169" t="s">
        <v>223</v>
      </c>
    </row>
    <row r="131" spans="2:9">
      <c r="B131" s="187"/>
      <c r="C131" s="188"/>
      <c r="D131" s="164" t="s">
        <v>224</v>
      </c>
      <c r="E131" s="193">
        <v>0</v>
      </c>
      <c r="F131" s="193">
        <v>0.38108425600000001</v>
      </c>
      <c r="G131" s="193">
        <v>0</v>
      </c>
      <c r="H131" s="193">
        <v>0.38108425600000001</v>
      </c>
      <c r="I131" s="170" t="s">
        <v>225</v>
      </c>
    </row>
    <row r="132" spans="2:9">
      <c r="B132" s="187"/>
      <c r="C132" s="188"/>
      <c r="D132" s="192" t="s">
        <v>360</v>
      </c>
      <c r="E132" s="193">
        <v>2754.0460586411059</v>
      </c>
      <c r="F132" s="193">
        <v>0</v>
      </c>
      <c r="G132" s="193">
        <v>0</v>
      </c>
      <c r="H132" s="193">
        <v>2754.0460586411059</v>
      </c>
      <c r="I132" s="169" t="s">
        <v>227</v>
      </c>
    </row>
    <row r="133" spans="2:9">
      <c r="B133" s="187"/>
      <c r="C133" s="188"/>
      <c r="D133" s="192" t="s">
        <v>361</v>
      </c>
      <c r="E133" s="193">
        <v>108.66396063599549</v>
      </c>
      <c r="F133" s="193">
        <v>0.534092491</v>
      </c>
      <c r="G133" s="193">
        <v>0</v>
      </c>
      <c r="H133" s="193">
        <v>109.19805312699549</v>
      </c>
      <c r="I133" s="169" t="s">
        <v>229</v>
      </c>
    </row>
    <row r="134" spans="2:9">
      <c r="B134" s="187"/>
      <c r="C134" s="188"/>
      <c r="D134" s="192" t="s">
        <v>362</v>
      </c>
      <c r="E134" s="193">
        <v>320.23774087958083</v>
      </c>
      <c r="F134" s="193">
        <v>8.1744922409999994</v>
      </c>
      <c r="G134" s="193">
        <v>0</v>
      </c>
      <c r="H134" s="193">
        <v>328.41223312058082</v>
      </c>
      <c r="I134" s="169" t="s">
        <v>231</v>
      </c>
    </row>
    <row r="135" spans="2:9">
      <c r="B135" s="187"/>
      <c r="C135" s="188"/>
      <c r="D135" s="192" t="s">
        <v>363</v>
      </c>
      <c r="E135" s="193">
        <v>308.2324351700002</v>
      </c>
      <c r="F135" s="193">
        <v>15.269532484999999</v>
      </c>
      <c r="G135" s="193">
        <v>121.71081611013129</v>
      </c>
      <c r="H135" s="193">
        <v>445.21278376513152</v>
      </c>
      <c r="I135" s="169" t="s">
        <v>233</v>
      </c>
    </row>
    <row r="136" spans="2:9">
      <c r="B136" s="187"/>
      <c r="C136" s="188"/>
      <c r="D136" s="192" t="s">
        <v>364</v>
      </c>
      <c r="E136" s="193">
        <v>2052.4194384538569</v>
      </c>
      <c r="F136" s="193">
        <v>472.530366824</v>
      </c>
      <c r="G136" s="193">
        <v>1181.5403880729566</v>
      </c>
      <c r="H136" s="193">
        <v>3706.4901933508136</v>
      </c>
      <c r="I136" s="169" t="s">
        <v>235</v>
      </c>
    </row>
    <row r="137" spans="2:9">
      <c r="B137" s="187"/>
      <c r="C137" s="188"/>
      <c r="D137" s="192" t="s">
        <v>365</v>
      </c>
      <c r="E137" s="193">
        <v>37.363251592280001</v>
      </c>
      <c r="F137" s="193">
        <v>61.902042942999998</v>
      </c>
      <c r="G137" s="193">
        <v>33.882608696349998</v>
      </c>
      <c r="H137" s="193">
        <v>133.14790323162998</v>
      </c>
      <c r="I137" s="169" t="s">
        <v>237</v>
      </c>
    </row>
    <row r="138" spans="2:9">
      <c r="B138" s="255"/>
      <c r="C138" s="261" t="s">
        <v>366</v>
      </c>
      <c r="D138" s="262"/>
      <c r="E138" s="263">
        <v>6751.3239863294712</v>
      </c>
      <c r="F138" s="263">
        <v>854.29239687799998</v>
      </c>
      <c r="G138" s="263">
        <v>2582.8312377382472</v>
      </c>
      <c r="H138" s="263">
        <v>10188.447620945717</v>
      </c>
      <c r="I138" s="236" t="s">
        <v>356</v>
      </c>
    </row>
    <row r="139" spans="2:9">
      <c r="B139" s="255"/>
      <c r="C139" s="341" t="s">
        <v>367</v>
      </c>
      <c r="D139" s="342"/>
      <c r="E139" s="257">
        <v>0</v>
      </c>
      <c r="F139" s="257"/>
      <c r="G139" s="257"/>
      <c r="H139" s="257"/>
      <c r="I139" s="236" t="s">
        <v>368</v>
      </c>
    </row>
    <row r="140" spans="2:9">
      <c r="B140" s="187"/>
      <c r="C140" s="188"/>
      <c r="D140" s="192" t="s">
        <v>369</v>
      </c>
      <c r="E140" s="193">
        <v>475.296693823</v>
      </c>
      <c r="F140" s="193">
        <v>24.140400216</v>
      </c>
      <c r="G140" s="193">
        <v>0</v>
      </c>
      <c r="H140" s="193">
        <v>499.43709403899999</v>
      </c>
      <c r="I140" s="169" t="s">
        <v>213</v>
      </c>
    </row>
    <row r="141" spans="2:9">
      <c r="B141" s="187"/>
      <c r="C141" s="188"/>
      <c r="D141" s="192" t="s">
        <v>370</v>
      </c>
      <c r="E141" s="193">
        <v>50.126075946</v>
      </c>
      <c r="F141" s="193">
        <v>5.94660864</v>
      </c>
      <c r="G141" s="193">
        <v>0</v>
      </c>
      <c r="H141" s="193">
        <v>56.072684586000001</v>
      </c>
      <c r="I141" s="169" t="s">
        <v>371</v>
      </c>
    </row>
    <row r="142" spans="2:9">
      <c r="B142" s="187"/>
      <c r="C142" s="188"/>
      <c r="D142" s="192" t="s">
        <v>372</v>
      </c>
      <c r="E142" s="193">
        <v>106.00866211500001</v>
      </c>
      <c r="F142" s="193">
        <v>29.467061266999998</v>
      </c>
      <c r="G142" s="193">
        <v>0</v>
      </c>
      <c r="H142" s="193">
        <v>135.47572338200001</v>
      </c>
      <c r="I142" s="169" t="s">
        <v>373</v>
      </c>
    </row>
    <row r="143" spans="2:9">
      <c r="B143" s="187"/>
      <c r="C143" s="188"/>
      <c r="D143" s="192" t="s">
        <v>248</v>
      </c>
      <c r="E143" s="193">
        <v>66.768206530930001</v>
      </c>
      <c r="F143" s="193">
        <v>9.7681260390000002</v>
      </c>
      <c r="G143" s="193">
        <v>0</v>
      </c>
      <c r="H143" s="193">
        <v>76.536332569929996</v>
      </c>
      <c r="I143" s="169" t="s">
        <v>374</v>
      </c>
    </row>
    <row r="144" spans="2:9">
      <c r="B144" s="187"/>
      <c r="C144" s="188"/>
      <c r="D144" s="192" t="s">
        <v>375</v>
      </c>
      <c r="E144" s="193">
        <v>32.758847388</v>
      </c>
      <c r="F144" s="193">
        <v>2.626483211</v>
      </c>
      <c r="G144" s="193">
        <v>0</v>
      </c>
      <c r="H144" s="193">
        <v>35.385330599</v>
      </c>
      <c r="I144" s="169" t="s">
        <v>376</v>
      </c>
    </row>
    <row r="145" spans="2:9">
      <c r="B145" s="187"/>
      <c r="C145" s="188"/>
      <c r="D145" s="192" t="s">
        <v>377</v>
      </c>
      <c r="E145" s="193">
        <v>316.96341166320781</v>
      </c>
      <c r="F145" s="193">
        <v>45.343146747500001</v>
      </c>
      <c r="G145" s="193">
        <v>0</v>
      </c>
      <c r="H145" s="193">
        <v>362.30655841070779</v>
      </c>
      <c r="I145" s="169" t="s">
        <v>378</v>
      </c>
    </row>
    <row r="146" spans="2:9">
      <c r="B146" s="255"/>
      <c r="C146" s="261" t="s">
        <v>379</v>
      </c>
      <c r="D146" s="262"/>
      <c r="E146" s="263">
        <v>413.99507413972225</v>
      </c>
      <c r="F146" s="263">
        <v>26.6055326255</v>
      </c>
      <c r="G146" s="263">
        <v>0</v>
      </c>
      <c r="H146" s="263">
        <v>440.60060676522227</v>
      </c>
      <c r="I146" s="236" t="s">
        <v>253</v>
      </c>
    </row>
    <row r="147" spans="2:9">
      <c r="B147" s="255"/>
      <c r="C147" s="261" t="s">
        <v>380</v>
      </c>
      <c r="D147" s="262"/>
      <c r="E147" s="263">
        <v>606.85799002700003</v>
      </c>
      <c r="F147" s="263">
        <v>123.59999473723001</v>
      </c>
      <c r="G147" s="263">
        <v>0</v>
      </c>
      <c r="H147" s="263">
        <v>730.45798476422999</v>
      </c>
      <c r="I147" s="236" t="s">
        <v>255</v>
      </c>
    </row>
    <row r="148" spans="2:9">
      <c r="B148" s="264" t="s">
        <v>381</v>
      </c>
      <c r="C148" s="265"/>
      <c r="D148" s="266"/>
      <c r="E148" s="267">
        <v>188414.42540779617</v>
      </c>
      <c r="F148" s="267">
        <v>48572.208090240732</v>
      </c>
      <c r="G148" s="267">
        <v>146010.38069879432</v>
      </c>
      <c r="H148" s="267">
        <v>382997.01419683121</v>
      </c>
      <c r="I148" s="237" t="s">
        <v>257</v>
      </c>
    </row>
    <row r="149" spans="2:9">
      <c r="B149" s="196"/>
      <c r="C149" s="188"/>
      <c r="D149" s="197"/>
      <c r="E149" s="191"/>
      <c r="F149" s="191"/>
      <c r="G149" s="191"/>
      <c r="H149" s="191"/>
      <c r="I149" s="178"/>
    </row>
    <row r="150" spans="2:9">
      <c r="B150" s="349" t="s">
        <v>382</v>
      </c>
      <c r="C150" s="349"/>
      <c r="D150" s="349"/>
      <c r="E150" s="268"/>
      <c r="F150" s="268"/>
      <c r="G150" s="268"/>
      <c r="H150" s="268"/>
      <c r="I150" s="237" t="s">
        <v>258</v>
      </c>
    </row>
    <row r="151" spans="2:9">
      <c r="B151" s="255"/>
      <c r="C151" s="341" t="s">
        <v>383</v>
      </c>
      <c r="D151" s="342"/>
      <c r="E151" s="263">
        <v>193027.32624639012</v>
      </c>
      <c r="F151" s="263">
        <v>0</v>
      </c>
      <c r="G151" s="263">
        <v>0</v>
      </c>
      <c r="H151" s="263">
        <v>193027.32624639012</v>
      </c>
      <c r="I151" s="236" t="s">
        <v>384</v>
      </c>
    </row>
    <row r="152" spans="2:9">
      <c r="B152" s="255"/>
      <c r="C152" s="341" t="s">
        <v>385</v>
      </c>
      <c r="D152" s="342"/>
      <c r="E152" s="263">
        <v>-5849.6743410061581</v>
      </c>
      <c r="F152" s="263">
        <v>0</v>
      </c>
      <c r="G152" s="263">
        <v>0</v>
      </c>
      <c r="H152" s="263">
        <v>-5849.6743410061581</v>
      </c>
      <c r="I152" s="236" t="s">
        <v>386</v>
      </c>
    </row>
    <row r="153" spans="2:9">
      <c r="B153" s="255"/>
      <c r="C153" s="341" t="s">
        <v>387</v>
      </c>
      <c r="D153" s="342"/>
      <c r="E153" s="263">
        <v>0</v>
      </c>
      <c r="F153" s="263">
        <v>48283.057801173738</v>
      </c>
      <c r="G153" s="263">
        <v>145212.97470773861</v>
      </c>
      <c r="H153" s="263">
        <v>193496.03250891235</v>
      </c>
      <c r="I153" s="236" t="s">
        <v>388</v>
      </c>
    </row>
    <row r="154" spans="2:9">
      <c r="B154" s="187"/>
      <c r="C154" s="188"/>
      <c r="D154" s="189" t="s">
        <v>389</v>
      </c>
      <c r="E154" s="193">
        <v>0</v>
      </c>
      <c r="F154" s="193">
        <v>0</v>
      </c>
      <c r="G154" s="193">
        <v>79974.074875723061</v>
      </c>
      <c r="H154" s="193">
        <v>79974.074875723061</v>
      </c>
      <c r="I154" s="169" t="s">
        <v>390</v>
      </c>
    </row>
    <row r="155" spans="2:9">
      <c r="B155" s="187"/>
      <c r="C155" s="188"/>
      <c r="D155" s="189" t="s">
        <v>391</v>
      </c>
      <c r="E155" s="193">
        <v>0</v>
      </c>
      <c r="F155" s="193">
        <v>0</v>
      </c>
      <c r="G155" s="193">
        <v>39412.352736311514</v>
      </c>
      <c r="H155" s="193">
        <v>39412.352736311514</v>
      </c>
      <c r="I155" s="169" t="s">
        <v>392</v>
      </c>
    </row>
    <row r="156" spans="2:9">
      <c r="B156" s="187"/>
      <c r="C156" s="188"/>
      <c r="D156" s="189" t="s">
        <v>393</v>
      </c>
      <c r="E156" s="193">
        <v>0</v>
      </c>
      <c r="F156" s="193">
        <v>0</v>
      </c>
      <c r="G156" s="193">
        <v>25826.547095704085</v>
      </c>
      <c r="H156" s="193">
        <v>25826.547095704085</v>
      </c>
      <c r="I156" s="169" t="s">
        <v>394</v>
      </c>
    </row>
    <row r="157" spans="2:9" ht="25.5" customHeight="1">
      <c r="B157" s="255"/>
      <c r="C157" s="341" t="s">
        <v>395</v>
      </c>
      <c r="D157" s="342"/>
      <c r="E157" s="257"/>
      <c r="F157" s="257"/>
      <c r="G157" s="257"/>
      <c r="H157" s="257"/>
      <c r="I157" s="236" t="s">
        <v>523</v>
      </c>
    </row>
    <row r="158" spans="2:9">
      <c r="B158" s="187"/>
      <c r="C158" s="188"/>
      <c r="D158" s="164" t="s">
        <v>259</v>
      </c>
      <c r="E158" s="193">
        <v>190.827824531</v>
      </c>
      <c r="F158" s="193">
        <v>69.910638733999804</v>
      </c>
      <c r="G158" s="193">
        <v>83.408966969052273</v>
      </c>
      <c r="H158" s="193">
        <v>344.14743023405208</v>
      </c>
      <c r="I158" s="169" t="s">
        <v>396</v>
      </c>
    </row>
    <row r="159" spans="2:9">
      <c r="B159" s="187"/>
      <c r="C159" s="188"/>
      <c r="D159" s="164" t="s">
        <v>261</v>
      </c>
      <c r="E159" s="193">
        <v>0</v>
      </c>
      <c r="F159" s="193">
        <v>0</v>
      </c>
      <c r="G159" s="193">
        <v>0</v>
      </c>
      <c r="H159" s="193">
        <v>0</v>
      </c>
      <c r="I159" s="169"/>
    </row>
    <row r="160" spans="2:9">
      <c r="B160" s="187"/>
      <c r="C160" s="188"/>
      <c r="D160" s="192" t="s">
        <v>397</v>
      </c>
      <c r="E160" s="193">
        <v>88.766844278999997</v>
      </c>
      <c r="F160" s="193">
        <v>16.760824074999999</v>
      </c>
      <c r="G160" s="193">
        <v>266.41446571088449</v>
      </c>
      <c r="H160" s="193">
        <v>371.9421340648845</v>
      </c>
      <c r="I160" s="169" t="s">
        <v>264</v>
      </c>
    </row>
    <row r="161" spans="2:9">
      <c r="B161" s="187"/>
      <c r="C161" s="188"/>
      <c r="D161" s="192" t="s">
        <v>398</v>
      </c>
      <c r="E161" s="193">
        <v>261.86776332471328</v>
      </c>
      <c r="F161" s="193">
        <v>58.565359639</v>
      </c>
      <c r="G161" s="193">
        <v>2.6229688599999998</v>
      </c>
      <c r="H161" s="193">
        <v>323.0560918237133</v>
      </c>
      <c r="I161" s="169" t="s">
        <v>266</v>
      </c>
    </row>
    <row r="162" spans="2:9">
      <c r="B162" s="187"/>
      <c r="C162" s="188"/>
      <c r="D162" s="192" t="s">
        <v>399</v>
      </c>
      <c r="E162" s="193">
        <v>287.71435914321711</v>
      </c>
      <c r="F162" s="193">
        <v>42.65912144</v>
      </c>
      <c r="G162" s="193">
        <v>44.759175751369099</v>
      </c>
      <c r="H162" s="193">
        <v>375.13265633458616</v>
      </c>
      <c r="I162" s="169" t="s">
        <v>268</v>
      </c>
    </row>
    <row r="163" spans="2:9">
      <c r="B163" s="187"/>
      <c r="C163" s="188"/>
      <c r="D163" s="192" t="s">
        <v>400</v>
      </c>
      <c r="E163" s="193">
        <v>407.59671113428999</v>
      </c>
      <c r="F163" s="193">
        <v>101.254345179</v>
      </c>
      <c r="G163" s="193">
        <v>400.20041376436473</v>
      </c>
      <c r="H163" s="193">
        <v>909.0514700776547</v>
      </c>
      <c r="I163" s="169" t="s">
        <v>270</v>
      </c>
    </row>
    <row r="164" spans="2:9" ht="24.5" customHeight="1">
      <c r="B164" s="255"/>
      <c r="C164" s="341" t="s">
        <v>401</v>
      </c>
      <c r="D164" s="342"/>
      <c r="E164" s="269">
        <v>1236.7735024122208</v>
      </c>
      <c r="F164" s="269">
        <v>289.15028906699979</v>
      </c>
      <c r="G164" s="269">
        <v>797.40599105567105</v>
      </c>
      <c r="H164" s="269">
        <v>2323.3297825348918</v>
      </c>
      <c r="I164" s="236" t="s">
        <v>526</v>
      </c>
    </row>
    <row r="165" spans="2:9">
      <c r="B165" s="264" t="s">
        <v>402</v>
      </c>
      <c r="C165" s="265"/>
      <c r="D165" s="266"/>
      <c r="E165" s="267">
        <v>188414.4254077962</v>
      </c>
      <c r="F165" s="267">
        <v>48572.208090240732</v>
      </c>
      <c r="G165" s="267">
        <v>146010.38069879432</v>
      </c>
      <c r="H165" s="267">
        <v>382997.01419683127</v>
      </c>
      <c r="I165" s="237" t="s">
        <v>403</v>
      </c>
    </row>
    <row r="168" spans="2:9" ht="20.25">
      <c r="B168" s="347" t="s">
        <v>404</v>
      </c>
      <c r="C168" s="347"/>
      <c r="D168" s="348"/>
      <c r="E168" s="202" t="s">
        <v>275</v>
      </c>
      <c r="F168" s="202" t="s">
        <v>276</v>
      </c>
      <c r="G168" s="202" t="s">
        <v>277</v>
      </c>
      <c r="H168" s="203" t="s">
        <v>66</v>
      </c>
      <c r="I168" s="251" t="s">
        <v>405</v>
      </c>
    </row>
    <row r="169" spans="2:9">
      <c r="B169" s="184"/>
      <c r="C169" s="341" t="s">
        <v>406</v>
      </c>
      <c r="D169" s="342"/>
      <c r="E169" s="235"/>
      <c r="F169" s="235"/>
      <c r="G169" s="235"/>
      <c r="H169" s="207"/>
      <c r="I169" s="245" t="s">
        <v>407</v>
      </c>
    </row>
    <row r="170" spans="2:9">
      <c r="B170" s="184"/>
      <c r="C170" s="341" t="s">
        <v>408</v>
      </c>
      <c r="D170" s="342"/>
      <c r="E170" s="235"/>
      <c r="F170" s="235"/>
      <c r="G170" s="235"/>
      <c r="H170" s="207"/>
      <c r="I170" s="245" t="s">
        <v>409</v>
      </c>
    </row>
    <row r="171" spans="2:9">
      <c r="B171" s="187"/>
      <c r="C171" s="198"/>
      <c r="D171" s="199" t="s">
        <v>281</v>
      </c>
      <c r="E171" s="193">
        <v>9862.6310819274386</v>
      </c>
      <c r="F171" s="193">
        <v>2647.1996090940002</v>
      </c>
      <c r="G171" s="193">
        <v>8114.9842255662952</v>
      </c>
      <c r="H171" s="193">
        <v>20624.814916587733</v>
      </c>
      <c r="I171" s="182" t="s">
        <v>282</v>
      </c>
    </row>
    <row r="172" spans="2:9">
      <c r="B172" s="187"/>
      <c r="C172" s="188"/>
      <c r="D172" s="189" t="s">
        <v>283</v>
      </c>
      <c r="E172" s="193">
        <v>1683.4623310737759</v>
      </c>
      <c r="F172" s="193">
        <v>447.21169307299999</v>
      </c>
      <c r="G172" s="193">
        <v>215.82071906452001</v>
      </c>
      <c r="H172" s="193">
        <v>2346.4947432112958</v>
      </c>
      <c r="I172" s="169" t="s">
        <v>284</v>
      </c>
    </row>
    <row r="173" spans="2:9">
      <c r="B173" s="187"/>
      <c r="C173" s="188"/>
      <c r="D173" s="189" t="s">
        <v>285</v>
      </c>
      <c r="E173" s="193">
        <v>549.72070661169698</v>
      </c>
      <c r="F173" s="193">
        <v>73.424936217999999</v>
      </c>
      <c r="G173" s="193">
        <v>0.68400000000000005</v>
      </c>
      <c r="H173" s="193">
        <v>623.82964282969692</v>
      </c>
      <c r="I173" s="169" t="s">
        <v>286</v>
      </c>
    </row>
    <row r="174" spans="2:9">
      <c r="B174" s="187"/>
      <c r="C174" s="188"/>
      <c r="D174" s="189" t="s">
        <v>287</v>
      </c>
      <c r="E174" s="193">
        <v>941.18354265795699</v>
      </c>
      <c r="F174" s="193">
        <v>209.953072437</v>
      </c>
      <c r="G174" s="193">
        <v>309.05090310654788</v>
      </c>
      <c r="H174" s="193">
        <v>1460.1875182015049</v>
      </c>
      <c r="I174" s="169" t="s">
        <v>410</v>
      </c>
    </row>
    <row r="175" spans="2:9">
      <c r="B175" s="187"/>
      <c r="C175" s="188"/>
      <c r="D175" s="189" t="s">
        <v>289</v>
      </c>
      <c r="E175" s="193">
        <v>35.409702355509999</v>
      </c>
      <c r="F175" s="193">
        <v>-0.77570756399999996</v>
      </c>
      <c r="G175" s="193">
        <v>0.48671981951999999</v>
      </c>
      <c r="H175" s="193">
        <v>35.120714611029996</v>
      </c>
      <c r="I175" s="169" t="s">
        <v>290</v>
      </c>
    </row>
    <row r="176" spans="2:9">
      <c r="B176" s="255"/>
      <c r="C176" s="261" t="s">
        <v>411</v>
      </c>
      <c r="D176" s="270"/>
      <c r="E176" s="263">
        <v>13072.407364626379</v>
      </c>
      <c r="F176" s="263">
        <v>3377.0136032579999</v>
      </c>
      <c r="G176" s="263">
        <v>8641.0265675568844</v>
      </c>
      <c r="H176" s="263">
        <v>25090.447535441264</v>
      </c>
      <c r="I176" s="236" t="s">
        <v>412</v>
      </c>
    </row>
    <row r="177" spans="2:9">
      <c r="B177" s="187"/>
      <c r="C177" s="343" t="s">
        <v>413</v>
      </c>
      <c r="D177" s="344"/>
      <c r="E177" s="193">
        <v>-1862.201036814726</v>
      </c>
      <c r="F177" s="193">
        <v>-754.86693936400002</v>
      </c>
      <c r="G177" s="193">
        <v>-443.93540493621595</v>
      </c>
      <c r="H177" s="193">
        <v>-3061.0033811149419</v>
      </c>
      <c r="I177" s="169" t="s">
        <v>414</v>
      </c>
    </row>
    <row r="178" spans="2:9">
      <c r="B178" s="187"/>
      <c r="C178" s="343" t="s">
        <v>415</v>
      </c>
      <c r="D178" s="344"/>
      <c r="E178" s="193"/>
      <c r="F178" s="193"/>
      <c r="G178" s="193"/>
      <c r="H178" s="193"/>
      <c r="I178" s="169" t="s">
        <v>416</v>
      </c>
    </row>
    <row r="179" spans="2:9">
      <c r="B179" s="187"/>
      <c r="C179" s="188"/>
      <c r="D179" s="189" t="s">
        <v>417</v>
      </c>
      <c r="E179" s="193">
        <v>3040.2902940469362</v>
      </c>
      <c r="F179" s="193">
        <v>2922.9930010520002</v>
      </c>
      <c r="G179" s="193">
        <v>0</v>
      </c>
      <c r="H179" s="193">
        <v>0</v>
      </c>
      <c r="I179" s="169" t="s">
        <v>221</v>
      </c>
    </row>
    <row r="180" spans="2:9">
      <c r="B180" s="187"/>
      <c r="C180" s="188"/>
      <c r="D180" s="189" t="s">
        <v>418</v>
      </c>
      <c r="E180" s="193">
        <v>611.27799042099241</v>
      </c>
      <c r="F180" s="193">
        <v>1267.016104503</v>
      </c>
      <c r="G180" s="193">
        <v>0</v>
      </c>
      <c r="H180" s="193">
        <v>0</v>
      </c>
      <c r="I180" s="169" t="s">
        <v>223</v>
      </c>
    </row>
    <row r="181" spans="2:9">
      <c r="B181" s="187"/>
      <c r="C181" s="188"/>
      <c r="D181" s="189" t="s">
        <v>419</v>
      </c>
      <c r="E181" s="193">
        <v>0</v>
      </c>
      <c r="F181" s="193">
        <v>95.201757889000007</v>
      </c>
      <c r="G181" s="193">
        <v>0</v>
      </c>
      <c r="H181" s="193">
        <v>0</v>
      </c>
      <c r="I181" s="169" t="s">
        <v>225</v>
      </c>
    </row>
    <row r="182" spans="2:9">
      <c r="B182" s="187"/>
      <c r="C182" s="188"/>
      <c r="D182" s="189" t="s">
        <v>420</v>
      </c>
      <c r="E182" s="193">
        <v>5034.120155351</v>
      </c>
      <c r="F182" s="193">
        <v>0</v>
      </c>
      <c r="G182" s="193">
        <v>0</v>
      </c>
      <c r="H182" s="193">
        <v>5034.120155351</v>
      </c>
      <c r="I182" s="169" t="s">
        <v>421</v>
      </c>
    </row>
    <row r="183" spans="2:9">
      <c r="B183" s="187"/>
      <c r="C183" s="188"/>
      <c r="D183" s="189" t="s">
        <v>422</v>
      </c>
      <c r="E183" s="193">
        <v>0</v>
      </c>
      <c r="F183" s="193">
        <v>0</v>
      </c>
      <c r="G183" s="193">
        <v>24399.426537071722</v>
      </c>
      <c r="H183" s="193">
        <v>24399.426537071722</v>
      </c>
      <c r="I183" s="169" t="s">
        <v>423</v>
      </c>
    </row>
    <row r="184" spans="2:9" ht="15" customHeight="1">
      <c r="B184" s="187"/>
      <c r="C184" s="343" t="s">
        <v>424</v>
      </c>
      <c r="D184" s="344"/>
      <c r="E184" s="193">
        <v>140.77981906957001</v>
      </c>
      <c r="F184" s="193">
        <v>22.627564036999999</v>
      </c>
      <c r="G184" s="193">
        <v>111.22499027247</v>
      </c>
      <c r="H184" s="193">
        <v>274.63237337904002</v>
      </c>
      <c r="I184" s="169" t="s">
        <v>425</v>
      </c>
    </row>
    <row r="185" spans="2:9">
      <c r="B185" s="187"/>
      <c r="C185" s="343" t="s">
        <v>426</v>
      </c>
      <c r="D185" s="344"/>
      <c r="E185" s="193">
        <v>706.29580951599996</v>
      </c>
      <c r="F185" s="193">
        <v>93.585190581999996</v>
      </c>
      <c r="G185" s="193">
        <v>3019.1833478812082</v>
      </c>
      <c r="H185" s="193">
        <v>3819.0643479792079</v>
      </c>
      <c r="I185" s="169" t="s">
        <v>427</v>
      </c>
    </row>
    <row r="186" spans="2:9">
      <c r="B186" s="255"/>
      <c r="C186" s="261" t="s">
        <v>428</v>
      </c>
      <c r="D186" s="270"/>
      <c r="E186" s="263">
        <v>20742.970396216158</v>
      </c>
      <c r="F186" s="263">
        <v>7023.5702819569997</v>
      </c>
      <c r="G186" s="263">
        <v>35726.926037846068</v>
      </c>
      <c r="H186" s="263">
        <v>63493.466716019226</v>
      </c>
      <c r="I186" s="236" t="s">
        <v>429</v>
      </c>
    </row>
    <row r="187" spans="2:9">
      <c r="B187" s="184"/>
      <c r="C187" s="345" t="s">
        <v>430</v>
      </c>
      <c r="D187" s="346"/>
      <c r="E187" s="193">
        <v>9.4439581950000004</v>
      </c>
      <c r="F187" s="193"/>
      <c r="G187" s="193"/>
      <c r="H187" s="193"/>
      <c r="I187" s="178" t="s">
        <v>431</v>
      </c>
    </row>
    <row r="188" spans="2:9">
      <c r="B188" s="187"/>
      <c r="C188" s="198"/>
      <c r="D188" s="199" t="s">
        <v>432</v>
      </c>
      <c r="E188" s="193">
        <v>461.01776415783729</v>
      </c>
      <c r="F188" s="193">
        <v>105.091466622</v>
      </c>
      <c r="G188" s="193">
        <v>161.73987986949206</v>
      </c>
      <c r="H188" s="193">
        <v>727.8491106493293</v>
      </c>
      <c r="I188" s="169" t="s">
        <v>293</v>
      </c>
    </row>
    <row r="189" spans="2:9">
      <c r="B189" s="187"/>
      <c r="C189" s="188"/>
      <c r="D189" s="189" t="s">
        <v>433</v>
      </c>
      <c r="E189" s="193">
        <v>1214.951048800852</v>
      </c>
      <c r="F189" s="193">
        <v>199.54922313997</v>
      </c>
      <c r="G189" s="193">
        <v>1026.9316434704338</v>
      </c>
      <c r="H189" s="193">
        <v>2441.4319154112559</v>
      </c>
      <c r="I189" s="169" t="s">
        <v>434</v>
      </c>
    </row>
    <row r="190" spans="2:9">
      <c r="B190" s="187"/>
      <c r="C190" s="188"/>
      <c r="D190" s="189" t="s">
        <v>435</v>
      </c>
      <c r="E190" s="193">
        <v>118.39540374956</v>
      </c>
      <c r="F190" s="193">
        <v>27.078972134000001</v>
      </c>
      <c r="G190" s="193">
        <v>3.8980300670246097</v>
      </c>
      <c r="H190" s="193">
        <v>149.37240595058464</v>
      </c>
      <c r="I190" s="169" t="s">
        <v>436</v>
      </c>
    </row>
    <row r="191" spans="2:9">
      <c r="B191" s="187"/>
      <c r="C191" s="188"/>
      <c r="D191" s="189" t="s">
        <v>437</v>
      </c>
      <c r="E191" s="193">
        <v>15375.28611232058</v>
      </c>
      <c r="F191" s="193">
        <v>4038.0303854849999</v>
      </c>
      <c r="G191" s="193">
        <v>19380.105690570992</v>
      </c>
      <c r="H191" s="193">
        <v>38793.422188376571</v>
      </c>
      <c r="I191" s="169" t="s">
        <v>438</v>
      </c>
    </row>
    <row r="192" spans="2:9">
      <c r="B192" s="187"/>
      <c r="C192" s="188"/>
      <c r="D192" s="189" t="s">
        <v>439</v>
      </c>
      <c r="E192" s="193">
        <v>54.157998485</v>
      </c>
      <c r="F192" s="193">
        <v>1.273234722</v>
      </c>
      <c r="G192" s="193">
        <v>0</v>
      </c>
      <c r="H192" s="193">
        <v>55.431233206999998</v>
      </c>
      <c r="I192" s="169" t="s">
        <v>440</v>
      </c>
    </row>
    <row r="193" spans="2:9">
      <c r="B193" s="187"/>
      <c r="C193" s="188"/>
      <c r="D193" s="189" t="s">
        <v>441</v>
      </c>
      <c r="E193" s="193">
        <v>945.57851639399996</v>
      </c>
      <c r="F193" s="193">
        <v>755.35594495099997</v>
      </c>
      <c r="G193" s="193">
        <v>2997.4916503276818</v>
      </c>
      <c r="H193" s="193">
        <v>4698.4261116726811</v>
      </c>
      <c r="I193" s="169" t="s">
        <v>427</v>
      </c>
    </row>
    <row r="194" spans="2:9">
      <c r="B194" s="187"/>
      <c r="C194" s="188"/>
      <c r="D194" s="189" t="s">
        <v>442</v>
      </c>
      <c r="E194" s="193">
        <v>0</v>
      </c>
      <c r="F194" s="193">
        <v>0</v>
      </c>
      <c r="G194" s="193">
        <v>842.39753699057394</v>
      </c>
      <c r="H194" s="193">
        <v>842.39753699057394</v>
      </c>
      <c r="I194" s="169" t="s">
        <v>443</v>
      </c>
    </row>
    <row r="195" spans="2:9">
      <c r="B195" s="255"/>
      <c r="C195" s="261" t="s">
        <v>444</v>
      </c>
      <c r="D195" s="270"/>
      <c r="E195" s="263">
        <v>18169.386843907836</v>
      </c>
      <c r="F195" s="263">
        <v>5126.3792270539698</v>
      </c>
      <c r="G195" s="263">
        <v>24412.564431296192</v>
      </c>
      <c r="H195" s="263">
        <v>47708.330502258003</v>
      </c>
      <c r="I195" s="236" t="s">
        <v>445</v>
      </c>
    </row>
    <row r="196" spans="2:9">
      <c r="B196" s="187"/>
      <c r="C196" s="188"/>
      <c r="D196" s="189" t="s">
        <v>446</v>
      </c>
      <c r="E196" s="193">
        <v>2573.583552308326</v>
      </c>
      <c r="F196" s="193">
        <v>1897.1910549030301</v>
      </c>
      <c r="G196" s="193">
        <v>11314.361606549877</v>
      </c>
      <c r="H196" s="193">
        <v>15785.136213761234</v>
      </c>
      <c r="I196" s="169" t="s">
        <v>447</v>
      </c>
    </row>
    <row r="197" spans="2:9">
      <c r="B197" s="255"/>
      <c r="C197" s="261" t="s">
        <v>448</v>
      </c>
      <c r="D197" s="270"/>
      <c r="E197" s="263">
        <v>184604.06835307562</v>
      </c>
      <c r="F197" s="263">
        <v>46385.866746270702</v>
      </c>
      <c r="G197" s="263">
        <v>133898.61310118882</v>
      </c>
      <c r="H197" s="263">
        <v>364888.54820053512</v>
      </c>
      <c r="I197" s="236" t="s">
        <v>449</v>
      </c>
    </row>
    <row r="198" spans="2:9">
      <c r="B198" s="255"/>
      <c r="C198" s="261" t="s">
        <v>450</v>
      </c>
      <c r="D198" s="270"/>
      <c r="E198" s="263">
        <v>187177.651905384</v>
      </c>
      <c r="F198" s="263">
        <v>48283.057801173738</v>
      </c>
      <c r="G198" s="263">
        <v>145212.97470773861</v>
      </c>
      <c r="H198" s="263">
        <v>380673.68441429635</v>
      </c>
      <c r="I198" s="236" t="s">
        <v>451</v>
      </c>
    </row>
    <row r="199" spans="2:9">
      <c r="I199" s="155"/>
    </row>
    <row r="200" spans="2:9" ht="9.5" customHeight="1">
      <c r="I200" s="155"/>
    </row>
    <row r="201" spans="2:9" ht="20.25">
      <c r="B201" s="347" t="s">
        <v>452</v>
      </c>
      <c r="C201" s="347"/>
      <c r="D201" s="348"/>
      <c r="E201" s="202" t="s">
        <v>275</v>
      </c>
      <c r="F201" s="202" t="s">
        <v>276</v>
      </c>
      <c r="G201" s="202" t="s">
        <v>277</v>
      </c>
      <c r="H201" s="203" t="s">
        <v>66</v>
      </c>
      <c r="I201" s="251" t="s">
        <v>453</v>
      </c>
    </row>
    <row r="202" spans="2:9">
      <c r="B202" s="184"/>
      <c r="C202" s="345" t="s">
        <v>454</v>
      </c>
      <c r="D202" s="346"/>
      <c r="E202" s="186"/>
      <c r="F202" s="186"/>
      <c r="G202" s="186"/>
      <c r="H202" s="161"/>
      <c r="I202" s="185" t="s">
        <v>455</v>
      </c>
    </row>
    <row r="203" spans="2:9">
      <c r="B203" s="187"/>
      <c r="C203" s="198"/>
      <c r="D203" s="199" t="s">
        <v>456</v>
      </c>
      <c r="E203" s="193">
        <v>9940.8991362328088</v>
      </c>
      <c r="F203" s="193">
        <v>2562.1467571879998</v>
      </c>
      <c r="G203" s="193">
        <v>8129.9137846948133</v>
      </c>
      <c r="H203" s="193">
        <v>20632.959678115622</v>
      </c>
      <c r="I203" s="182" t="s">
        <v>457</v>
      </c>
    </row>
    <row r="204" spans="2:9">
      <c r="B204" s="187"/>
      <c r="C204" s="188"/>
      <c r="D204" s="189" t="s">
        <v>458</v>
      </c>
      <c r="E204" s="193">
        <v>1627.9306282287382</v>
      </c>
      <c r="F204" s="193">
        <v>437.63987776900001</v>
      </c>
      <c r="G204" s="193">
        <v>208.72336949753588</v>
      </c>
      <c r="H204" s="193">
        <v>2274.2938754952738</v>
      </c>
      <c r="I204" s="169" t="s">
        <v>459</v>
      </c>
    </row>
    <row r="205" spans="2:9">
      <c r="B205" s="187"/>
      <c r="C205" s="188"/>
      <c r="D205" s="189" t="s">
        <v>460</v>
      </c>
      <c r="E205" s="193">
        <v>538.96929770122995</v>
      </c>
      <c r="F205" s="193">
        <v>114.57554846399999</v>
      </c>
      <c r="G205" s="193">
        <v>0</v>
      </c>
      <c r="H205" s="193">
        <v>653.54484616522996</v>
      </c>
      <c r="I205" s="169" t="s">
        <v>461</v>
      </c>
    </row>
    <row r="206" spans="2:9">
      <c r="B206" s="187"/>
      <c r="C206" s="188"/>
      <c r="D206" s="189" t="s">
        <v>462</v>
      </c>
      <c r="E206" s="193">
        <v>69.264246685510017</v>
      </c>
      <c r="F206" s="193">
        <v>27.549975231000001</v>
      </c>
      <c r="G206" s="193">
        <v>0.25578086100000003</v>
      </c>
      <c r="H206" s="193">
        <v>97.070002777510027</v>
      </c>
      <c r="I206" s="169" t="s">
        <v>463</v>
      </c>
    </row>
    <row r="207" spans="2:9">
      <c r="B207" s="187"/>
      <c r="C207" s="188"/>
      <c r="D207" s="189" t="s">
        <v>464</v>
      </c>
      <c r="E207" s="193">
        <v>138099.99033961553</v>
      </c>
      <c r="F207" s="193">
        <v>40657.764320290997</v>
      </c>
      <c r="G207" s="193">
        <v>378301.79412887042</v>
      </c>
      <c r="H207" s="193">
        <v>557059.54878877697</v>
      </c>
      <c r="I207" s="169" t="s">
        <v>465</v>
      </c>
    </row>
    <row r="208" spans="2:9">
      <c r="B208" s="187"/>
      <c r="C208" s="198"/>
      <c r="D208" s="199" t="s">
        <v>466</v>
      </c>
      <c r="E208" s="193">
        <v>-141955.90127937018</v>
      </c>
      <c r="F208" s="193">
        <v>-43057.414742196001</v>
      </c>
      <c r="G208" s="193">
        <v>-389247.09800739883</v>
      </c>
      <c r="H208" s="193">
        <v>-574260.41402896505</v>
      </c>
      <c r="I208" s="182" t="s">
        <v>467</v>
      </c>
    </row>
    <row r="209" spans="2:9">
      <c r="B209" s="187"/>
      <c r="C209" s="198"/>
      <c r="D209" s="199" t="s">
        <v>468</v>
      </c>
      <c r="E209" s="193">
        <v>-308.50266941954999</v>
      </c>
      <c r="F209" s="193">
        <v>-64.289804028000006</v>
      </c>
      <c r="G209" s="193">
        <v>-161.12464450614209</v>
      </c>
      <c r="H209" s="193">
        <v>-533.91711795369201</v>
      </c>
      <c r="I209" s="182" t="s">
        <v>469</v>
      </c>
    </row>
    <row r="210" spans="2:9" ht="30" customHeight="1">
      <c r="B210" s="255"/>
      <c r="C210" s="341" t="s">
        <v>517</v>
      </c>
      <c r="D210" s="342"/>
      <c r="E210" s="263">
        <v>8012.6496996740789</v>
      </c>
      <c r="F210" s="263">
        <v>677.9719327189938</v>
      </c>
      <c r="G210" s="263">
        <v>-2767.5355879812282</v>
      </c>
      <c r="H210" s="263">
        <v>5923.0860444118316</v>
      </c>
      <c r="I210" s="213" t="s">
        <v>470</v>
      </c>
    </row>
    <row r="211" spans="2:9" ht="6" customHeight="1">
      <c r="B211" s="187"/>
      <c r="C211" s="198"/>
      <c r="D211" s="199"/>
      <c r="E211" s="194"/>
      <c r="F211" s="194"/>
      <c r="G211" s="194"/>
      <c r="H211" s="194"/>
      <c r="I211" s="163"/>
    </row>
    <row r="212" spans="2:9" ht="31.05" customHeight="1">
      <c r="B212" s="255"/>
      <c r="C212" s="341" t="s">
        <v>471</v>
      </c>
      <c r="D212" s="342"/>
      <c r="E212" s="271"/>
      <c r="F212" s="271"/>
      <c r="G212" s="271"/>
      <c r="H212" s="271"/>
      <c r="I212" s="213" t="s">
        <v>472</v>
      </c>
    </row>
    <row r="213" spans="2:9">
      <c r="B213" s="187"/>
      <c r="C213" s="198"/>
      <c r="D213" s="199" t="s">
        <v>473</v>
      </c>
      <c r="E213" s="193">
        <v>-1176.7646484920201</v>
      </c>
      <c r="F213" s="193">
        <v>-196.82926481499666</v>
      </c>
      <c r="G213" s="193">
        <v>-1016.3266244488489</v>
      </c>
      <c r="H213" s="193">
        <v>-2389.9205377558656</v>
      </c>
      <c r="I213" s="182" t="s">
        <v>474</v>
      </c>
    </row>
    <row r="214" spans="2:9">
      <c r="B214" s="187"/>
      <c r="C214" s="188"/>
      <c r="D214" s="189" t="s">
        <v>475</v>
      </c>
      <c r="E214" s="193">
        <v>1.2180875339999999</v>
      </c>
      <c r="F214" s="193">
        <v>0.42472039099999997</v>
      </c>
      <c r="G214" s="193">
        <v>0</v>
      </c>
      <c r="H214" s="193">
        <v>1.6428079249999998</v>
      </c>
      <c r="I214" s="182" t="s">
        <v>476</v>
      </c>
    </row>
    <row r="215" spans="2:9">
      <c r="B215" s="187"/>
      <c r="C215" s="188"/>
      <c r="D215" s="189" t="s">
        <v>477</v>
      </c>
      <c r="E215" s="193">
        <v>-28.375807288930002</v>
      </c>
      <c r="F215" s="193">
        <v>-3.3873314309999998</v>
      </c>
      <c r="G215" s="193">
        <v>0</v>
      </c>
      <c r="H215" s="193">
        <v>-31.763138719930001</v>
      </c>
      <c r="I215" s="182" t="s">
        <v>478</v>
      </c>
    </row>
    <row r="216" spans="2:9">
      <c r="B216" s="187"/>
      <c r="C216" s="188"/>
      <c r="D216" s="189" t="s">
        <v>479</v>
      </c>
      <c r="E216" s="193">
        <v>11.993729957999999</v>
      </c>
      <c r="F216" s="193">
        <v>1.7455924380000001</v>
      </c>
      <c r="G216" s="193">
        <v>0</v>
      </c>
      <c r="H216" s="193">
        <v>13.739322395999999</v>
      </c>
      <c r="I216" s="182" t="s">
        <v>480</v>
      </c>
    </row>
    <row r="217" spans="2:9">
      <c r="B217" s="187"/>
      <c r="C217" s="198"/>
      <c r="D217" s="199" t="s">
        <v>481</v>
      </c>
      <c r="E217" s="193">
        <v>-14.910189613</v>
      </c>
      <c r="F217" s="193">
        <v>-15.125534509</v>
      </c>
      <c r="G217" s="193">
        <v>0</v>
      </c>
      <c r="H217" s="193">
        <v>-30.035724121999998</v>
      </c>
      <c r="I217" s="182" t="s">
        <v>482</v>
      </c>
    </row>
    <row r="218" spans="2:9">
      <c r="B218" s="187"/>
      <c r="C218" s="198"/>
      <c r="D218" s="199" t="s">
        <v>483</v>
      </c>
      <c r="E218" s="193">
        <v>49.48152189571001</v>
      </c>
      <c r="F218" s="193">
        <v>35.535854858</v>
      </c>
      <c r="G218" s="193">
        <v>128.27924107446759</v>
      </c>
      <c r="H218" s="193">
        <v>213.2966178281776</v>
      </c>
      <c r="I218" s="182" t="s">
        <v>484</v>
      </c>
    </row>
    <row r="219" spans="2:9">
      <c r="B219" s="187"/>
      <c r="C219" s="198"/>
      <c r="D219" s="199" t="s">
        <v>485</v>
      </c>
      <c r="E219" s="193">
        <v>-56.299452387359999</v>
      </c>
      <c r="F219" s="193">
        <v>4.5225988659966605</v>
      </c>
      <c r="G219" s="193">
        <v>-11.79642078615411</v>
      </c>
      <c r="H219" s="193">
        <v>-63.573274307517444</v>
      </c>
      <c r="I219" s="182" t="s">
        <v>486</v>
      </c>
    </row>
    <row r="220" spans="2:9">
      <c r="B220" s="187"/>
      <c r="C220" s="198"/>
      <c r="D220" s="199" t="s">
        <v>487</v>
      </c>
      <c r="E220" s="193">
        <v>-134.39293724119</v>
      </c>
      <c r="F220" s="193">
        <v>-18.360316780000002</v>
      </c>
      <c r="G220" s="193">
        <v>-9.6114432425100009</v>
      </c>
      <c r="H220" s="193">
        <v>-162.36469726370001</v>
      </c>
      <c r="I220" s="182" t="s">
        <v>440</v>
      </c>
    </row>
    <row r="221" spans="2:9" ht="30" customHeight="1">
      <c r="B221" s="255"/>
      <c r="C221" s="341" t="s">
        <v>518</v>
      </c>
      <c r="D221" s="342"/>
      <c r="E221" s="263">
        <v>-1348.0238417307899</v>
      </c>
      <c r="F221" s="263">
        <v>-191.47368098200005</v>
      </c>
      <c r="G221" s="263">
        <v>-909.45524740304541</v>
      </c>
      <c r="H221" s="263">
        <v>-2448.9786240198355</v>
      </c>
      <c r="I221" s="213" t="s">
        <v>488</v>
      </c>
    </row>
    <row r="222" spans="2:9">
      <c r="B222" s="187"/>
      <c r="C222" s="198"/>
      <c r="D222" s="199"/>
      <c r="E222" s="195"/>
      <c r="F222" s="195"/>
      <c r="G222" s="195"/>
      <c r="H222" s="195"/>
      <c r="I222" s="163"/>
    </row>
    <row r="223" spans="2:9">
      <c r="B223" s="255"/>
      <c r="C223" s="341" t="s">
        <v>489</v>
      </c>
      <c r="D223" s="342"/>
      <c r="E223" s="271"/>
      <c r="F223" s="271"/>
      <c r="G223" s="271"/>
      <c r="H223" s="271"/>
      <c r="I223" s="213" t="s">
        <v>490</v>
      </c>
    </row>
    <row r="224" spans="2:9">
      <c r="B224" s="187"/>
      <c r="C224" s="198"/>
      <c r="D224" s="199" t="s">
        <v>491</v>
      </c>
      <c r="E224" s="193">
        <v>3039.4283956756681</v>
      </c>
      <c r="F224" s="193">
        <v>2834.5118179430001</v>
      </c>
      <c r="G224" s="193">
        <v>0</v>
      </c>
      <c r="H224" s="193">
        <v>5873.9402136186682</v>
      </c>
      <c r="I224" s="182" t="s">
        <v>492</v>
      </c>
    </row>
    <row r="225" spans="2:9">
      <c r="B225" s="187"/>
      <c r="C225" s="188"/>
      <c r="D225" s="189" t="s">
        <v>493</v>
      </c>
      <c r="E225" s="193">
        <v>615.5443535399985</v>
      </c>
      <c r="F225" s="193">
        <v>1253.923708306</v>
      </c>
      <c r="G225" s="193">
        <v>0</v>
      </c>
      <c r="H225" s="193">
        <v>1869.4680618459984</v>
      </c>
      <c r="I225" s="182" t="s">
        <v>494</v>
      </c>
    </row>
    <row r="226" spans="2:9">
      <c r="B226" s="187"/>
      <c r="C226" s="188"/>
      <c r="D226" s="189" t="s">
        <v>495</v>
      </c>
      <c r="E226" s="193">
        <v>502.45988118399998</v>
      </c>
      <c r="F226" s="193">
        <v>75.377344398000005</v>
      </c>
      <c r="G226" s="193">
        <v>0</v>
      </c>
      <c r="H226" s="193">
        <v>577.83722558199997</v>
      </c>
      <c r="I226" s="182" t="s">
        <v>494</v>
      </c>
    </row>
    <row r="227" spans="2:9">
      <c r="B227" s="187"/>
      <c r="C227" s="188"/>
      <c r="D227" s="189" t="s">
        <v>496</v>
      </c>
      <c r="E227" s="193">
        <v>5032.1504698724139</v>
      </c>
      <c r="F227" s="193">
        <v>0</v>
      </c>
      <c r="G227" s="193">
        <v>0</v>
      </c>
      <c r="H227" s="193">
        <v>5032.1504698724139</v>
      </c>
      <c r="I227" s="182" t="s">
        <v>497</v>
      </c>
    </row>
    <row r="228" spans="2:9">
      <c r="B228" s="187"/>
      <c r="C228" s="198"/>
      <c r="D228" s="199" t="s">
        <v>498</v>
      </c>
      <c r="E228" s="193">
        <v>0</v>
      </c>
      <c r="F228" s="193">
        <v>0</v>
      </c>
      <c r="G228" s="193">
        <v>24885.975248351031</v>
      </c>
      <c r="H228" s="193">
        <v>24885.975248351031</v>
      </c>
      <c r="I228" s="182" t="s">
        <v>499</v>
      </c>
    </row>
    <row r="229" spans="2:9">
      <c r="B229" s="187"/>
      <c r="C229" s="198"/>
      <c r="D229" s="199" t="s">
        <v>500</v>
      </c>
      <c r="E229" s="193">
        <v>14.372387165999999</v>
      </c>
      <c r="F229" s="193">
        <v>4.2274884999999998E-2</v>
      </c>
      <c r="G229" s="193">
        <v>0</v>
      </c>
      <c r="H229" s="193">
        <v>14.414662050999999</v>
      </c>
      <c r="I229" s="182" t="s">
        <v>501</v>
      </c>
    </row>
    <row r="230" spans="2:9">
      <c r="B230" s="187"/>
      <c r="C230" s="198"/>
      <c r="D230" s="199" t="s">
        <v>502</v>
      </c>
      <c r="E230" s="193">
        <v>-2.0038209459999998</v>
      </c>
      <c r="F230" s="193">
        <v>93.423691977000004</v>
      </c>
      <c r="G230" s="193">
        <v>3019.3733799295601</v>
      </c>
      <c r="H230" s="193">
        <v>3110.7932509605603</v>
      </c>
      <c r="I230" s="182" t="s">
        <v>503</v>
      </c>
    </row>
    <row r="231" spans="2:9">
      <c r="B231" s="187"/>
      <c r="C231" s="198"/>
      <c r="D231" s="199" t="s">
        <v>504</v>
      </c>
      <c r="E231" s="193">
        <v>-191.94482361499999</v>
      </c>
      <c r="F231" s="193">
        <v>-860.741531958</v>
      </c>
      <c r="G231" s="193">
        <v>-2723.0515481736543</v>
      </c>
      <c r="H231" s="193">
        <v>-3775.7379037466544</v>
      </c>
      <c r="I231" s="182" t="s">
        <v>505</v>
      </c>
    </row>
    <row r="232" spans="2:9">
      <c r="B232" s="187"/>
      <c r="C232" s="198"/>
      <c r="D232" s="199" t="s">
        <v>506</v>
      </c>
      <c r="E232" s="193">
        <v>-15313.090876340038</v>
      </c>
      <c r="F232" s="193">
        <v>-3849.6944245179998</v>
      </c>
      <c r="G232" s="193">
        <v>-19878.593021704368</v>
      </c>
      <c r="H232" s="193">
        <v>-39041.378322562407</v>
      </c>
      <c r="I232" s="182" t="s">
        <v>507</v>
      </c>
    </row>
    <row r="233" spans="2:9">
      <c r="B233" s="187"/>
      <c r="C233" s="198"/>
      <c r="D233" s="199" t="s">
        <v>508</v>
      </c>
      <c r="E233" s="193">
        <v>0</v>
      </c>
      <c r="F233" s="193" t="s">
        <v>509</v>
      </c>
      <c r="G233" s="193">
        <v>-1140.7349291784722</v>
      </c>
      <c r="H233" s="193">
        <v>-1140.7349291784722</v>
      </c>
      <c r="I233" s="182" t="s">
        <v>510</v>
      </c>
    </row>
    <row r="234" spans="2:9" ht="30" customHeight="1">
      <c r="B234" s="255"/>
      <c r="C234" s="341" t="s">
        <v>519</v>
      </c>
      <c r="D234" s="342"/>
      <c r="E234" s="263">
        <v>-6303.0840334629602</v>
      </c>
      <c r="F234" s="263">
        <v>-453.15711896700032</v>
      </c>
      <c r="G234" s="263">
        <v>4162.969129224095</v>
      </c>
      <c r="H234" s="263">
        <v>-2593.2720232058655</v>
      </c>
      <c r="I234" s="213" t="s">
        <v>511</v>
      </c>
    </row>
    <row r="235" spans="2:9" ht="9" customHeight="1">
      <c r="B235" s="187"/>
      <c r="C235" s="198"/>
      <c r="D235" s="199"/>
      <c r="E235" s="195"/>
      <c r="F235" s="195"/>
      <c r="G235" s="195"/>
      <c r="H235" s="195"/>
      <c r="I235" s="163"/>
    </row>
    <row r="236" spans="2:9">
      <c r="B236" s="187"/>
      <c r="C236" s="188" t="s">
        <v>520</v>
      </c>
      <c r="D236" s="199"/>
      <c r="E236" s="193">
        <v>361.5418244803289</v>
      </c>
      <c r="F236" s="193">
        <v>33.341132770000002</v>
      </c>
      <c r="G236" s="193">
        <v>485.978293839988</v>
      </c>
      <c r="H236" s="193">
        <v>880.86125109031696</v>
      </c>
      <c r="I236" s="182" t="s">
        <v>512</v>
      </c>
    </row>
    <row r="237" spans="2:9">
      <c r="B237" s="272"/>
      <c r="C237" s="273" t="s">
        <v>513</v>
      </c>
      <c r="D237" s="274"/>
      <c r="E237" s="267">
        <v>718.31135134986528</v>
      </c>
      <c r="F237" s="267">
        <v>188.01685813899999</v>
      </c>
      <c r="G237" s="267">
        <v>759.71913101881933</v>
      </c>
      <c r="H237" s="267">
        <v>1666.0473405076846</v>
      </c>
      <c r="I237" s="248" t="s">
        <v>514</v>
      </c>
    </row>
    <row r="238" spans="2:9">
      <c r="B238" s="272"/>
      <c r="C238" s="273" t="s">
        <v>515</v>
      </c>
      <c r="D238" s="274"/>
      <c r="E238" s="267">
        <v>1079.8531758301942</v>
      </c>
      <c r="F238" s="267">
        <v>221.35799090899999</v>
      </c>
      <c r="G238" s="267">
        <v>1245.6974248588076</v>
      </c>
      <c r="H238" s="267">
        <v>2546.9085915980017</v>
      </c>
      <c r="I238" s="248" t="s">
        <v>516</v>
      </c>
    </row>
    <row r="239" spans="2:9">
      <c r="E239" s="158"/>
      <c r="F239" s="158"/>
      <c r="G239" s="158"/>
      <c r="H239" s="158"/>
    </row>
    <row r="240" spans="2:9">
      <c r="E240" s="157"/>
      <c r="F240" s="157"/>
      <c r="G240" s="157"/>
      <c r="H240" s="157"/>
    </row>
    <row r="241" spans="5:8">
      <c r="E241" s="157"/>
      <c r="F241" s="157"/>
      <c r="G241" s="157"/>
      <c r="H241" s="157"/>
    </row>
    <row r="242" spans="5:8">
      <c r="E242" s="157"/>
      <c r="F242" s="157"/>
      <c r="G242" s="157"/>
      <c r="H242" s="157"/>
    </row>
  </sheetData>
  <mergeCells count="46">
    <mergeCell ref="C72:D72"/>
    <mergeCell ref="B6:D6"/>
    <mergeCell ref="C29:D29"/>
    <mergeCell ref="C30:D30"/>
    <mergeCell ref="C41:D41"/>
    <mergeCell ref="C42:D42"/>
    <mergeCell ref="C48:D48"/>
    <mergeCell ref="C49:D49"/>
    <mergeCell ref="C50:D50"/>
    <mergeCell ref="C53:D53"/>
    <mergeCell ref="B64:D64"/>
    <mergeCell ref="C71:D71"/>
    <mergeCell ref="C127:D127"/>
    <mergeCell ref="C79:D79"/>
    <mergeCell ref="B80:D80"/>
    <mergeCell ref="C81:D81"/>
    <mergeCell ref="C88:D88"/>
    <mergeCell ref="C95:D95"/>
    <mergeCell ref="C96:D96"/>
    <mergeCell ref="C97:D97"/>
    <mergeCell ref="B98:D98"/>
    <mergeCell ref="B101:D101"/>
    <mergeCell ref="C103:D103"/>
    <mergeCell ref="C125:D125"/>
    <mergeCell ref="C178:D178"/>
    <mergeCell ref="C139:D139"/>
    <mergeCell ref="B150:D150"/>
    <mergeCell ref="C151:D151"/>
    <mergeCell ref="C152:D152"/>
    <mergeCell ref="C153:D153"/>
    <mergeCell ref="C157:D157"/>
    <mergeCell ref="C164:D164"/>
    <mergeCell ref="B168:D168"/>
    <mergeCell ref="C169:D169"/>
    <mergeCell ref="C170:D170"/>
    <mergeCell ref="C177:D177"/>
    <mergeCell ref="C212:D212"/>
    <mergeCell ref="C221:D221"/>
    <mergeCell ref="C223:D223"/>
    <mergeCell ref="C234:D234"/>
    <mergeCell ref="C184:D184"/>
    <mergeCell ref="C185:D185"/>
    <mergeCell ref="C187:D187"/>
    <mergeCell ref="B201:D201"/>
    <mergeCell ref="C202:D202"/>
    <mergeCell ref="C210:D210"/>
  </mergeCells>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9A380-6D1E-4D71-B905-F95539B5FC39}">
  <sheetPr>
    <tabColor rgb="FF92D050"/>
  </sheetPr>
  <dimension ref="B1:X193"/>
  <sheetViews>
    <sheetView showGridLines="0" topLeftCell="A10" zoomScaleNormal="100" zoomScaleSheetLayoutView="73" workbookViewId="0">
      <selection activeCell="C3" sqref="C3:C28"/>
    </sheetView>
  </sheetViews>
  <sheetFormatPr defaultColWidth="9.19921875" defaultRowHeight="13.5"/>
  <cols>
    <col min="1" max="1" width="2.3984375" style="282" customWidth="1"/>
    <col min="2" max="2" width="4.9296875" style="289" customWidth="1"/>
    <col min="3" max="3" width="52.6640625" style="282" bestFit="1" customWidth="1"/>
    <col min="4" max="4" width="12.59765625" style="282" bestFit="1" customWidth="1"/>
    <col min="5" max="6" width="11.73046875" style="282" customWidth="1"/>
    <col min="7" max="7" width="10.6640625" style="282" customWidth="1"/>
    <col min="8" max="8" width="11.73046875" style="282" bestFit="1" customWidth="1"/>
    <col min="9" max="9" width="12.3984375" style="282" customWidth="1"/>
    <col min="10" max="10" width="22.53125" style="282" customWidth="1"/>
    <col min="11" max="11" width="97.9296875" style="282" bestFit="1" customWidth="1"/>
    <col min="12" max="12" width="94.73046875" style="282" bestFit="1" customWidth="1"/>
    <col min="13" max="13" width="62.06640625" style="282" bestFit="1" customWidth="1"/>
    <col min="14" max="14" width="28.73046875" style="282" bestFit="1" customWidth="1"/>
    <col min="15" max="15" width="28.19921875" style="282" bestFit="1" customWidth="1"/>
    <col min="16" max="16" width="44.46484375" style="282" bestFit="1" customWidth="1"/>
    <col min="17" max="17" width="98.46484375" style="282" bestFit="1" customWidth="1"/>
    <col min="18" max="18" width="115.06640625" style="282" bestFit="1" customWidth="1"/>
    <col min="19" max="19" width="125.46484375" style="282" bestFit="1" customWidth="1"/>
    <col min="20" max="20" width="30" style="282" bestFit="1" customWidth="1"/>
    <col min="21" max="21" width="37.53125" style="282" bestFit="1" customWidth="1"/>
    <col min="22" max="22" width="46.33203125" style="282" bestFit="1" customWidth="1"/>
    <col min="23" max="23" width="50.9296875" style="282" bestFit="1" customWidth="1"/>
    <col min="24" max="24" width="64.265625" style="282" bestFit="1" customWidth="1"/>
    <col min="25" max="16384" width="9.19921875" style="282"/>
  </cols>
  <sheetData>
    <row r="1" spans="2:10" ht="29.25" customHeight="1">
      <c r="B1" s="366" t="s">
        <v>557</v>
      </c>
      <c r="C1" s="366"/>
      <c r="D1" s="366"/>
      <c r="E1" s="366"/>
      <c r="F1" s="366"/>
      <c r="G1" s="366"/>
      <c r="H1" s="366"/>
      <c r="I1" s="366"/>
      <c r="J1" s="366"/>
    </row>
    <row r="2" spans="2:10" s="283" customFormat="1" ht="41.65">
      <c r="B2" s="278" t="s">
        <v>528</v>
      </c>
      <c r="C2" s="278" t="s">
        <v>529</v>
      </c>
      <c r="D2" s="278" t="s">
        <v>559</v>
      </c>
      <c r="E2" s="278" t="s">
        <v>560</v>
      </c>
      <c r="F2" s="278" t="s">
        <v>561</v>
      </c>
      <c r="G2" s="278" t="s">
        <v>51</v>
      </c>
      <c r="H2" s="278" t="s">
        <v>530</v>
      </c>
      <c r="I2" s="278" t="s">
        <v>562</v>
      </c>
      <c r="J2" s="278" t="s">
        <v>563</v>
      </c>
    </row>
    <row r="3" spans="2:10" s="284" customFormat="1" ht="16.5" customHeight="1">
      <c r="B3" s="279">
        <v>1</v>
      </c>
      <c r="C3" s="280" t="s">
        <v>546</v>
      </c>
      <c r="D3" s="290">
        <v>9281.5439372910005</v>
      </c>
      <c r="E3" s="290">
        <v>14697.325000000001</v>
      </c>
      <c r="F3" s="290">
        <v>2516.6683945119998</v>
      </c>
      <c r="G3" s="291">
        <v>0</v>
      </c>
      <c r="H3" s="291">
        <v>321.717944375</v>
      </c>
      <c r="I3" s="291">
        <v>6209.5273174390004</v>
      </c>
      <c r="J3" s="291">
        <v>33026.782593616997</v>
      </c>
    </row>
    <row r="4" spans="2:10" s="284" customFormat="1" ht="16.5" customHeight="1">
      <c r="B4" s="279">
        <v>2</v>
      </c>
      <c r="C4" s="280" t="s">
        <v>535</v>
      </c>
      <c r="D4" s="290">
        <v>7864.8556860090002</v>
      </c>
      <c r="E4" s="290">
        <v>10791.396823810001</v>
      </c>
      <c r="F4" s="290">
        <v>3309.6532561049999</v>
      </c>
      <c r="G4" s="291">
        <v>652.35746040000004</v>
      </c>
      <c r="H4" s="291">
        <v>195.68263242602399</v>
      </c>
      <c r="I4" s="291">
        <v>3963.358860068342</v>
      </c>
      <c r="J4" s="291">
        <v>26777.30471881837</v>
      </c>
    </row>
    <row r="5" spans="2:10" s="284" customFormat="1" ht="16.5" customHeight="1">
      <c r="B5" s="279">
        <v>3</v>
      </c>
      <c r="C5" s="280" t="s">
        <v>544</v>
      </c>
      <c r="D5" s="290">
        <v>4034.4448489500001</v>
      </c>
      <c r="E5" s="290">
        <v>17110.74195693</v>
      </c>
      <c r="F5" s="290">
        <v>472.484279233</v>
      </c>
      <c r="G5" s="291">
        <v>237.620932332</v>
      </c>
      <c r="H5" s="291">
        <v>2734.3387265319998</v>
      </c>
      <c r="I5" s="291">
        <v>378.99163693600002</v>
      </c>
      <c r="J5" s="291">
        <v>24968.622380912995</v>
      </c>
    </row>
    <row r="6" spans="2:10" s="284" customFormat="1" ht="16.5" customHeight="1">
      <c r="B6" s="279">
        <v>4</v>
      </c>
      <c r="C6" s="280" t="s">
        <v>545</v>
      </c>
      <c r="D6" s="290">
        <v>3987.2818942019999</v>
      </c>
      <c r="E6" s="290">
        <v>6834.94</v>
      </c>
      <c r="F6" s="290">
        <v>2793.783510619</v>
      </c>
      <c r="G6" s="291">
        <v>143.55162208499999</v>
      </c>
      <c r="H6" s="291">
        <v>374.38900944400001</v>
      </c>
      <c r="I6" s="291">
        <v>773.33022744300001</v>
      </c>
      <c r="J6" s="291">
        <v>14907.276263792999</v>
      </c>
    </row>
    <row r="7" spans="2:10" s="284" customFormat="1" ht="16.5" customHeight="1">
      <c r="B7" s="279">
        <v>5</v>
      </c>
      <c r="C7" s="280" t="s">
        <v>531</v>
      </c>
      <c r="D7" s="290">
        <v>4847.9590752129998</v>
      </c>
      <c r="E7" s="290">
        <v>3379.6010000000001</v>
      </c>
      <c r="F7" s="290">
        <v>161.252144499</v>
      </c>
      <c r="G7" s="291">
        <v>410.64173434000003</v>
      </c>
      <c r="H7" s="291">
        <v>381.06549126800002</v>
      </c>
      <c r="I7" s="291">
        <v>975.53714512600004</v>
      </c>
      <c r="J7" s="291">
        <v>10156.056590446</v>
      </c>
    </row>
    <row r="8" spans="2:10" s="284" customFormat="1" ht="16.5" customHeight="1">
      <c r="B8" s="279">
        <v>6</v>
      </c>
      <c r="C8" s="280" t="s">
        <v>532</v>
      </c>
      <c r="D8" s="290">
        <v>3857.0289926959999</v>
      </c>
      <c r="E8" s="290">
        <v>2433.456165947</v>
      </c>
      <c r="F8" s="290">
        <v>176.31823783499999</v>
      </c>
      <c r="G8" s="291">
        <v>726.76429589899999</v>
      </c>
      <c r="H8" s="291">
        <v>4.4742820270000001</v>
      </c>
      <c r="I8" s="291">
        <v>176.89456229999999</v>
      </c>
      <c r="J8" s="291">
        <v>7374.936536704</v>
      </c>
    </row>
    <row r="9" spans="2:10" s="284" customFormat="1" ht="16.5" customHeight="1">
      <c r="B9" s="279">
        <v>7</v>
      </c>
      <c r="C9" s="280" t="s">
        <v>555</v>
      </c>
      <c r="D9" s="290">
        <v>2506.0784550080002</v>
      </c>
      <c r="E9" s="290">
        <v>1965.8969999999999</v>
      </c>
      <c r="F9" s="290">
        <v>1239.0439486360001</v>
      </c>
      <c r="G9" s="291">
        <v>139.10831072299999</v>
      </c>
      <c r="H9" s="291">
        <v>55.310433650999997</v>
      </c>
      <c r="I9" s="291">
        <v>0</v>
      </c>
      <c r="J9" s="291">
        <v>5905.4381480179991</v>
      </c>
    </row>
    <row r="10" spans="2:10" s="284" customFormat="1" ht="16.5" customHeight="1">
      <c r="B10" s="279">
        <v>8</v>
      </c>
      <c r="C10" s="280" t="s">
        <v>541</v>
      </c>
      <c r="D10" s="290">
        <v>809.87167787199996</v>
      </c>
      <c r="E10" s="290">
        <v>2615.4303244900002</v>
      </c>
      <c r="F10" s="290">
        <v>407.90505845400003</v>
      </c>
      <c r="G10" s="291">
        <v>0</v>
      </c>
      <c r="H10" s="291">
        <v>0</v>
      </c>
      <c r="I10" s="291">
        <v>0</v>
      </c>
      <c r="J10" s="291">
        <v>3833.2070608160002</v>
      </c>
    </row>
    <row r="11" spans="2:10" s="284" customFormat="1" ht="16.5" customHeight="1">
      <c r="B11" s="279">
        <v>9</v>
      </c>
      <c r="C11" s="280" t="s">
        <v>533</v>
      </c>
      <c r="D11" s="290">
        <v>1747.1463382909999</v>
      </c>
      <c r="E11" s="290">
        <v>1419.451</v>
      </c>
      <c r="F11" s="290">
        <v>348.91401803399998</v>
      </c>
      <c r="G11" s="291">
        <v>43.211743626999997</v>
      </c>
      <c r="H11" s="291">
        <v>192.67867415800001</v>
      </c>
      <c r="I11" s="291">
        <v>0</v>
      </c>
      <c r="J11" s="291">
        <v>3751.4017741099997</v>
      </c>
    </row>
    <row r="12" spans="2:10" s="284" customFormat="1" ht="16.5" customHeight="1">
      <c r="B12" s="279">
        <v>10</v>
      </c>
      <c r="C12" s="280" t="s">
        <v>548</v>
      </c>
      <c r="D12" s="290">
        <v>0</v>
      </c>
      <c r="E12" s="290">
        <v>2350.509652659</v>
      </c>
      <c r="F12" s="290">
        <v>187</v>
      </c>
      <c r="G12" s="291">
        <v>0</v>
      </c>
      <c r="H12" s="291">
        <v>0</v>
      </c>
      <c r="I12" s="291">
        <v>0</v>
      </c>
      <c r="J12" s="291">
        <v>2537.509652659</v>
      </c>
    </row>
    <row r="13" spans="2:10" s="284" customFormat="1" ht="16.5" customHeight="1">
      <c r="B13" s="279">
        <v>11</v>
      </c>
      <c r="C13" s="280" t="s">
        <v>547</v>
      </c>
      <c r="D13" s="290">
        <v>190.27712423</v>
      </c>
      <c r="E13" s="290">
        <v>1332.61095</v>
      </c>
      <c r="F13" s="290">
        <v>74.494696300000001</v>
      </c>
      <c r="G13" s="291">
        <v>0</v>
      </c>
      <c r="H13" s="291">
        <v>7.0440877190000002</v>
      </c>
      <c r="I13" s="291">
        <v>247.323923124</v>
      </c>
      <c r="J13" s="291">
        <v>1851.7507813729999</v>
      </c>
    </row>
    <row r="14" spans="2:10" s="284" customFormat="1" ht="16.5" customHeight="1">
      <c r="B14" s="279">
        <v>12</v>
      </c>
      <c r="C14" s="280" t="s">
        <v>553</v>
      </c>
      <c r="D14" s="290">
        <v>323.85094849400002</v>
      </c>
      <c r="E14" s="290">
        <v>1261.1120000000001</v>
      </c>
      <c r="F14" s="290">
        <v>79.640731000000002</v>
      </c>
      <c r="G14" s="291">
        <v>16.612107145</v>
      </c>
      <c r="H14" s="291">
        <v>3.2364200670000001</v>
      </c>
      <c r="I14" s="291">
        <v>7.735270248</v>
      </c>
      <c r="J14" s="291">
        <v>1692.187476954</v>
      </c>
    </row>
    <row r="15" spans="2:10" s="284" customFormat="1" ht="16.5" customHeight="1">
      <c r="B15" s="279">
        <v>13</v>
      </c>
      <c r="C15" s="280" t="s">
        <v>551</v>
      </c>
      <c r="D15" s="290">
        <v>959.90759781400004</v>
      </c>
      <c r="E15" s="290">
        <v>285</v>
      </c>
      <c r="F15" s="290">
        <v>10.002738498999999</v>
      </c>
      <c r="G15" s="291">
        <v>0</v>
      </c>
      <c r="H15" s="291">
        <v>38.216519667</v>
      </c>
      <c r="I15" s="291">
        <v>42.8816785</v>
      </c>
      <c r="J15" s="291">
        <v>1336.00853448</v>
      </c>
    </row>
    <row r="16" spans="2:10" s="284" customFormat="1" ht="16.5" customHeight="1">
      <c r="B16" s="279">
        <v>14</v>
      </c>
      <c r="C16" s="280" t="s">
        <v>534</v>
      </c>
      <c r="D16" s="290">
        <v>381.88230307700002</v>
      </c>
      <c r="E16" s="290">
        <v>594.83065926699999</v>
      </c>
      <c r="F16" s="290">
        <v>155.64762400000001</v>
      </c>
      <c r="G16" s="291">
        <v>0</v>
      </c>
      <c r="H16" s="291">
        <v>0</v>
      </c>
      <c r="I16" s="291">
        <v>63.842675999999997</v>
      </c>
      <c r="J16" s="291">
        <v>1196.203262344</v>
      </c>
    </row>
    <row r="17" spans="2:24" s="284" customFormat="1" ht="16.5" customHeight="1">
      <c r="B17" s="279">
        <v>15</v>
      </c>
      <c r="C17" s="280" t="s">
        <v>552</v>
      </c>
      <c r="D17" s="290">
        <v>206.762290229</v>
      </c>
      <c r="E17" s="290">
        <v>287.5</v>
      </c>
      <c r="F17" s="290">
        <v>0</v>
      </c>
      <c r="G17" s="291">
        <v>0</v>
      </c>
      <c r="H17" s="291">
        <v>8.1749400550000004</v>
      </c>
      <c r="I17" s="291">
        <v>198.91025501999999</v>
      </c>
      <c r="J17" s="291">
        <v>701.34748530399997</v>
      </c>
      <c r="K17" s="285"/>
      <c r="L17" s="285"/>
      <c r="M17" s="285"/>
      <c r="N17" s="285"/>
      <c r="O17" s="285"/>
      <c r="P17" s="285"/>
      <c r="Q17" s="285"/>
      <c r="R17" s="285"/>
      <c r="S17" s="285"/>
      <c r="T17" s="285"/>
      <c r="U17" s="285"/>
      <c r="V17" s="285"/>
      <c r="W17" s="285"/>
      <c r="X17" s="285"/>
    </row>
    <row r="18" spans="2:24" s="284" customFormat="1" ht="16.5" customHeight="1">
      <c r="B18" s="279">
        <v>16</v>
      </c>
      <c r="C18" s="280" t="s">
        <v>538</v>
      </c>
      <c r="D18" s="290">
        <v>129.269085672004</v>
      </c>
      <c r="E18" s="290">
        <v>351.12</v>
      </c>
      <c r="F18" s="290">
        <v>318.43261443199998</v>
      </c>
      <c r="G18" s="291">
        <v>39.170879999999997</v>
      </c>
      <c r="H18" s="291">
        <v>2.0258873999999998</v>
      </c>
      <c r="I18" s="291">
        <v>24.298999999999999</v>
      </c>
      <c r="J18" s="291">
        <v>864.31746750400396</v>
      </c>
      <c r="K18" s="285"/>
      <c r="L18" s="285"/>
      <c r="M18" s="285"/>
      <c r="N18" s="285"/>
      <c r="O18" s="285"/>
      <c r="P18" s="285"/>
      <c r="Q18" s="285"/>
      <c r="R18" s="285"/>
      <c r="S18" s="285"/>
      <c r="T18" s="285"/>
      <c r="U18" s="285"/>
      <c r="V18" s="285"/>
      <c r="W18" s="285"/>
      <c r="X18" s="285"/>
    </row>
    <row r="19" spans="2:24" s="284" customFormat="1" ht="16.5" customHeight="1">
      <c r="B19" s="279">
        <v>17</v>
      </c>
      <c r="C19" s="280" t="s">
        <v>540</v>
      </c>
      <c r="D19" s="290">
        <v>71.233744080999998</v>
      </c>
      <c r="E19" s="290">
        <v>551.31799999999998</v>
      </c>
      <c r="F19" s="290">
        <v>145.574027414</v>
      </c>
      <c r="G19" s="291">
        <v>81.838771800000004</v>
      </c>
      <c r="H19" s="291">
        <v>0</v>
      </c>
      <c r="I19" s="291">
        <v>0</v>
      </c>
      <c r="J19" s="291">
        <v>849.964543295</v>
      </c>
      <c r="K19" s="285"/>
      <c r="L19" s="285"/>
      <c r="M19" s="285"/>
      <c r="N19" s="285"/>
      <c r="O19" s="285"/>
      <c r="P19" s="285"/>
      <c r="Q19" s="285"/>
      <c r="R19" s="285"/>
      <c r="S19" s="285"/>
      <c r="T19" s="285"/>
      <c r="U19" s="285"/>
      <c r="V19" s="285"/>
      <c r="W19" s="285"/>
      <c r="X19" s="285"/>
    </row>
    <row r="20" spans="2:24" s="284" customFormat="1" ht="16.5" customHeight="1">
      <c r="B20" s="279">
        <v>18</v>
      </c>
      <c r="C20" s="280" t="s">
        <v>542</v>
      </c>
      <c r="D20" s="290">
        <v>306.12770699999999</v>
      </c>
      <c r="E20" s="290">
        <v>149</v>
      </c>
      <c r="F20" s="290">
        <v>105.025927502</v>
      </c>
      <c r="G20" s="291">
        <v>19.851960999999999</v>
      </c>
      <c r="H20" s="291">
        <v>128.29429488599999</v>
      </c>
      <c r="I20" s="291">
        <v>0</v>
      </c>
      <c r="J20" s="291">
        <v>708.29989038799988</v>
      </c>
      <c r="K20" s="285"/>
      <c r="L20" s="285"/>
      <c r="M20" s="285"/>
      <c r="N20" s="285"/>
      <c r="O20" s="285"/>
      <c r="P20" s="285"/>
      <c r="Q20" s="285"/>
      <c r="R20" s="285"/>
      <c r="S20" s="285"/>
      <c r="T20" s="285"/>
      <c r="U20" s="285"/>
      <c r="V20" s="285"/>
      <c r="W20" s="285"/>
      <c r="X20" s="285"/>
    </row>
    <row r="21" spans="2:24" s="284" customFormat="1" ht="16.5" customHeight="1">
      <c r="B21" s="279">
        <v>19</v>
      </c>
      <c r="C21" s="280" t="s">
        <v>550</v>
      </c>
      <c r="D21" s="290">
        <v>294.49357813199998</v>
      </c>
      <c r="E21" s="290">
        <v>24.065000000000001</v>
      </c>
      <c r="F21" s="290">
        <v>269.26393150000001</v>
      </c>
      <c r="G21" s="291">
        <v>0.98</v>
      </c>
      <c r="H21" s="291">
        <v>0</v>
      </c>
      <c r="I21" s="291">
        <v>20</v>
      </c>
      <c r="J21" s="291">
        <v>608.80250963200001</v>
      </c>
      <c r="K21" s="285"/>
      <c r="L21" s="285"/>
      <c r="M21" s="285"/>
      <c r="N21" s="285"/>
      <c r="O21" s="285"/>
      <c r="P21" s="285"/>
      <c r="Q21" s="285"/>
      <c r="R21" s="285"/>
      <c r="S21" s="285"/>
      <c r="T21" s="285"/>
      <c r="U21" s="285"/>
      <c r="V21" s="285"/>
      <c r="W21" s="285"/>
      <c r="X21" s="285"/>
    </row>
    <row r="22" spans="2:24" s="284" customFormat="1" ht="16.5" customHeight="1">
      <c r="B22" s="279">
        <v>20</v>
      </c>
      <c r="C22" s="280" t="s">
        <v>536</v>
      </c>
      <c r="D22" s="290">
        <v>62.994615590000002</v>
      </c>
      <c r="E22" s="290">
        <v>52.9</v>
      </c>
      <c r="F22" s="290">
        <v>0</v>
      </c>
      <c r="G22" s="291">
        <v>8.0760584790000003</v>
      </c>
      <c r="H22" s="291">
        <v>4.3458731899999998</v>
      </c>
      <c r="I22" s="291">
        <v>22.012609523999998</v>
      </c>
      <c r="J22" s="291">
        <v>150.329156783</v>
      </c>
      <c r="K22" s="285"/>
      <c r="L22" s="285"/>
      <c r="M22" s="285"/>
      <c r="N22" s="285"/>
      <c r="O22" s="285"/>
      <c r="P22" s="285"/>
      <c r="Q22" s="285"/>
      <c r="R22" s="285"/>
      <c r="S22" s="285"/>
      <c r="T22" s="285"/>
      <c r="U22" s="285"/>
      <c r="V22" s="285"/>
      <c r="W22" s="285"/>
      <c r="X22" s="285"/>
    </row>
    <row r="23" spans="2:24" s="284" customFormat="1" ht="16.5" customHeight="1">
      <c r="B23" s="279">
        <v>21</v>
      </c>
      <c r="C23" s="280" t="s">
        <v>539</v>
      </c>
      <c r="D23" s="290">
        <v>0</v>
      </c>
      <c r="E23" s="290">
        <v>113.94</v>
      </c>
      <c r="F23" s="290">
        <v>0</v>
      </c>
      <c r="G23" s="291">
        <v>0</v>
      </c>
      <c r="H23" s="291">
        <v>0</v>
      </c>
      <c r="I23" s="291">
        <v>0</v>
      </c>
      <c r="J23" s="291">
        <v>113.94</v>
      </c>
      <c r="K23" s="285"/>
      <c r="L23" s="285"/>
      <c r="M23" s="285"/>
      <c r="N23" s="285"/>
      <c r="O23" s="285"/>
      <c r="P23" s="285"/>
      <c r="Q23" s="285"/>
      <c r="R23" s="285"/>
      <c r="S23" s="285"/>
      <c r="T23" s="285"/>
      <c r="U23" s="285"/>
      <c r="V23" s="285"/>
      <c r="W23" s="285"/>
      <c r="X23" s="285"/>
    </row>
    <row r="24" spans="2:24" s="284" customFormat="1" ht="16.5" customHeight="1">
      <c r="B24" s="279">
        <v>22</v>
      </c>
      <c r="C24" s="280" t="s">
        <v>556</v>
      </c>
      <c r="D24" s="290">
        <v>30.032002661</v>
      </c>
      <c r="E24" s="290">
        <v>27.97</v>
      </c>
      <c r="F24" s="290">
        <v>0</v>
      </c>
      <c r="G24" s="291">
        <v>9.4580000000000002</v>
      </c>
      <c r="H24" s="291">
        <v>0</v>
      </c>
      <c r="I24" s="291">
        <v>0</v>
      </c>
      <c r="J24" s="291">
        <v>67.460002661000004</v>
      </c>
      <c r="K24" s="285"/>
      <c r="L24" s="285"/>
      <c r="M24" s="285"/>
      <c r="N24" s="285"/>
      <c r="O24" s="285"/>
      <c r="P24" s="285"/>
      <c r="Q24" s="285"/>
      <c r="R24" s="285"/>
      <c r="S24" s="285"/>
      <c r="T24" s="285"/>
      <c r="U24" s="285"/>
      <c r="V24" s="285"/>
      <c r="W24" s="285"/>
      <c r="X24" s="285"/>
    </row>
    <row r="25" spans="2:24" s="284" customFormat="1" ht="16.5" customHeight="1">
      <c r="B25" s="279">
        <v>23</v>
      </c>
      <c r="C25" s="280" t="s">
        <v>537</v>
      </c>
      <c r="D25" s="290">
        <v>6.9903851499999998</v>
      </c>
      <c r="E25" s="290">
        <v>5.3200000000035601</v>
      </c>
      <c r="F25" s="290">
        <v>5.9975543199999999</v>
      </c>
      <c r="G25" s="291">
        <v>0</v>
      </c>
      <c r="H25" s="291">
        <v>3.8887697367146603</v>
      </c>
      <c r="I25" s="291">
        <v>0</v>
      </c>
      <c r="J25" s="291">
        <v>22.196709206718221</v>
      </c>
      <c r="K25" s="285"/>
      <c r="L25" s="285"/>
      <c r="M25" s="285"/>
      <c r="N25" s="285"/>
      <c r="O25" s="285"/>
      <c r="P25" s="285"/>
      <c r="Q25" s="285"/>
      <c r="R25" s="285"/>
      <c r="S25" s="285"/>
      <c r="T25" s="285"/>
      <c r="U25" s="285"/>
      <c r="V25" s="285"/>
      <c r="W25" s="285"/>
      <c r="X25" s="285"/>
    </row>
    <row r="26" spans="2:24" s="284" customFormat="1" ht="16.5" customHeight="1">
      <c r="B26" s="279">
        <v>24</v>
      </c>
      <c r="C26" s="280" t="s">
        <v>549</v>
      </c>
      <c r="D26" s="290">
        <v>0</v>
      </c>
      <c r="E26" s="290">
        <v>15.0395</v>
      </c>
      <c r="F26" s="290">
        <v>0</v>
      </c>
      <c r="G26" s="291">
        <v>0</v>
      </c>
      <c r="H26" s="291">
        <v>0</v>
      </c>
      <c r="I26" s="291">
        <v>0</v>
      </c>
      <c r="J26" s="291">
        <v>15.0395</v>
      </c>
      <c r="K26" s="285"/>
      <c r="L26" s="285"/>
      <c r="M26" s="285"/>
      <c r="N26" s="285"/>
      <c r="O26" s="285"/>
      <c r="P26" s="285"/>
      <c r="Q26" s="285"/>
      <c r="R26" s="285"/>
      <c r="S26" s="285"/>
      <c r="T26" s="285"/>
      <c r="U26" s="285"/>
      <c r="V26" s="285"/>
      <c r="W26" s="285"/>
      <c r="X26" s="285"/>
    </row>
    <row r="27" spans="2:24" s="284" customFormat="1" ht="16.5" customHeight="1">
      <c r="B27" s="279">
        <v>25</v>
      </c>
      <c r="C27" s="280" t="s">
        <v>554</v>
      </c>
      <c r="D27" s="290">
        <v>6.6117048089999999</v>
      </c>
      <c r="E27" s="290">
        <v>3.3170500000000001</v>
      </c>
      <c r="F27" s="290">
        <v>0</v>
      </c>
      <c r="G27" s="291">
        <v>0</v>
      </c>
      <c r="H27" s="291">
        <v>0</v>
      </c>
      <c r="I27" s="291">
        <v>0</v>
      </c>
      <c r="J27" s="291">
        <v>9.9287548090000008</v>
      </c>
      <c r="K27" s="285"/>
      <c r="L27" s="285"/>
      <c r="M27" s="285"/>
      <c r="N27" s="285"/>
      <c r="O27" s="285"/>
      <c r="P27" s="285"/>
      <c r="Q27" s="285"/>
      <c r="R27" s="285"/>
      <c r="S27" s="285"/>
      <c r="T27" s="285"/>
      <c r="U27" s="285"/>
      <c r="V27" s="285"/>
      <c r="W27" s="285"/>
      <c r="X27" s="285"/>
    </row>
    <row r="28" spans="2:24" s="284" customFormat="1" ht="16.5" customHeight="1">
      <c r="B28" s="279">
        <v>26</v>
      </c>
      <c r="C28" s="280" t="s">
        <v>543</v>
      </c>
      <c r="D28" s="290">
        <v>0.99550799999999995</v>
      </c>
      <c r="E28" s="290">
        <v>0</v>
      </c>
      <c r="F28" s="290">
        <v>0</v>
      </c>
      <c r="G28" s="291">
        <v>0</v>
      </c>
      <c r="H28" s="291">
        <v>0</v>
      </c>
      <c r="I28" s="291">
        <v>0</v>
      </c>
      <c r="J28" s="291">
        <v>0.99550799999999995</v>
      </c>
      <c r="K28" s="285"/>
      <c r="L28" s="285"/>
      <c r="M28" s="285"/>
      <c r="N28" s="285"/>
      <c r="O28" s="285"/>
      <c r="P28" s="285"/>
      <c r="Q28" s="285"/>
      <c r="R28" s="285"/>
      <c r="S28" s="285"/>
      <c r="T28" s="285"/>
      <c r="U28" s="285"/>
      <c r="V28" s="285"/>
      <c r="W28" s="285"/>
      <c r="X28" s="285"/>
    </row>
    <row r="29" spans="2:24" s="284" customFormat="1" ht="16.5" customHeight="1">
      <c r="B29" s="286"/>
      <c r="C29" s="287"/>
      <c r="D29" s="288"/>
      <c r="E29" s="288"/>
      <c r="F29" s="288"/>
      <c r="G29" s="288"/>
      <c r="H29" s="288"/>
      <c r="I29" s="288"/>
      <c r="J29" s="288"/>
      <c r="K29" s="285"/>
      <c r="L29" s="285"/>
      <c r="M29" s="285"/>
      <c r="N29" s="285"/>
      <c r="O29" s="285"/>
      <c r="P29" s="285"/>
      <c r="Q29" s="285"/>
      <c r="R29" s="285"/>
      <c r="S29" s="285"/>
      <c r="T29" s="285"/>
      <c r="U29" s="285"/>
      <c r="V29" s="285"/>
      <c r="W29" s="285"/>
      <c r="X29" s="285"/>
    </row>
    <row r="30" spans="2:24">
      <c r="C30" s="281"/>
      <c r="D30" s="281"/>
      <c r="E30" s="281"/>
      <c r="F30" s="281"/>
      <c r="G30" s="281"/>
      <c r="H30" s="281"/>
      <c r="I30" s="281"/>
      <c r="J30" s="281"/>
      <c r="K30" s="281"/>
      <c r="L30" s="281"/>
      <c r="M30" s="281"/>
      <c r="N30" s="281"/>
      <c r="O30" s="281"/>
      <c r="P30" s="281"/>
      <c r="Q30" s="281"/>
      <c r="R30" s="281"/>
      <c r="S30" s="281"/>
      <c r="T30" s="281"/>
      <c r="U30" s="281"/>
      <c r="V30" s="281"/>
      <c r="W30" s="281"/>
      <c r="X30" s="281"/>
    </row>
    <row r="31" spans="2:24">
      <c r="C31" s="281"/>
      <c r="D31" s="281"/>
      <c r="E31" s="281"/>
      <c r="F31" s="281"/>
      <c r="G31" s="281"/>
      <c r="H31" s="281"/>
      <c r="I31" s="281"/>
      <c r="J31" s="281"/>
      <c r="K31" s="281"/>
      <c r="L31" s="281"/>
      <c r="M31" s="281"/>
      <c r="N31" s="281"/>
      <c r="O31" s="281"/>
      <c r="P31" s="281"/>
      <c r="Q31" s="281"/>
      <c r="R31" s="281"/>
      <c r="S31" s="281"/>
      <c r="T31" s="281"/>
      <c r="U31" s="281"/>
      <c r="V31" s="281"/>
      <c r="W31" s="281"/>
      <c r="X31" s="281"/>
    </row>
    <row r="32" spans="2:24">
      <c r="C32" s="281"/>
      <c r="D32" s="281"/>
      <c r="E32" s="281"/>
      <c r="F32" s="281"/>
      <c r="G32" s="281"/>
      <c r="H32" s="281"/>
      <c r="I32" s="281"/>
      <c r="J32" s="281"/>
      <c r="K32" s="281"/>
      <c r="L32" s="281"/>
      <c r="M32" s="281"/>
      <c r="N32" s="281"/>
      <c r="O32" s="281"/>
      <c r="P32" s="281"/>
      <c r="Q32" s="281"/>
      <c r="R32" s="281"/>
      <c r="S32" s="281"/>
      <c r="T32" s="281"/>
      <c r="U32" s="281"/>
      <c r="V32" s="281"/>
      <c r="W32" s="281"/>
      <c r="X32" s="281"/>
    </row>
    <row r="33" spans="3:24">
      <c r="C33" s="281"/>
      <c r="D33" s="281"/>
      <c r="E33" s="281"/>
      <c r="F33" s="281"/>
      <c r="G33" s="281"/>
      <c r="H33" s="281"/>
      <c r="I33" s="281"/>
      <c r="J33" s="281"/>
      <c r="K33" s="281"/>
      <c r="L33" s="281"/>
      <c r="M33" s="281"/>
      <c r="N33" s="281"/>
      <c r="O33" s="281"/>
      <c r="P33" s="281"/>
      <c r="Q33" s="281"/>
      <c r="R33" s="281"/>
      <c r="S33" s="281"/>
      <c r="T33" s="281"/>
      <c r="U33" s="281"/>
      <c r="V33" s="281"/>
      <c r="W33" s="281"/>
      <c r="X33" s="281"/>
    </row>
    <row r="34" spans="3:24">
      <c r="C34" s="281"/>
      <c r="D34" s="281"/>
      <c r="E34" s="281"/>
      <c r="F34" s="281"/>
      <c r="G34" s="281"/>
      <c r="H34" s="281"/>
      <c r="I34" s="281"/>
      <c r="J34" s="281"/>
      <c r="K34" s="281"/>
      <c r="L34" s="281"/>
      <c r="M34" s="281"/>
      <c r="N34" s="281"/>
      <c r="O34" s="281"/>
      <c r="P34" s="281"/>
      <c r="Q34" s="281"/>
      <c r="R34" s="281"/>
      <c r="S34" s="281"/>
      <c r="T34" s="281"/>
      <c r="U34" s="281"/>
      <c r="V34" s="281"/>
      <c r="W34" s="281"/>
      <c r="X34" s="281"/>
    </row>
    <row r="35" spans="3:24">
      <c r="C35" s="281"/>
      <c r="D35" s="281"/>
      <c r="E35" s="281"/>
      <c r="F35" s="281"/>
      <c r="G35" s="281"/>
      <c r="H35" s="281"/>
      <c r="I35" s="281"/>
      <c r="J35" s="281"/>
      <c r="K35" s="281"/>
      <c r="L35" s="281"/>
      <c r="M35" s="281"/>
      <c r="N35" s="281"/>
      <c r="O35" s="281"/>
      <c r="P35" s="281"/>
      <c r="Q35" s="281"/>
      <c r="R35" s="281"/>
      <c r="S35" s="281"/>
      <c r="T35" s="281"/>
      <c r="U35" s="281"/>
      <c r="V35" s="281"/>
      <c r="W35" s="281"/>
      <c r="X35" s="281"/>
    </row>
    <row r="36" spans="3:24">
      <c r="C36" s="281"/>
      <c r="D36" s="281"/>
      <c r="E36" s="281"/>
      <c r="F36" s="281"/>
      <c r="G36" s="281"/>
      <c r="H36" s="281"/>
      <c r="I36" s="281"/>
      <c r="J36" s="281"/>
      <c r="K36" s="281"/>
      <c r="L36" s="281"/>
      <c r="M36" s="281"/>
      <c r="N36" s="281"/>
      <c r="O36" s="281"/>
      <c r="P36" s="281"/>
      <c r="Q36" s="281"/>
      <c r="R36" s="281"/>
      <c r="S36" s="281"/>
      <c r="T36" s="281"/>
      <c r="U36" s="281"/>
      <c r="V36" s="281"/>
      <c r="W36" s="281"/>
      <c r="X36" s="281"/>
    </row>
    <row r="37" spans="3:24">
      <c r="C37" s="281"/>
      <c r="D37" s="281"/>
      <c r="E37" s="281"/>
      <c r="F37" s="281"/>
      <c r="G37" s="281"/>
      <c r="H37" s="281"/>
      <c r="I37" s="281"/>
      <c r="J37" s="281"/>
      <c r="K37" s="281"/>
      <c r="L37" s="281"/>
      <c r="M37" s="281"/>
      <c r="N37" s="281"/>
      <c r="O37" s="281"/>
      <c r="P37" s="281"/>
      <c r="Q37" s="281"/>
      <c r="R37" s="281"/>
      <c r="S37" s="281"/>
      <c r="T37" s="281"/>
      <c r="U37" s="281"/>
      <c r="V37" s="281"/>
      <c r="W37" s="281"/>
      <c r="X37" s="281"/>
    </row>
    <row r="38" spans="3:24">
      <c r="C38" s="281"/>
      <c r="D38" s="281"/>
      <c r="E38" s="281"/>
      <c r="F38" s="281"/>
      <c r="G38" s="281"/>
      <c r="H38" s="281"/>
      <c r="I38" s="281"/>
      <c r="J38" s="281"/>
      <c r="K38" s="281"/>
      <c r="L38" s="281"/>
      <c r="M38" s="281"/>
      <c r="N38" s="281"/>
      <c r="O38" s="281"/>
      <c r="P38" s="281"/>
      <c r="Q38" s="281"/>
      <c r="R38" s="281"/>
      <c r="S38" s="281"/>
      <c r="T38" s="281"/>
      <c r="U38" s="281"/>
      <c r="V38" s="281"/>
      <c r="W38" s="281"/>
      <c r="X38" s="281"/>
    </row>
    <row r="39" spans="3:24">
      <c r="C39" s="281"/>
      <c r="D39" s="281"/>
      <c r="E39" s="281"/>
      <c r="F39" s="281"/>
      <c r="G39" s="281"/>
      <c r="H39" s="281"/>
      <c r="I39" s="281"/>
      <c r="J39" s="281"/>
      <c r="K39" s="281"/>
      <c r="L39" s="281"/>
      <c r="M39" s="281"/>
      <c r="N39" s="281"/>
      <c r="O39" s="281"/>
      <c r="P39" s="281"/>
      <c r="Q39" s="281"/>
      <c r="R39" s="281"/>
      <c r="S39" s="281"/>
      <c r="T39" s="281"/>
      <c r="U39" s="281"/>
      <c r="V39" s="281"/>
      <c r="W39" s="281"/>
      <c r="X39" s="281"/>
    </row>
    <row r="40" spans="3:24">
      <c r="C40" s="281"/>
      <c r="D40" s="281"/>
      <c r="E40" s="281"/>
      <c r="F40" s="281"/>
      <c r="G40" s="281"/>
      <c r="H40" s="281"/>
      <c r="I40" s="281"/>
      <c r="J40" s="281"/>
      <c r="K40" s="281"/>
      <c r="L40" s="281"/>
      <c r="M40" s="281"/>
      <c r="N40" s="281"/>
      <c r="O40" s="281"/>
      <c r="P40" s="281"/>
      <c r="Q40" s="281"/>
      <c r="R40" s="281"/>
      <c r="S40" s="281"/>
      <c r="T40" s="281"/>
      <c r="U40" s="281"/>
      <c r="V40" s="281"/>
      <c r="W40" s="281"/>
      <c r="X40" s="281"/>
    </row>
    <row r="41" spans="3:24">
      <c r="C41" s="281"/>
      <c r="D41" s="281"/>
      <c r="E41" s="281"/>
      <c r="F41" s="281"/>
      <c r="G41" s="281"/>
      <c r="H41" s="281"/>
      <c r="I41" s="281"/>
      <c r="J41" s="281"/>
      <c r="K41" s="281"/>
      <c r="L41" s="281"/>
      <c r="M41" s="281"/>
      <c r="N41" s="281"/>
      <c r="O41" s="281"/>
      <c r="P41" s="281"/>
      <c r="Q41" s="281"/>
      <c r="R41" s="281"/>
      <c r="S41" s="281"/>
      <c r="T41" s="281"/>
      <c r="U41" s="281"/>
      <c r="V41" s="281"/>
      <c r="W41" s="281"/>
      <c r="X41" s="281"/>
    </row>
    <row r="42" spans="3:24">
      <c r="C42" s="281"/>
      <c r="D42" s="281"/>
      <c r="E42" s="281"/>
      <c r="F42" s="281"/>
      <c r="G42" s="281"/>
      <c r="H42" s="281"/>
      <c r="I42" s="281"/>
      <c r="J42" s="281"/>
      <c r="K42" s="281"/>
      <c r="L42" s="281"/>
      <c r="M42" s="281"/>
      <c r="N42" s="281"/>
      <c r="O42" s="281"/>
      <c r="P42" s="281"/>
      <c r="Q42" s="281"/>
      <c r="R42" s="281"/>
      <c r="S42" s="281"/>
      <c r="T42" s="281"/>
      <c r="U42" s="281"/>
      <c r="V42" s="281"/>
      <c r="W42" s="281"/>
      <c r="X42" s="281"/>
    </row>
    <row r="43" spans="3:24">
      <c r="C43" s="281"/>
      <c r="D43" s="281"/>
      <c r="E43" s="281"/>
      <c r="F43" s="281"/>
      <c r="G43" s="281"/>
      <c r="H43" s="281"/>
      <c r="I43" s="281"/>
      <c r="J43" s="281"/>
      <c r="K43" s="281"/>
      <c r="L43" s="281"/>
      <c r="M43" s="281"/>
      <c r="N43" s="281"/>
      <c r="O43" s="281"/>
      <c r="P43" s="281"/>
      <c r="Q43" s="281"/>
      <c r="R43" s="281"/>
      <c r="S43" s="281"/>
      <c r="T43" s="281"/>
      <c r="U43" s="281"/>
      <c r="V43" s="281"/>
      <c r="W43" s="281"/>
      <c r="X43" s="281"/>
    </row>
    <row r="44" spans="3:24">
      <c r="C44" s="281"/>
      <c r="D44" s="281"/>
      <c r="E44" s="281"/>
      <c r="F44" s="281"/>
      <c r="G44" s="281"/>
      <c r="H44" s="281"/>
      <c r="I44" s="281"/>
      <c r="J44" s="281"/>
      <c r="K44" s="281"/>
      <c r="L44" s="281"/>
      <c r="M44" s="281"/>
      <c r="N44" s="281"/>
      <c r="O44" s="281"/>
      <c r="P44" s="281"/>
      <c r="Q44" s="281"/>
      <c r="R44" s="281"/>
      <c r="S44" s="281"/>
      <c r="T44" s="281"/>
      <c r="U44" s="281"/>
      <c r="V44" s="281"/>
      <c r="W44" s="281"/>
      <c r="X44" s="281"/>
    </row>
    <row r="45" spans="3:24">
      <c r="C45" s="281"/>
      <c r="D45" s="281"/>
      <c r="E45" s="281"/>
      <c r="F45" s="281"/>
      <c r="G45" s="281"/>
      <c r="H45" s="281"/>
      <c r="I45" s="281"/>
      <c r="J45" s="281"/>
      <c r="K45" s="281"/>
      <c r="L45" s="281"/>
      <c r="M45" s="281"/>
      <c r="N45" s="281"/>
      <c r="O45" s="281"/>
      <c r="P45" s="281"/>
      <c r="Q45" s="281"/>
      <c r="R45" s="281"/>
      <c r="S45" s="281"/>
      <c r="T45" s="281"/>
      <c r="U45" s="281"/>
      <c r="V45" s="281"/>
      <c r="W45" s="281"/>
      <c r="X45" s="281"/>
    </row>
    <row r="46" spans="3:24">
      <c r="C46" s="281"/>
      <c r="D46" s="281"/>
      <c r="E46" s="281"/>
      <c r="F46" s="281"/>
      <c r="G46" s="281"/>
      <c r="H46" s="281"/>
      <c r="I46" s="281"/>
      <c r="J46" s="281"/>
      <c r="K46" s="281"/>
      <c r="L46" s="281"/>
      <c r="M46" s="281"/>
      <c r="N46" s="281"/>
      <c r="O46" s="281"/>
      <c r="P46" s="281"/>
      <c r="Q46" s="281"/>
      <c r="R46" s="281"/>
      <c r="S46" s="281"/>
      <c r="T46" s="281"/>
      <c r="U46" s="281"/>
      <c r="V46" s="281"/>
      <c r="W46" s="281"/>
      <c r="X46" s="281"/>
    </row>
    <row r="47" spans="3:24">
      <c r="C47" s="281"/>
      <c r="D47" s="281"/>
      <c r="E47" s="281"/>
      <c r="F47" s="281"/>
      <c r="G47" s="281"/>
      <c r="H47" s="281"/>
      <c r="I47" s="281"/>
      <c r="J47" s="281"/>
      <c r="K47" s="281"/>
      <c r="L47" s="281"/>
      <c r="M47" s="281"/>
      <c r="N47" s="281"/>
      <c r="O47" s="281"/>
      <c r="P47" s="281"/>
      <c r="Q47" s="281"/>
      <c r="R47" s="281"/>
      <c r="S47" s="281"/>
      <c r="T47" s="281"/>
      <c r="U47" s="281"/>
      <c r="V47" s="281"/>
      <c r="W47" s="281"/>
      <c r="X47" s="281"/>
    </row>
    <row r="48" spans="3:24">
      <c r="C48" s="281"/>
      <c r="D48" s="281"/>
      <c r="E48" s="281"/>
      <c r="F48" s="281"/>
      <c r="G48" s="281"/>
      <c r="H48" s="281"/>
      <c r="I48" s="281"/>
      <c r="J48" s="281"/>
      <c r="K48" s="281"/>
      <c r="L48" s="281"/>
      <c r="M48" s="281"/>
      <c r="N48" s="281"/>
      <c r="O48" s="281"/>
      <c r="P48" s="281"/>
      <c r="Q48" s="281"/>
      <c r="R48" s="281"/>
      <c r="S48" s="281"/>
      <c r="T48" s="281"/>
      <c r="U48" s="281"/>
      <c r="V48" s="281"/>
      <c r="W48" s="281"/>
      <c r="X48" s="281"/>
    </row>
    <row r="49" spans="3:24">
      <c r="C49" s="281"/>
      <c r="D49" s="281"/>
      <c r="E49" s="281"/>
      <c r="F49" s="281"/>
      <c r="G49" s="281"/>
      <c r="H49" s="281"/>
      <c r="I49" s="281"/>
      <c r="J49" s="281"/>
      <c r="K49" s="281"/>
      <c r="L49" s="281"/>
      <c r="M49" s="281"/>
      <c r="N49" s="281"/>
      <c r="O49" s="281"/>
      <c r="P49" s="281"/>
      <c r="Q49" s="281"/>
      <c r="R49" s="281"/>
      <c r="S49" s="281"/>
      <c r="T49" s="281"/>
      <c r="U49" s="281"/>
      <c r="V49" s="281"/>
      <c r="W49" s="281"/>
      <c r="X49" s="281"/>
    </row>
    <row r="50" spans="3:24">
      <c r="C50" s="281"/>
      <c r="D50" s="281"/>
      <c r="E50" s="281"/>
      <c r="F50" s="281"/>
      <c r="G50" s="281"/>
      <c r="H50" s="281"/>
      <c r="I50" s="281"/>
      <c r="J50" s="281"/>
      <c r="K50" s="281"/>
      <c r="L50" s="281"/>
      <c r="M50" s="281"/>
      <c r="N50" s="281"/>
      <c r="O50" s="281"/>
      <c r="P50" s="281"/>
      <c r="Q50" s="281"/>
      <c r="R50" s="281"/>
      <c r="S50" s="281"/>
      <c r="T50" s="281"/>
      <c r="U50" s="281"/>
      <c r="V50" s="281"/>
      <c r="W50" s="281"/>
      <c r="X50" s="281"/>
    </row>
    <row r="51" spans="3:24">
      <c r="C51" s="281"/>
      <c r="D51" s="281"/>
      <c r="E51" s="281"/>
      <c r="F51" s="281"/>
      <c r="G51" s="281"/>
      <c r="H51" s="281"/>
      <c r="I51" s="281"/>
      <c r="J51" s="281"/>
      <c r="K51" s="281"/>
      <c r="L51" s="281"/>
      <c r="M51" s="281"/>
      <c r="N51" s="281"/>
      <c r="O51" s="281"/>
      <c r="P51" s="281"/>
      <c r="Q51" s="281"/>
      <c r="R51" s="281"/>
      <c r="S51" s="281"/>
      <c r="T51" s="281"/>
      <c r="U51" s="281"/>
      <c r="V51" s="281"/>
      <c r="W51" s="281"/>
      <c r="X51" s="281"/>
    </row>
    <row r="52" spans="3:24">
      <c r="C52" s="281"/>
      <c r="D52" s="281"/>
      <c r="E52" s="281"/>
      <c r="F52" s="281"/>
      <c r="G52" s="281"/>
      <c r="H52" s="281"/>
      <c r="I52" s="281"/>
      <c r="J52" s="281"/>
      <c r="K52" s="281"/>
      <c r="L52" s="281"/>
      <c r="M52" s="281"/>
      <c r="N52" s="281"/>
      <c r="O52" s="281"/>
      <c r="P52" s="281"/>
      <c r="Q52" s="281"/>
      <c r="R52" s="281"/>
      <c r="S52" s="281"/>
      <c r="T52" s="281"/>
      <c r="U52" s="281"/>
      <c r="V52" s="281"/>
      <c r="W52" s="281"/>
      <c r="X52" s="281"/>
    </row>
    <row r="53" spans="3:24">
      <c r="C53" s="281"/>
      <c r="D53" s="281"/>
      <c r="E53" s="281"/>
      <c r="F53" s="281"/>
      <c r="G53" s="281"/>
      <c r="H53" s="281"/>
      <c r="I53" s="281"/>
      <c r="J53" s="281"/>
      <c r="K53" s="281"/>
      <c r="L53" s="281"/>
      <c r="M53" s="281"/>
      <c r="N53" s="281"/>
      <c r="O53" s="281"/>
      <c r="P53" s="281"/>
      <c r="Q53" s="281"/>
      <c r="R53" s="281"/>
      <c r="S53" s="281"/>
      <c r="T53" s="281"/>
      <c r="U53" s="281"/>
      <c r="V53" s="281"/>
      <c r="W53" s="281"/>
      <c r="X53" s="281"/>
    </row>
    <row r="54" spans="3:24">
      <c r="C54" s="281"/>
      <c r="D54" s="281"/>
      <c r="E54" s="281"/>
      <c r="F54" s="281"/>
      <c r="G54" s="281"/>
      <c r="H54" s="281"/>
      <c r="I54" s="281"/>
      <c r="J54" s="281"/>
      <c r="K54" s="281"/>
      <c r="L54" s="281"/>
      <c r="M54" s="281"/>
      <c r="N54" s="281"/>
      <c r="O54" s="281"/>
      <c r="P54" s="281"/>
      <c r="Q54" s="281"/>
      <c r="R54" s="281"/>
      <c r="S54" s="281"/>
      <c r="T54" s="281"/>
      <c r="U54" s="281"/>
      <c r="V54" s="281"/>
      <c r="W54" s="281"/>
      <c r="X54" s="281"/>
    </row>
    <row r="55" spans="3:24">
      <c r="C55" s="281"/>
      <c r="D55" s="281"/>
      <c r="E55" s="281"/>
      <c r="F55" s="281"/>
      <c r="G55" s="281"/>
      <c r="H55" s="281"/>
      <c r="I55" s="281"/>
      <c r="J55" s="281"/>
      <c r="K55" s="281"/>
      <c r="L55" s="281"/>
      <c r="M55" s="281"/>
      <c r="N55" s="281"/>
      <c r="O55" s="281"/>
      <c r="P55" s="281"/>
      <c r="Q55" s="281"/>
      <c r="R55" s="281"/>
      <c r="S55" s="281"/>
      <c r="T55" s="281"/>
      <c r="U55" s="281"/>
      <c r="V55" s="281"/>
      <c r="W55" s="281"/>
      <c r="X55" s="281"/>
    </row>
    <row r="56" spans="3:24">
      <c r="C56" s="281"/>
      <c r="D56" s="281"/>
      <c r="E56" s="281"/>
      <c r="F56" s="281"/>
      <c r="G56" s="281"/>
      <c r="H56" s="281"/>
      <c r="I56" s="281"/>
      <c r="J56" s="281"/>
      <c r="K56" s="281"/>
      <c r="L56" s="281"/>
      <c r="M56" s="281"/>
      <c r="N56" s="281"/>
      <c r="O56" s="281"/>
      <c r="P56" s="281"/>
      <c r="Q56" s="281"/>
      <c r="R56" s="281"/>
      <c r="S56" s="281"/>
      <c r="T56" s="281"/>
      <c r="U56" s="281"/>
      <c r="V56" s="281"/>
      <c r="W56" s="281"/>
      <c r="X56" s="281"/>
    </row>
    <row r="57" spans="3:24">
      <c r="C57" s="281"/>
      <c r="D57" s="281"/>
      <c r="E57" s="281"/>
      <c r="F57" s="281"/>
      <c r="G57" s="281"/>
      <c r="H57" s="281"/>
      <c r="I57" s="281"/>
      <c r="J57" s="281"/>
      <c r="K57" s="281"/>
      <c r="L57" s="281"/>
      <c r="M57" s="281"/>
      <c r="N57" s="281"/>
      <c r="O57" s="281"/>
      <c r="P57" s="281"/>
      <c r="Q57" s="281"/>
      <c r="R57" s="281"/>
      <c r="S57" s="281"/>
      <c r="T57" s="281"/>
      <c r="U57" s="281"/>
      <c r="V57" s="281"/>
      <c r="W57" s="281"/>
      <c r="X57" s="281"/>
    </row>
    <row r="58" spans="3:24">
      <c r="C58" s="281"/>
      <c r="D58" s="281"/>
      <c r="E58" s="281"/>
      <c r="F58" s="281"/>
      <c r="G58" s="281"/>
      <c r="H58" s="281"/>
      <c r="I58" s="281"/>
      <c r="J58" s="281"/>
      <c r="K58" s="281"/>
      <c r="L58" s="281"/>
      <c r="M58" s="281"/>
      <c r="N58" s="281"/>
      <c r="O58" s="281"/>
      <c r="P58" s="281"/>
      <c r="Q58" s="281"/>
      <c r="R58" s="281"/>
      <c r="S58" s="281"/>
      <c r="T58" s="281"/>
      <c r="U58" s="281"/>
      <c r="V58" s="281"/>
      <c r="W58" s="281"/>
      <c r="X58" s="281"/>
    </row>
    <row r="59" spans="3:24">
      <c r="C59" s="281"/>
      <c r="D59" s="281"/>
      <c r="E59" s="281"/>
      <c r="F59" s="281"/>
      <c r="G59" s="281"/>
      <c r="H59" s="281"/>
      <c r="I59" s="281"/>
      <c r="J59" s="281"/>
      <c r="K59" s="281"/>
      <c r="L59" s="281"/>
      <c r="M59" s="281"/>
      <c r="N59" s="281"/>
      <c r="O59" s="281"/>
      <c r="P59" s="281"/>
      <c r="Q59" s="281"/>
      <c r="R59" s="281"/>
      <c r="S59" s="281"/>
      <c r="T59" s="281"/>
      <c r="U59" s="281"/>
      <c r="V59" s="281"/>
      <c r="W59" s="281"/>
      <c r="X59" s="281"/>
    </row>
    <row r="60" spans="3:24">
      <c r="C60" s="281"/>
      <c r="D60" s="281"/>
      <c r="E60" s="281"/>
      <c r="F60" s="281"/>
      <c r="G60" s="281"/>
      <c r="H60" s="281"/>
      <c r="I60" s="281"/>
      <c r="J60" s="281"/>
      <c r="K60" s="281"/>
      <c r="L60" s="281"/>
      <c r="M60" s="281"/>
      <c r="N60" s="281"/>
      <c r="O60" s="281"/>
      <c r="P60" s="281"/>
      <c r="Q60" s="281"/>
      <c r="R60" s="281"/>
      <c r="S60" s="281"/>
      <c r="T60" s="281"/>
      <c r="U60" s="281"/>
      <c r="V60" s="281"/>
      <c r="W60" s="281"/>
      <c r="X60" s="281"/>
    </row>
    <row r="61" spans="3:24">
      <c r="C61" s="281"/>
      <c r="D61" s="281"/>
      <c r="E61" s="281"/>
      <c r="F61" s="281"/>
      <c r="G61" s="281"/>
      <c r="H61" s="281"/>
      <c r="I61" s="281"/>
      <c r="J61" s="281"/>
      <c r="K61" s="281"/>
      <c r="L61" s="281"/>
      <c r="M61" s="281"/>
      <c r="N61" s="281"/>
      <c r="O61" s="281"/>
      <c r="P61" s="281"/>
      <c r="Q61" s="281"/>
      <c r="R61" s="281"/>
      <c r="S61" s="281"/>
      <c r="T61" s="281"/>
      <c r="U61" s="281"/>
      <c r="V61" s="281"/>
      <c r="W61" s="281"/>
      <c r="X61" s="281"/>
    </row>
    <row r="62" spans="3:24">
      <c r="C62" s="281"/>
      <c r="D62" s="281"/>
      <c r="E62" s="281"/>
      <c r="F62" s="281"/>
      <c r="G62" s="281"/>
      <c r="H62" s="281"/>
      <c r="I62" s="281"/>
      <c r="J62" s="281"/>
      <c r="K62" s="281"/>
      <c r="L62" s="281"/>
      <c r="M62" s="281"/>
      <c r="N62" s="281"/>
      <c r="O62" s="281"/>
      <c r="P62" s="281"/>
      <c r="Q62" s="281"/>
      <c r="R62" s="281"/>
      <c r="S62" s="281"/>
      <c r="T62" s="281"/>
      <c r="U62" s="281"/>
      <c r="V62" s="281"/>
      <c r="W62" s="281"/>
      <c r="X62" s="281"/>
    </row>
    <row r="63" spans="3:24">
      <c r="C63" s="281"/>
      <c r="D63" s="281"/>
      <c r="E63" s="281"/>
      <c r="F63" s="281"/>
      <c r="G63" s="281"/>
      <c r="H63" s="281"/>
      <c r="I63" s="281"/>
      <c r="J63" s="281"/>
      <c r="K63" s="281"/>
      <c r="L63" s="281"/>
      <c r="M63" s="281"/>
      <c r="N63" s="281"/>
      <c r="O63" s="281"/>
      <c r="P63" s="281"/>
      <c r="Q63" s="281"/>
      <c r="R63" s="281"/>
      <c r="S63" s="281"/>
      <c r="T63" s="281"/>
      <c r="U63" s="281"/>
      <c r="V63" s="281"/>
      <c r="W63" s="281"/>
      <c r="X63" s="281"/>
    </row>
    <row r="64" spans="3:24">
      <c r="C64" s="281"/>
      <c r="D64" s="281"/>
      <c r="E64" s="281"/>
      <c r="F64" s="281"/>
      <c r="G64" s="281"/>
      <c r="H64" s="281"/>
      <c r="I64" s="281"/>
      <c r="J64" s="281"/>
      <c r="K64" s="281"/>
      <c r="L64" s="281"/>
      <c r="M64" s="281"/>
      <c r="N64" s="281"/>
      <c r="O64" s="281"/>
      <c r="P64" s="281"/>
      <c r="Q64" s="281"/>
      <c r="R64" s="281"/>
      <c r="S64" s="281"/>
      <c r="T64" s="281"/>
      <c r="U64" s="281"/>
      <c r="V64" s="281"/>
      <c r="W64" s="281"/>
      <c r="X64" s="281"/>
    </row>
    <row r="65" spans="3:24">
      <c r="C65" s="281"/>
      <c r="D65" s="281"/>
      <c r="E65" s="281"/>
      <c r="F65" s="281"/>
      <c r="G65" s="281"/>
      <c r="H65" s="281"/>
      <c r="I65" s="281"/>
      <c r="J65" s="281"/>
      <c r="K65" s="281"/>
      <c r="L65" s="281"/>
      <c r="M65" s="281"/>
      <c r="N65" s="281"/>
      <c r="O65" s="281"/>
      <c r="P65" s="281"/>
      <c r="Q65" s="281"/>
      <c r="R65" s="281"/>
      <c r="S65" s="281"/>
      <c r="T65" s="281"/>
      <c r="U65" s="281"/>
      <c r="V65" s="281"/>
      <c r="W65" s="281"/>
      <c r="X65" s="281"/>
    </row>
    <row r="66" spans="3:24">
      <c r="C66" s="281"/>
      <c r="D66" s="281"/>
      <c r="E66" s="281"/>
      <c r="F66" s="281"/>
      <c r="G66" s="281"/>
      <c r="H66" s="281"/>
      <c r="I66" s="281"/>
      <c r="J66" s="281"/>
      <c r="K66" s="281"/>
      <c r="L66" s="281"/>
      <c r="M66" s="281"/>
      <c r="N66" s="281"/>
      <c r="O66" s="281"/>
      <c r="P66" s="281"/>
      <c r="Q66" s="281"/>
      <c r="R66" s="281"/>
      <c r="S66" s="281"/>
      <c r="T66" s="281"/>
      <c r="U66" s="281"/>
      <c r="V66" s="281"/>
      <c r="W66" s="281"/>
      <c r="X66" s="281"/>
    </row>
    <row r="67" spans="3:24">
      <c r="C67" s="281"/>
      <c r="D67" s="281"/>
      <c r="E67" s="281"/>
      <c r="F67" s="281"/>
      <c r="G67" s="281"/>
      <c r="H67" s="281"/>
      <c r="I67" s="281"/>
      <c r="J67" s="281"/>
      <c r="K67" s="281"/>
      <c r="L67" s="281"/>
      <c r="M67" s="281"/>
      <c r="N67" s="281"/>
      <c r="O67" s="281"/>
      <c r="P67" s="281"/>
      <c r="Q67" s="281"/>
      <c r="R67" s="281"/>
      <c r="S67" s="281"/>
      <c r="T67" s="281"/>
      <c r="U67" s="281"/>
      <c r="V67" s="281"/>
      <c r="W67" s="281"/>
      <c r="X67" s="281"/>
    </row>
    <row r="68" spans="3:24">
      <c r="C68" s="281"/>
      <c r="D68" s="281"/>
      <c r="E68" s="281"/>
      <c r="F68" s="281"/>
      <c r="G68" s="281"/>
      <c r="H68" s="281"/>
      <c r="I68" s="281"/>
      <c r="J68" s="281"/>
      <c r="K68" s="281"/>
      <c r="L68" s="281"/>
      <c r="M68" s="281"/>
      <c r="N68" s="281"/>
      <c r="O68" s="281"/>
      <c r="P68" s="281"/>
      <c r="Q68" s="281"/>
      <c r="R68" s="281"/>
      <c r="S68" s="281"/>
      <c r="T68" s="281"/>
      <c r="U68" s="281"/>
      <c r="V68" s="281"/>
      <c r="W68" s="281"/>
      <c r="X68" s="281"/>
    </row>
    <row r="69" spans="3:24">
      <c r="C69" s="281"/>
      <c r="D69" s="281"/>
      <c r="E69" s="281"/>
      <c r="F69" s="281"/>
      <c r="G69" s="281"/>
      <c r="H69" s="281"/>
      <c r="I69" s="281"/>
      <c r="J69" s="281"/>
      <c r="K69" s="281"/>
      <c r="L69" s="281"/>
      <c r="M69" s="281"/>
      <c r="N69" s="281"/>
      <c r="O69" s="281"/>
      <c r="P69" s="281"/>
      <c r="Q69" s="281"/>
      <c r="R69" s="281"/>
      <c r="S69" s="281"/>
      <c r="T69" s="281"/>
      <c r="U69" s="281"/>
      <c r="V69" s="281"/>
      <c r="W69" s="281"/>
      <c r="X69" s="281"/>
    </row>
    <row r="70" spans="3:24">
      <c r="C70" s="281"/>
      <c r="D70" s="281"/>
      <c r="E70" s="281"/>
      <c r="F70" s="281"/>
      <c r="G70" s="281"/>
      <c r="H70" s="281"/>
      <c r="I70" s="281"/>
      <c r="J70" s="281"/>
      <c r="K70" s="281"/>
      <c r="L70" s="281"/>
      <c r="M70" s="281"/>
      <c r="N70" s="281"/>
      <c r="O70" s="281"/>
      <c r="P70" s="281"/>
      <c r="Q70" s="281"/>
      <c r="R70" s="281"/>
      <c r="S70" s="281"/>
      <c r="T70" s="281"/>
      <c r="U70" s="281"/>
      <c r="V70" s="281"/>
      <c r="W70" s="281"/>
      <c r="X70" s="281"/>
    </row>
    <row r="71" spans="3:24">
      <c r="C71" s="281"/>
      <c r="D71" s="281"/>
      <c r="E71" s="281"/>
      <c r="F71" s="281"/>
      <c r="G71" s="281"/>
      <c r="H71" s="281"/>
      <c r="I71" s="281"/>
      <c r="J71" s="281"/>
      <c r="K71" s="281"/>
      <c r="L71" s="281"/>
      <c r="M71" s="281"/>
      <c r="N71" s="281"/>
      <c r="O71" s="281"/>
      <c r="P71" s="281"/>
      <c r="Q71" s="281"/>
      <c r="R71" s="281"/>
      <c r="S71" s="281"/>
      <c r="T71" s="281"/>
      <c r="U71" s="281"/>
      <c r="V71" s="281"/>
      <c r="W71" s="281"/>
      <c r="X71" s="281"/>
    </row>
    <row r="72" spans="3:24">
      <c r="C72" s="281"/>
      <c r="D72" s="281"/>
      <c r="E72" s="281"/>
      <c r="F72" s="281"/>
      <c r="G72" s="281"/>
      <c r="H72" s="281"/>
      <c r="I72" s="281"/>
      <c r="J72" s="281"/>
      <c r="K72" s="281"/>
      <c r="L72" s="281"/>
      <c r="M72" s="281"/>
      <c r="N72" s="281"/>
      <c r="O72" s="281"/>
      <c r="P72" s="281"/>
      <c r="Q72" s="281"/>
      <c r="R72" s="281"/>
      <c r="S72" s="281"/>
      <c r="T72" s="281"/>
      <c r="U72" s="281"/>
      <c r="V72" s="281"/>
      <c r="W72" s="281"/>
      <c r="X72" s="281"/>
    </row>
    <row r="73" spans="3:24">
      <c r="C73" s="281"/>
      <c r="D73" s="281"/>
      <c r="E73" s="281"/>
      <c r="F73" s="281"/>
      <c r="G73" s="281"/>
      <c r="H73" s="281"/>
      <c r="I73" s="281"/>
      <c r="J73" s="281"/>
      <c r="K73" s="281"/>
      <c r="L73" s="281"/>
      <c r="M73" s="281"/>
      <c r="N73" s="281"/>
      <c r="O73" s="281"/>
      <c r="P73" s="281"/>
      <c r="Q73" s="281"/>
      <c r="R73" s="281"/>
      <c r="S73" s="281"/>
      <c r="T73" s="281"/>
      <c r="U73" s="281"/>
      <c r="V73" s="281"/>
      <c r="W73" s="281"/>
      <c r="X73" s="281"/>
    </row>
    <row r="74" spans="3:24">
      <c r="C74" s="281"/>
      <c r="D74" s="281"/>
      <c r="E74" s="281"/>
      <c r="F74" s="281"/>
      <c r="G74" s="281"/>
      <c r="H74" s="281"/>
      <c r="I74" s="281"/>
      <c r="J74" s="281"/>
      <c r="K74" s="281"/>
      <c r="L74" s="281"/>
      <c r="M74" s="281"/>
      <c r="N74" s="281"/>
      <c r="O74" s="281"/>
      <c r="P74" s="281"/>
      <c r="Q74" s="281"/>
      <c r="R74" s="281"/>
      <c r="S74" s="281"/>
      <c r="T74" s="281"/>
      <c r="U74" s="281"/>
      <c r="V74" s="281"/>
      <c r="W74" s="281"/>
      <c r="X74" s="281"/>
    </row>
    <row r="75" spans="3:24">
      <c r="C75" s="281"/>
      <c r="D75" s="281"/>
      <c r="E75" s="281"/>
      <c r="F75" s="281"/>
      <c r="G75" s="281"/>
      <c r="H75" s="281"/>
      <c r="I75" s="281"/>
      <c r="J75" s="281"/>
      <c r="K75" s="281"/>
      <c r="L75" s="281"/>
      <c r="M75" s="281"/>
      <c r="N75" s="281"/>
      <c r="O75" s="281"/>
      <c r="P75" s="281"/>
      <c r="Q75" s="281"/>
      <c r="R75" s="281"/>
      <c r="S75" s="281"/>
      <c r="T75" s="281"/>
      <c r="U75" s="281"/>
      <c r="V75" s="281"/>
      <c r="W75" s="281"/>
      <c r="X75" s="281"/>
    </row>
    <row r="76" spans="3:24">
      <c r="C76" s="281"/>
      <c r="D76" s="281"/>
      <c r="E76" s="281"/>
      <c r="F76" s="281"/>
      <c r="G76" s="281"/>
      <c r="H76" s="281"/>
      <c r="I76" s="281"/>
      <c r="J76" s="281"/>
      <c r="K76" s="281"/>
      <c r="L76" s="281"/>
      <c r="M76" s="281"/>
      <c r="N76" s="281"/>
      <c r="O76" s="281"/>
      <c r="P76" s="281"/>
      <c r="Q76" s="281"/>
      <c r="R76" s="281"/>
      <c r="S76" s="281"/>
      <c r="T76" s="281"/>
      <c r="U76" s="281"/>
      <c r="V76" s="281"/>
      <c r="W76" s="281"/>
      <c r="X76" s="281"/>
    </row>
    <row r="77" spans="3:24">
      <c r="C77" s="281"/>
      <c r="D77" s="281"/>
      <c r="E77" s="281"/>
      <c r="F77" s="281"/>
      <c r="G77" s="281"/>
      <c r="H77" s="281"/>
      <c r="I77" s="281"/>
      <c r="J77" s="281"/>
      <c r="K77" s="281"/>
      <c r="L77" s="281"/>
      <c r="M77" s="281"/>
      <c r="N77" s="281"/>
      <c r="O77" s="281"/>
      <c r="P77" s="281"/>
      <c r="Q77" s="281"/>
      <c r="R77" s="281"/>
      <c r="S77" s="281"/>
      <c r="T77" s="281"/>
      <c r="U77" s="281"/>
      <c r="V77" s="281"/>
      <c r="W77" s="281"/>
      <c r="X77" s="281"/>
    </row>
    <row r="78" spans="3:24">
      <c r="C78" s="281"/>
      <c r="D78" s="281"/>
      <c r="E78" s="281"/>
      <c r="F78" s="281"/>
      <c r="G78" s="281"/>
      <c r="H78" s="281"/>
      <c r="I78" s="281"/>
      <c r="J78" s="281"/>
      <c r="K78" s="281"/>
      <c r="L78" s="281"/>
      <c r="M78" s="281"/>
      <c r="N78" s="281"/>
      <c r="O78" s="281"/>
      <c r="P78" s="281"/>
      <c r="Q78" s="281"/>
      <c r="R78" s="281"/>
      <c r="S78" s="281"/>
      <c r="T78" s="281"/>
      <c r="U78" s="281"/>
      <c r="V78" s="281"/>
      <c r="W78" s="281"/>
      <c r="X78" s="281"/>
    </row>
    <row r="79" spans="3:24">
      <c r="C79" s="281"/>
      <c r="D79" s="281"/>
      <c r="E79" s="281"/>
      <c r="F79" s="281"/>
      <c r="G79" s="281"/>
      <c r="H79" s="281"/>
      <c r="I79" s="281"/>
      <c r="J79" s="281"/>
      <c r="K79" s="281"/>
      <c r="L79" s="281"/>
      <c r="M79" s="281"/>
      <c r="N79" s="281"/>
      <c r="O79" s="281"/>
      <c r="P79" s="281"/>
      <c r="Q79" s="281"/>
      <c r="R79" s="281"/>
      <c r="S79" s="281"/>
      <c r="T79" s="281"/>
      <c r="U79" s="281"/>
      <c r="V79" s="281"/>
      <c r="W79" s="281"/>
      <c r="X79" s="281"/>
    </row>
    <row r="80" spans="3:24">
      <c r="C80" s="281"/>
      <c r="D80" s="281"/>
      <c r="E80" s="281"/>
      <c r="F80" s="281"/>
      <c r="G80" s="281"/>
      <c r="H80" s="281"/>
      <c r="I80" s="281"/>
      <c r="J80" s="281"/>
      <c r="K80" s="281"/>
      <c r="L80" s="281"/>
      <c r="M80" s="281"/>
      <c r="N80" s="281"/>
      <c r="O80" s="281"/>
      <c r="P80" s="281"/>
      <c r="Q80" s="281"/>
      <c r="R80" s="281"/>
      <c r="S80" s="281"/>
      <c r="T80" s="281"/>
      <c r="U80" s="281"/>
      <c r="V80" s="281"/>
      <c r="W80" s="281"/>
      <c r="X80" s="281"/>
    </row>
    <row r="81" spans="3:24">
      <c r="C81" s="281"/>
      <c r="D81" s="281"/>
      <c r="E81" s="281"/>
      <c r="F81" s="281"/>
      <c r="G81" s="281"/>
      <c r="H81" s="281"/>
      <c r="I81" s="281"/>
      <c r="J81" s="281"/>
      <c r="K81" s="281"/>
      <c r="L81" s="281"/>
      <c r="M81" s="281"/>
      <c r="N81" s="281"/>
      <c r="O81" s="281"/>
      <c r="P81" s="281"/>
      <c r="Q81" s="281"/>
      <c r="R81" s="281"/>
      <c r="S81" s="281"/>
      <c r="T81" s="281"/>
      <c r="U81" s="281"/>
      <c r="V81" s="281"/>
      <c r="W81" s="281"/>
      <c r="X81" s="281"/>
    </row>
    <row r="82" spans="3:24">
      <c r="C82" s="281"/>
      <c r="D82" s="281"/>
      <c r="E82" s="281"/>
      <c r="F82" s="281"/>
      <c r="G82" s="281"/>
      <c r="H82" s="281"/>
      <c r="I82" s="281"/>
      <c r="J82" s="281"/>
      <c r="K82" s="281"/>
      <c r="L82" s="281"/>
      <c r="M82" s="281"/>
      <c r="N82" s="281"/>
      <c r="O82" s="281"/>
      <c r="P82" s="281"/>
      <c r="Q82" s="281"/>
      <c r="R82" s="281"/>
      <c r="S82" s="281"/>
      <c r="T82" s="281"/>
      <c r="U82" s="281"/>
      <c r="V82" s="281"/>
      <c r="W82" s="281"/>
      <c r="X82" s="281"/>
    </row>
    <row r="83" spans="3:24">
      <c r="C83" s="281"/>
      <c r="D83" s="281"/>
      <c r="E83" s="281"/>
      <c r="F83" s="281"/>
      <c r="G83" s="281"/>
      <c r="H83" s="281"/>
      <c r="I83" s="281"/>
      <c r="J83" s="281"/>
      <c r="K83" s="281"/>
      <c r="L83" s="281"/>
      <c r="M83" s="281"/>
      <c r="N83" s="281"/>
      <c r="O83" s="281"/>
      <c r="P83" s="281"/>
      <c r="Q83" s="281"/>
      <c r="R83" s="281"/>
      <c r="S83" s="281"/>
      <c r="T83" s="281"/>
      <c r="U83" s="281"/>
      <c r="V83" s="281"/>
      <c r="W83" s="281"/>
      <c r="X83" s="281"/>
    </row>
    <row r="84" spans="3:24">
      <c r="C84" s="281"/>
      <c r="D84" s="281"/>
      <c r="E84" s="281"/>
      <c r="F84" s="281"/>
      <c r="G84" s="281"/>
      <c r="H84" s="281"/>
      <c r="I84" s="281"/>
      <c r="J84" s="281"/>
      <c r="K84" s="281"/>
      <c r="L84" s="281"/>
      <c r="M84" s="281"/>
      <c r="N84" s="281"/>
      <c r="O84" s="281"/>
      <c r="P84" s="281"/>
      <c r="Q84" s="281"/>
      <c r="R84" s="281"/>
      <c r="S84" s="281"/>
      <c r="T84" s="281"/>
      <c r="U84" s="281"/>
      <c r="V84" s="281"/>
      <c r="W84" s="281"/>
      <c r="X84" s="281"/>
    </row>
    <row r="85" spans="3:24">
      <c r="C85" s="281"/>
      <c r="D85" s="281"/>
      <c r="E85" s="281"/>
      <c r="F85" s="281"/>
      <c r="G85" s="281"/>
      <c r="H85" s="281"/>
      <c r="I85" s="281"/>
      <c r="J85" s="281"/>
      <c r="K85" s="281"/>
      <c r="L85" s="281"/>
      <c r="M85" s="281"/>
      <c r="N85" s="281"/>
      <c r="O85" s="281"/>
      <c r="P85" s="281"/>
      <c r="Q85" s="281"/>
      <c r="R85" s="281"/>
      <c r="S85" s="281"/>
      <c r="T85" s="281"/>
      <c r="U85" s="281"/>
      <c r="V85" s="281"/>
      <c r="W85" s="281"/>
      <c r="X85" s="281"/>
    </row>
    <row r="86" spans="3:24">
      <c r="C86" s="281"/>
      <c r="D86" s="281"/>
      <c r="E86" s="281"/>
      <c r="F86" s="281"/>
      <c r="G86" s="281"/>
      <c r="H86" s="281"/>
      <c r="I86" s="281"/>
      <c r="J86" s="281"/>
      <c r="K86" s="281"/>
      <c r="L86" s="281"/>
      <c r="M86" s="281"/>
      <c r="N86" s="281"/>
      <c r="O86" s="281"/>
      <c r="P86" s="281"/>
      <c r="Q86" s="281"/>
      <c r="R86" s="281"/>
      <c r="S86" s="281"/>
      <c r="T86" s="281"/>
      <c r="U86" s="281"/>
      <c r="V86" s="281"/>
      <c r="W86" s="281"/>
      <c r="X86" s="281"/>
    </row>
    <row r="87" spans="3:24">
      <c r="C87" s="281"/>
      <c r="D87" s="281"/>
      <c r="E87" s="281"/>
      <c r="F87" s="281"/>
      <c r="G87" s="281"/>
      <c r="H87" s="281"/>
      <c r="I87" s="281"/>
      <c r="J87" s="281"/>
      <c r="K87" s="281"/>
      <c r="L87" s="281"/>
      <c r="M87" s="281"/>
      <c r="N87" s="281"/>
      <c r="O87" s="281"/>
      <c r="P87" s="281"/>
      <c r="Q87" s="281"/>
      <c r="R87" s="281"/>
      <c r="S87" s="281"/>
      <c r="T87" s="281"/>
      <c r="U87" s="281"/>
      <c r="V87" s="281"/>
      <c r="W87" s="281"/>
      <c r="X87" s="281"/>
    </row>
    <row r="88" spans="3:24">
      <c r="C88" s="281"/>
      <c r="D88" s="281"/>
      <c r="E88" s="281"/>
      <c r="F88" s="281"/>
      <c r="G88" s="281"/>
      <c r="H88" s="281"/>
      <c r="I88" s="281"/>
      <c r="J88" s="281"/>
      <c r="K88" s="281"/>
      <c r="L88" s="281"/>
      <c r="M88" s="281"/>
      <c r="N88" s="281"/>
      <c r="O88" s="281"/>
      <c r="P88" s="281"/>
      <c r="Q88" s="281"/>
      <c r="R88" s="281"/>
      <c r="S88" s="281"/>
      <c r="T88" s="281"/>
      <c r="U88" s="281"/>
      <c r="V88" s="281"/>
      <c r="W88" s="281"/>
      <c r="X88" s="281"/>
    </row>
    <row r="89" spans="3:24">
      <c r="C89" s="281"/>
      <c r="D89" s="281"/>
      <c r="E89" s="281"/>
      <c r="F89" s="281"/>
      <c r="G89" s="281"/>
      <c r="H89" s="281"/>
      <c r="I89" s="281"/>
      <c r="J89" s="281"/>
      <c r="K89" s="281"/>
      <c r="L89" s="281"/>
      <c r="M89" s="281"/>
      <c r="N89" s="281"/>
      <c r="O89" s="281"/>
      <c r="P89" s="281"/>
      <c r="Q89" s="281"/>
      <c r="R89" s="281"/>
      <c r="S89" s="281"/>
      <c r="T89" s="281"/>
      <c r="U89" s="281"/>
      <c r="V89" s="281"/>
      <c r="W89" s="281"/>
      <c r="X89" s="281"/>
    </row>
    <row r="90" spans="3:24">
      <c r="C90" s="281"/>
      <c r="D90" s="281"/>
      <c r="E90" s="281"/>
      <c r="F90" s="281"/>
      <c r="G90" s="281"/>
      <c r="H90" s="281"/>
      <c r="I90" s="281"/>
      <c r="J90" s="281"/>
      <c r="K90" s="281"/>
      <c r="L90" s="281"/>
      <c r="M90" s="281"/>
      <c r="N90" s="281"/>
      <c r="O90" s="281"/>
      <c r="P90" s="281"/>
      <c r="Q90" s="281"/>
      <c r="R90" s="281"/>
      <c r="S90" s="281"/>
      <c r="T90" s="281"/>
      <c r="U90" s="281"/>
      <c r="V90" s="281"/>
      <c r="W90" s="281"/>
      <c r="X90" s="281"/>
    </row>
    <row r="91" spans="3:24">
      <c r="C91" s="281"/>
      <c r="D91" s="281"/>
      <c r="E91" s="281"/>
      <c r="F91" s="281"/>
      <c r="G91" s="281"/>
      <c r="H91" s="281"/>
      <c r="I91" s="281"/>
      <c r="J91" s="281"/>
      <c r="K91" s="281"/>
      <c r="L91" s="281"/>
      <c r="M91" s="281"/>
      <c r="N91" s="281"/>
      <c r="O91" s="281"/>
      <c r="P91" s="281"/>
      <c r="Q91" s="281"/>
      <c r="R91" s="281"/>
      <c r="S91" s="281"/>
      <c r="T91" s="281"/>
      <c r="U91" s="281"/>
      <c r="V91" s="281"/>
      <c r="W91" s="281"/>
      <c r="X91" s="281"/>
    </row>
    <row r="92" spans="3:24">
      <c r="C92" s="281"/>
      <c r="D92" s="281"/>
      <c r="E92" s="281"/>
      <c r="F92" s="281"/>
      <c r="G92" s="281"/>
      <c r="H92" s="281"/>
      <c r="I92" s="281"/>
      <c r="J92" s="281"/>
      <c r="K92" s="281"/>
      <c r="L92" s="281"/>
      <c r="M92" s="281"/>
      <c r="N92" s="281"/>
      <c r="O92" s="281"/>
      <c r="P92" s="281"/>
      <c r="Q92" s="281"/>
      <c r="R92" s="281"/>
      <c r="S92" s="281"/>
      <c r="T92" s="281"/>
      <c r="U92" s="281"/>
      <c r="V92" s="281"/>
      <c r="W92" s="281"/>
      <c r="X92" s="281"/>
    </row>
    <row r="93" spans="3:24">
      <c r="C93" s="281"/>
      <c r="D93" s="281"/>
      <c r="E93" s="281"/>
      <c r="F93" s="281"/>
      <c r="G93" s="281"/>
      <c r="H93" s="281"/>
      <c r="I93" s="281"/>
      <c r="J93" s="281"/>
      <c r="K93" s="281"/>
      <c r="L93" s="281"/>
      <c r="M93" s="281"/>
      <c r="N93" s="281"/>
      <c r="O93" s="281"/>
      <c r="P93" s="281"/>
      <c r="Q93" s="281"/>
      <c r="R93" s="281"/>
      <c r="S93" s="281"/>
      <c r="T93" s="281"/>
      <c r="U93" s="281"/>
      <c r="V93" s="281"/>
      <c r="W93" s="281"/>
      <c r="X93" s="281"/>
    </row>
    <row r="94" spans="3:24">
      <c r="C94" s="281"/>
      <c r="D94" s="281"/>
      <c r="E94" s="281"/>
      <c r="F94" s="281"/>
      <c r="G94" s="281"/>
      <c r="H94" s="281"/>
      <c r="I94" s="281"/>
      <c r="J94" s="281"/>
      <c r="K94" s="281"/>
      <c r="L94" s="281"/>
      <c r="M94" s="281"/>
      <c r="N94" s="281"/>
      <c r="O94" s="281"/>
      <c r="P94" s="281"/>
      <c r="Q94" s="281"/>
      <c r="R94" s="281"/>
      <c r="S94" s="281"/>
      <c r="T94" s="281"/>
      <c r="U94" s="281"/>
      <c r="V94" s="281"/>
      <c r="W94" s="281"/>
      <c r="X94" s="281"/>
    </row>
    <row r="95" spans="3:24">
      <c r="C95" s="281"/>
      <c r="D95" s="281"/>
      <c r="E95" s="281"/>
      <c r="F95" s="281"/>
      <c r="G95" s="281"/>
      <c r="H95" s="281"/>
      <c r="I95" s="281"/>
      <c r="J95" s="281"/>
      <c r="K95" s="281"/>
      <c r="L95" s="281"/>
      <c r="M95" s="281"/>
      <c r="N95" s="281"/>
      <c r="O95" s="281"/>
      <c r="P95" s="281"/>
      <c r="Q95" s="281"/>
      <c r="R95" s="281"/>
      <c r="S95" s="281"/>
      <c r="T95" s="281"/>
      <c r="U95" s="281"/>
      <c r="V95" s="281"/>
      <c r="W95" s="281"/>
      <c r="X95" s="281"/>
    </row>
    <row r="96" spans="3:24">
      <c r="C96" s="281"/>
      <c r="D96" s="281"/>
      <c r="E96" s="281"/>
      <c r="F96" s="281"/>
      <c r="G96" s="281"/>
      <c r="H96" s="281"/>
      <c r="I96" s="281"/>
      <c r="J96" s="281"/>
      <c r="K96" s="281"/>
      <c r="L96" s="281"/>
      <c r="M96" s="281"/>
      <c r="N96" s="281"/>
      <c r="O96" s="281"/>
      <c r="P96" s="281"/>
      <c r="Q96" s="281"/>
      <c r="R96" s="281"/>
      <c r="S96" s="281"/>
      <c r="T96" s="281"/>
      <c r="U96" s="281"/>
      <c r="V96" s="281"/>
      <c r="W96" s="281"/>
      <c r="X96" s="281"/>
    </row>
    <row r="97" spans="3:24">
      <c r="C97" s="281"/>
      <c r="D97" s="281"/>
      <c r="E97" s="281"/>
      <c r="F97" s="281"/>
      <c r="G97" s="281"/>
      <c r="H97" s="281"/>
      <c r="I97" s="281"/>
      <c r="J97" s="281"/>
      <c r="K97" s="281"/>
      <c r="L97" s="281"/>
      <c r="M97" s="281"/>
      <c r="N97" s="281"/>
      <c r="O97" s="281"/>
      <c r="P97" s="281"/>
      <c r="Q97" s="281"/>
      <c r="R97" s="281"/>
      <c r="S97" s="281"/>
      <c r="T97" s="281"/>
      <c r="U97" s="281"/>
      <c r="V97" s="281"/>
      <c r="W97" s="281"/>
      <c r="X97" s="281"/>
    </row>
    <row r="98" spans="3:24">
      <c r="C98" s="281"/>
      <c r="D98" s="281"/>
      <c r="E98" s="281"/>
      <c r="F98" s="281"/>
      <c r="G98" s="281"/>
      <c r="H98" s="281"/>
      <c r="I98" s="281"/>
      <c r="J98" s="281"/>
      <c r="K98" s="281"/>
      <c r="L98" s="281"/>
      <c r="M98" s="281"/>
      <c r="N98" s="281"/>
      <c r="O98" s="281"/>
      <c r="P98" s="281"/>
      <c r="Q98" s="281"/>
      <c r="R98" s="281"/>
      <c r="S98" s="281"/>
      <c r="T98" s="281"/>
      <c r="U98" s="281"/>
      <c r="V98" s="281"/>
      <c r="W98" s="281"/>
      <c r="X98" s="281"/>
    </row>
    <row r="99" spans="3:24">
      <c r="C99" s="281"/>
      <c r="D99" s="281"/>
      <c r="E99" s="281"/>
      <c r="F99" s="281"/>
      <c r="G99" s="281"/>
      <c r="H99" s="281"/>
      <c r="I99" s="281"/>
      <c r="J99" s="281"/>
      <c r="K99" s="281"/>
      <c r="L99" s="281"/>
      <c r="M99" s="281"/>
      <c r="N99" s="281"/>
      <c r="O99" s="281"/>
      <c r="P99" s="281"/>
      <c r="Q99" s="281"/>
      <c r="R99" s="281"/>
      <c r="S99" s="281"/>
      <c r="T99" s="281"/>
      <c r="U99" s="281"/>
      <c r="V99" s="281"/>
      <c r="W99" s="281"/>
      <c r="X99" s="281"/>
    </row>
    <row r="100" spans="3:24">
      <c r="C100" s="281"/>
      <c r="D100" s="281"/>
      <c r="E100" s="281"/>
      <c r="F100" s="281"/>
      <c r="G100" s="281"/>
      <c r="H100" s="281"/>
      <c r="I100" s="281"/>
      <c r="J100" s="281"/>
      <c r="K100" s="281"/>
      <c r="L100" s="281"/>
      <c r="M100" s="281"/>
      <c r="N100" s="281"/>
      <c r="O100" s="281"/>
      <c r="P100" s="281"/>
      <c r="Q100" s="281"/>
      <c r="R100" s="281"/>
      <c r="S100" s="281"/>
      <c r="T100" s="281"/>
      <c r="U100" s="281"/>
      <c r="V100" s="281"/>
      <c r="W100" s="281"/>
      <c r="X100" s="281"/>
    </row>
    <row r="101" spans="3:24">
      <c r="C101" s="281"/>
      <c r="D101" s="281"/>
      <c r="E101" s="281"/>
      <c r="F101" s="281"/>
      <c r="G101" s="281"/>
      <c r="H101" s="281"/>
      <c r="I101" s="281"/>
      <c r="J101" s="281"/>
      <c r="K101" s="281"/>
      <c r="L101" s="281"/>
      <c r="M101" s="281"/>
      <c r="N101" s="281"/>
      <c r="O101" s="281"/>
      <c r="P101" s="281"/>
      <c r="Q101" s="281"/>
      <c r="R101" s="281"/>
      <c r="S101" s="281"/>
      <c r="T101" s="281"/>
      <c r="U101" s="281"/>
      <c r="V101" s="281"/>
      <c r="W101" s="281"/>
      <c r="X101" s="281"/>
    </row>
    <row r="102" spans="3:24">
      <c r="C102" s="281"/>
      <c r="D102" s="281"/>
      <c r="E102" s="281"/>
      <c r="F102" s="281"/>
      <c r="G102" s="281"/>
      <c r="H102" s="281"/>
      <c r="I102" s="281"/>
      <c r="J102" s="281"/>
      <c r="K102" s="281"/>
      <c r="L102" s="281"/>
      <c r="M102" s="281"/>
      <c r="N102" s="281"/>
      <c r="O102" s="281"/>
      <c r="P102" s="281"/>
      <c r="Q102" s="281"/>
      <c r="R102" s="281"/>
      <c r="S102" s="281"/>
      <c r="T102" s="281"/>
      <c r="U102" s="281"/>
      <c r="V102" s="281"/>
      <c r="W102" s="281"/>
      <c r="X102" s="281"/>
    </row>
    <row r="103" spans="3:24">
      <c r="C103" s="281"/>
      <c r="D103" s="281"/>
      <c r="E103" s="281"/>
      <c r="F103" s="281"/>
      <c r="G103" s="281"/>
      <c r="H103" s="281"/>
      <c r="I103" s="281"/>
      <c r="J103" s="281"/>
      <c r="K103" s="281"/>
      <c r="L103" s="281"/>
      <c r="M103" s="281"/>
      <c r="N103" s="281"/>
      <c r="O103" s="281"/>
      <c r="P103" s="281"/>
      <c r="Q103" s="281"/>
      <c r="R103" s="281"/>
      <c r="S103" s="281"/>
      <c r="T103" s="281"/>
      <c r="U103" s="281"/>
      <c r="V103" s="281"/>
      <c r="W103" s="281"/>
      <c r="X103" s="281"/>
    </row>
    <row r="104" spans="3:24">
      <c r="C104" s="281"/>
      <c r="D104" s="281"/>
      <c r="E104" s="281"/>
      <c r="F104" s="281"/>
      <c r="G104" s="281"/>
      <c r="H104" s="281"/>
      <c r="I104" s="281"/>
      <c r="J104" s="281"/>
      <c r="K104" s="281"/>
      <c r="L104" s="281"/>
      <c r="M104" s="281"/>
      <c r="N104" s="281"/>
      <c r="O104" s="281"/>
      <c r="P104" s="281"/>
      <c r="Q104" s="281"/>
      <c r="R104" s="281"/>
      <c r="S104" s="281"/>
      <c r="T104" s="281"/>
      <c r="U104" s="281"/>
      <c r="V104" s="281"/>
      <c r="W104" s="281"/>
      <c r="X104" s="281"/>
    </row>
    <row r="105" spans="3:24">
      <c r="C105" s="281"/>
      <c r="D105" s="281"/>
      <c r="E105" s="281"/>
      <c r="F105" s="281"/>
      <c r="G105" s="281"/>
      <c r="H105" s="281"/>
      <c r="I105" s="281"/>
      <c r="J105" s="281"/>
      <c r="K105" s="281"/>
      <c r="L105" s="281"/>
      <c r="M105" s="281"/>
      <c r="N105" s="281"/>
      <c r="O105" s="281"/>
      <c r="P105" s="281"/>
      <c r="Q105" s="281"/>
      <c r="R105" s="281"/>
      <c r="S105" s="281"/>
      <c r="T105" s="281"/>
      <c r="U105" s="281"/>
      <c r="V105" s="281"/>
      <c r="W105" s="281"/>
      <c r="X105" s="281"/>
    </row>
    <row r="106" spans="3:24">
      <c r="C106" s="281"/>
      <c r="D106" s="281"/>
      <c r="E106" s="281"/>
      <c r="F106" s="281"/>
      <c r="G106" s="281"/>
      <c r="H106" s="281"/>
      <c r="I106" s="281"/>
      <c r="J106" s="281"/>
      <c r="K106" s="281"/>
      <c r="L106" s="281"/>
      <c r="M106" s="281"/>
      <c r="N106" s="281"/>
      <c r="O106" s="281"/>
      <c r="P106" s="281"/>
      <c r="Q106" s="281"/>
      <c r="R106" s="281"/>
      <c r="S106" s="281"/>
      <c r="T106" s="281"/>
      <c r="U106" s="281"/>
      <c r="V106" s="281"/>
      <c r="W106" s="281"/>
      <c r="X106" s="281"/>
    </row>
    <row r="107" spans="3:24">
      <c r="C107" s="281"/>
      <c r="D107" s="281"/>
      <c r="E107" s="281"/>
      <c r="F107" s="281"/>
      <c r="G107" s="281"/>
      <c r="H107" s="281"/>
      <c r="I107" s="281"/>
      <c r="J107" s="281"/>
      <c r="K107" s="281"/>
      <c r="L107" s="281"/>
      <c r="M107" s="281"/>
      <c r="N107" s="281"/>
      <c r="O107" s="281"/>
      <c r="P107" s="281"/>
      <c r="Q107" s="281"/>
      <c r="R107" s="281"/>
      <c r="S107" s="281"/>
      <c r="T107" s="281"/>
      <c r="U107" s="281"/>
      <c r="V107" s="281"/>
      <c r="W107" s="281"/>
      <c r="X107" s="281"/>
    </row>
    <row r="108" spans="3:24">
      <c r="C108" s="281"/>
      <c r="D108" s="281"/>
      <c r="E108" s="281"/>
      <c r="F108" s="281"/>
      <c r="G108" s="281"/>
      <c r="H108" s="281"/>
      <c r="I108" s="281"/>
      <c r="J108" s="281"/>
      <c r="K108" s="281"/>
      <c r="L108" s="281"/>
      <c r="M108" s="281"/>
      <c r="N108" s="281"/>
      <c r="O108" s="281"/>
      <c r="P108" s="281"/>
      <c r="Q108" s="281"/>
      <c r="R108" s="281"/>
      <c r="S108" s="281"/>
      <c r="T108" s="281"/>
      <c r="U108" s="281"/>
      <c r="V108" s="281"/>
      <c r="W108" s="281"/>
      <c r="X108" s="281"/>
    </row>
    <row r="109" spans="3:24">
      <c r="C109" s="281"/>
      <c r="D109" s="281"/>
      <c r="E109" s="281"/>
      <c r="F109" s="281"/>
      <c r="G109" s="281"/>
      <c r="H109" s="281"/>
      <c r="I109" s="281"/>
      <c r="J109" s="281"/>
      <c r="K109" s="281"/>
      <c r="L109" s="281"/>
      <c r="M109" s="281"/>
      <c r="N109" s="281"/>
      <c r="O109" s="281"/>
      <c r="P109" s="281"/>
      <c r="Q109" s="281"/>
      <c r="R109" s="281"/>
      <c r="S109" s="281"/>
      <c r="T109" s="281"/>
      <c r="U109" s="281"/>
      <c r="V109" s="281"/>
      <c r="W109" s="281"/>
      <c r="X109" s="281"/>
    </row>
    <row r="110" spans="3:24">
      <c r="C110" s="281"/>
      <c r="D110" s="281"/>
      <c r="E110" s="281"/>
      <c r="F110" s="281"/>
      <c r="G110" s="281"/>
      <c r="H110" s="281"/>
      <c r="I110" s="281"/>
      <c r="J110" s="281"/>
      <c r="K110" s="281"/>
      <c r="L110" s="281"/>
      <c r="M110" s="281"/>
      <c r="N110" s="281"/>
      <c r="O110" s="281"/>
      <c r="P110" s="281"/>
      <c r="Q110" s="281"/>
      <c r="R110" s="281"/>
      <c r="S110" s="281"/>
      <c r="T110" s="281"/>
      <c r="U110" s="281"/>
      <c r="V110" s="281"/>
      <c r="W110" s="281"/>
      <c r="X110" s="281"/>
    </row>
    <row r="111" spans="3:24">
      <c r="C111" s="281"/>
      <c r="D111" s="281"/>
      <c r="E111" s="281"/>
      <c r="F111" s="281"/>
      <c r="G111" s="281"/>
      <c r="H111" s="281"/>
      <c r="I111" s="281"/>
      <c r="J111" s="281"/>
      <c r="K111" s="281"/>
      <c r="L111" s="281"/>
      <c r="M111" s="281"/>
      <c r="N111" s="281"/>
      <c r="O111" s="281"/>
      <c r="P111" s="281"/>
      <c r="Q111" s="281"/>
      <c r="R111" s="281"/>
      <c r="S111" s="281"/>
      <c r="T111" s="281"/>
      <c r="U111" s="281"/>
      <c r="V111" s="281"/>
      <c r="W111" s="281"/>
      <c r="X111" s="281"/>
    </row>
    <row r="112" spans="3:24">
      <c r="C112" s="281"/>
      <c r="D112" s="281"/>
      <c r="E112" s="281"/>
      <c r="F112" s="281"/>
      <c r="G112" s="281"/>
      <c r="H112" s="281"/>
      <c r="I112" s="281"/>
      <c r="J112" s="281"/>
      <c r="K112" s="281"/>
      <c r="L112" s="281"/>
      <c r="M112" s="281"/>
      <c r="N112" s="281"/>
      <c r="O112" s="281"/>
      <c r="P112" s="281"/>
      <c r="Q112" s="281"/>
      <c r="R112" s="281"/>
      <c r="S112" s="281"/>
      <c r="T112" s="281"/>
      <c r="U112" s="281"/>
      <c r="V112" s="281"/>
      <c r="W112" s="281"/>
      <c r="X112" s="281"/>
    </row>
    <row r="113" spans="3:24">
      <c r="C113" s="281"/>
      <c r="D113" s="281"/>
      <c r="E113" s="281"/>
      <c r="F113" s="281"/>
      <c r="G113" s="281"/>
      <c r="H113" s="281"/>
      <c r="I113" s="281"/>
      <c r="J113" s="281"/>
      <c r="K113" s="281"/>
      <c r="L113" s="281"/>
      <c r="M113" s="281"/>
      <c r="N113" s="281"/>
      <c r="O113" s="281"/>
      <c r="P113" s="281"/>
      <c r="Q113" s="281"/>
      <c r="R113" s="281"/>
      <c r="S113" s="281"/>
      <c r="T113" s="281"/>
      <c r="U113" s="281"/>
      <c r="V113" s="281"/>
      <c r="W113" s="281"/>
      <c r="X113" s="281"/>
    </row>
    <row r="114" spans="3:24">
      <c r="C114" s="281"/>
      <c r="D114" s="281"/>
      <c r="E114" s="281"/>
      <c r="F114" s="281"/>
      <c r="G114" s="281"/>
      <c r="H114" s="281"/>
      <c r="I114" s="281"/>
      <c r="J114" s="281"/>
      <c r="K114" s="281"/>
      <c r="L114" s="281"/>
      <c r="M114" s="281"/>
      <c r="N114" s="281"/>
      <c r="O114" s="281"/>
      <c r="P114" s="281"/>
      <c r="Q114" s="281"/>
      <c r="R114" s="281"/>
      <c r="S114" s="281"/>
      <c r="T114" s="281"/>
      <c r="U114" s="281"/>
      <c r="V114" s="281"/>
      <c r="W114" s="281"/>
      <c r="X114" s="281"/>
    </row>
    <row r="115" spans="3:24">
      <c r="C115" s="281"/>
      <c r="D115" s="281"/>
      <c r="E115" s="281"/>
      <c r="F115" s="281"/>
      <c r="G115" s="281"/>
      <c r="H115" s="281"/>
      <c r="I115" s="281"/>
      <c r="J115" s="281"/>
      <c r="K115" s="281"/>
      <c r="L115" s="281"/>
      <c r="M115" s="281"/>
      <c r="N115" s="281"/>
      <c r="O115" s="281"/>
      <c r="P115" s="281"/>
      <c r="Q115" s="281"/>
      <c r="R115" s="281"/>
      <c r="S115" s="281"/>
      <c r="T115" s="281"/>
      <c r="U115" s="281"/>
      <c r="V115" s="281"/>
      <c r="W115" s="281"/>
      <c r="X115" s="281"/>
    </row>
    <row r="116" spans="3:24">
      <c r="C116" s="281"/>
      <c r="D116" s="281"/>
      <c r="E116" s="281"/>
      <c r="F116" s="281"/>
      <c r="G116" s="281"/>
      <c r="H116" s="281"/>
      <c r="I116" s="281"/>
      <c r="J116" s="281"/>
      <c r="K116" s="281"/>
      <c r="L116" s="281"/>
      <c r="M116" s="281"/>
      <c r="N116" s="281"/>
      <c r="O116" s="281"/>
      <c r="P116" s="281"/>
      <c r="Q116" s="281"/>
      <c r="R116" s="281"/>
      <c r="S116" s="281"/>
      <c r="T116" s="281"/>
      <c r="U116" s="281"/>
      <c r="V116" s="281"/>
      <c r="W116" s="281"/>
      <c r="X116" s="281"/>
    </row>
    <row r="117" spans="3:24">
      <c r="C117" s="281"/>
      <c r="D117" s="281"/>
      <c r="E117" s="281"/>
      <c r="F117" s="281"/>
      <c r="G117" s="281"/>
      <c r="H117" s="281"/>
      <c r="I117" s="281"/>
      <c r="J117" s="281"/>
      <c r="K117" s="281"/>
      <c r="L117" s="281"/>
      <c r="M117" s="281"/>
      <c r="N117" s="281"/>
      <c r="O117" s="281"/>
      <c r="P117" s="281"/>
      <c r="Q117" s="281"/>
      <c r="R117" s="281"/>
      <c r="S117" s="281"/>
      <c r="T117" s="281"/>
      <c r="U117" s="281"/>
      <c r="V117" s="281"/>
      <c r="W117" s="281"/>
      <c r="X117" s="281"/>
    </row>
    <row r="118" spans="3:24">
      <c r="C118" s="281"/>
      <c r="D118" s="281"/>
      <c r="E118" s="281"/>
      <c r="F118" s="281"/>
      <c r="G118" s="281"/>
      <c r="H118" s="281"/>
      <c r="I118" s="281"/>
      <c r="J118" s="281"/>
      <c r="K118" s="281"/>
      <c r="L118" s="281"/>
      <c r="M118" s="281"/>
      <c r="N118" s="281"/>
      <c r="O118" s="281"/>
      <c r="P118" s="281"/>
      <c r="Q118" s="281"/>
      <c r="R118" s="281"/>
      <c r="S118" s="281"/>
      <c r="T118" s="281"/>
      <c r="U118" s="281"/>
      <c r="V118" s="281"/>
      <c r="W118" s="281"/>
      <c r="X118" s="281"/>
    </row>
    <row r="119" spans="3:24">
      <c r="C119" s="281"/>
      <c r="D119" s="281"/>
      <c r="E119" s="281"/>
      <c r="F119" s="281"/>
      <c r="G119" s="281"/>
      <c r="H119" s="281"/>
      <c r="I119" s="281"/>
      <c r="J119" s="281"/>
      <c r="K119" s="281"/>
      <c r="L119" s="281"/>
      <c r="M119" s="281"/>
      <c r="N119" s="281"/>
      <c r="O119" s="281"/>
      <c r="P119" s="281"/>
      <c r="Q119" s="281"/>
      <c r="R119" s="281"/>
      <c r="S119" s="281"/>
      <c r="T119" s="281"/>
      <c r="U119" s="281"/>
      <c r="V119" s="281"/>
      <c r="W119" s="281"/>
      <c r="X119" s="281"/>
    </row>
    <row r="120" spans="3:24">
      <c r="C120" s="281"/>
      <c r="D120" s="281"/>
      <c r="E120" s="281"/>
      <c r="F120" s="281"/>
      <c r="G120" s="281"/>
      <c r="H120" s="281"/>
      <c r="I120" s="281"/>
      <c r="J120" s="281"/>
      <c r="K120" s="281"/>
      <c r="L120" s="281"/>
      <c r="M120" s="281"/>
      <c r="N120" s="281"/>
      <c r="O120" s="281"/>
      <c r="P120" s="281"/>
      <c r="Q120" s="281"/>
      <c r="R120" s="281"/>
      <c r="S120" s="281"/>
      <c r="T120" s="281"/>
      <c r="U120" s="281"/>
      <c r="V120" s="281"/>
      <c r="W120" s="281"/>
      <c r="X120" s="281"/>
    </row>
    <row r="121" spans="3:24">
      <c r="C121" s="281"/>
      <c r="D121" s="281"/>
      <c r="E121" s="281"/>
      <c r="F121" s="281"/>
      <c r="G121" s="281"/>
      <c r="H121" s="281"/>
      <c r="I121" s="281"/>
      <c r="J121" s="281"/>
      <c r="K121" s="281"/>
      <c r="L121" s="281"/>
      <c r="M121" s="281"/>
      <c r="N121" s="281"/>
      <c r="O121" s="281"/>
      <c r="P121" s="281"/>
      <c r="Q121" s="281"/>
      <c r="R121" s="281"/>
      <c r="S121" s="281"/>
      <c r="T121" s="281"/>
      <c r="U121" s="281"/>
      <c r="V121" s="281"/>
      <c r="W121" s="281"/>
      <c r="X121" s="281"/>
    </row>
    <row r="122" spans="3:24">
      <c r="C122" s="281"/>
      <c r="D122" s="281"/>
      <c r="E122" s="281"/>
      <c r="F122" s="281"/>
      <c r="G122" s="281"/>
      <c r="H122" s="281"/>
      <c r="I122" s="281"/>
      <c r="J122" s="281"/>
      <c r="K122" s="281"/>
      <c r="L122" s="281"/>
      <c r="M122" s="281"/>
      <c r="N122" s="281"/>
      <c r="O122" s="281"/>
      <c r="P122" s="281"/>
      <c r="Q122" s="281"/>
      <c r="R122" s="281"/>
      <c r="S122" s="281"/>
      <c r="T122" s="281"/>
      <c r="U122" s="281"/>
      <c r="V122" s="281"/>
      <c r="W122" s="281"/>
      <c r="X122" s="281"/>
    </row>
    <row r="123" spans="3:24">
      <c r="C123" s="281"/>
      <c r="D123" s="281"/>
      <c r="E123" s="281"/>
      <c r="F123" s="281"/>
      <c r="G123" s="281"/>
      <c r="H123" s="281"/>
      <c r="I123" s="281"/>
      <c r="J123" s="281"/>
      <c r="K123" s="281"/>
      <c r="L123" s="281"/>
      <c r="M123" s="281"/>
      <c r="N123" s="281"/>
      <c r="O123" s="281"/>
      <c r="P123" s="281"/>
      <c r="Q123" s="281"/>
      <c r="R123" s="281"/>
      <c r="S123" s="281"/>
      <c r="T123" s="281"/>
      <c r="U123" s="281"/>
      <c r="V123" s="281"/>
      <c r="W123" s="281"/>
      <c r="X123" s="281"/>
    </row>
    <row r="124" spans="3:24">
      <c r="C124" s="281"/>
      <c r="D124" s="281"/>
      <c r="E124" s="281"/>
      <c r="F124" s="281"/>
      <c r="G124" s="281"/>
      <c r="H124" s="281"/>
      <c r="I124" s="281"/>
      <c r="J124" s="281"/>
      <c r="K124" s="281"/>
      <c r="L124" s="281"/>
      <c r="M124" s="281"/>
      <c r="N124" s="281"/>
      <c r="O124" s="281"/>
      <c r="P124" s="281"/>
      <c r="Q124" s="281"/>
      <c r="R124" s="281"/>
      <c r="S124" s="281"/>
      <c r="T124" s="281"/>
      <c r="U124" s="281"/>
      <c r="V124" s="281"/>
      <c r="W124" s="281"/>
      <c r="X124" s="281"/>
    </row>
    <row r="125" spans="3:24">
      <c r="C125" s="281"/>
      <c r="D125" s="281"/>
      <c r="E125" s="281"/>
      <c r="F125" s="281"/>
      <c r="G125" s="281"/>
      <c r="H125" s="281"/>
      <c r="I125" s="281"/>
      <c r="J125" s="281"/>
      <c r="K125" s="281"/>
      <c r="L125" s="281"/>
      <c r="M125" s="281"/>
      <c r="N125" s="281"/>
      <c r="O125" s="281"/>
      <c r="P125" s="281"/>
      <c r="Q125" s="281"/>
      <c r="R125" s="281"/>
      <c r="S125" s="281"/>
      <c r="T125" s="281"/>
      <c r="U125" s="281"/>
      <c r="V125" s="281"/>
      <c r="W125" s="281"/>
      <c r="X125" s="281"/>
    </row>
    <row r="126" spans="3:24">
      <c r="C126" s="281"/>
      <c r="D126" s="281"/>
      <c r="E126" s="281"/>
      <c r="F126" s="281"/>
      <c r="G126" s="281"/>
      <c r="H126" s="281"/>
      <c r="I126" s="281"/>
      <c r="J126" s="281"/>
      <c r="K126" s="281"/>
      <c r="L126" s="281"/>
      <c r="M126" s="281"/>
      <c r="N126" s="281"/>
      <c r="O126" s="281"/>
      <c r="P126" s="281"/>
      <c r="Q126" s="281"/>
      <c r="R126" s="281"/>
      <c r="S126" s="281"/>
      <c r="T126" s="281"/>
      <c r="U126" s="281"/>
      <c r="V126" s="281"/>
      <c r="W126" s="281"/>
      <c r="X126" s="281"/>
    </row>
    <row r="127" spans="3:24">
      <c r="C127" s="281"/>
      <c r="D127" s="281"/>
      <c r="E127" s="281"/>
      <c r="F127" s="281"/>
      <c r="G127" s="281"/>
      <c r="H127" s="281"/>
      <c r="I127" s="281"/>
      <c r="J127" s="281"/>
      <c r="K127" s="281"/>
      <c r="L127" s="281"/>
      <c r="M127" s="281"/>
      <c r="N127" s="281"/>
      <c r="O127" s="281"/>
      <c r="P127" s="281"/>
      <c r="Q127" s="281"/>
      <c r="R127" s="281"/>
      <c r="S127" s="281"/>
      <c r="T127" s="281"/>
      <c r="U127" s="281"/>
      <c r="V127" s="281"/>
      <c r="W127" s="281"/>
      <c r="X127" s="281"/>
    </row>
    <row r="128" spans="3:24">
      <c r="C128" s="281"/>
      <c r="D128" s="281"/>
      <c r="E128" s="281"/>
      <c r="F128" s="281"/>
      <c r="G128" s="281"/>
      <c r="H128" s="281"/>
      <c r="I128" s="281"/>
      <c r="J128" s="281"/>
      <c r="K128" s="281"/>
      <c r="L128" s="281"/>
      <c r="M128" s="281"/>
      <c r="N128" s="281"/>
      <c r="O128" s="281"/>
      <c r="P128" s="281"/>
      <c r="Q128" s="281"/>
      <c r="R128" s="281"/>
      <c r="S128" s="281"/>
      <c r="T128" s="281"/>
      <c r="U128" s="281"/>
      <c r="V128" s="281"/>
      <c r="W128" s="281"/>
      <c r="X128" s="281"/>
    </row>
    <row r="129" spans="3:24">
      <c r="C129" s="281"/>
      <c r="D129" s="281"/>
      <c r="E129" s="281"/>
      <c r="F129" s="281"/>
      <c r="G129" s="281"/>
      <c r="H129" s="281"/>
      <c r="I129" s="281"/>
      <c r="J129" s="281"/>
      <c r="K129" s="281"/>
      <c r="L129" s="281"/>
      <c r="M129" s="281"/>
      <c r="N129" s="281"/>
      <c r="O129" s="281"/>
      <c r="P129" s="281"/>
      <c r="Q129" s="281"/>
      <c r="R129" s="281"/>
      <c r="S129" s="281"/>
      <c r="T129" s="281"/>
      <c r="U129" s="281"/>
      <c r="V129" s="281"/>
      <c r="W129" s="281"/>
      <c r="X129" s="281"/>
    </row>
    <row r="130" spans="3:24">
      <c r="C130" s="281"/>
      <c r="D130" s="281"/>
      <c r="E130" s="281"/>
      <c r="F130" s="281"/>
      <c r="G130" s="281"/>
      <c r="H130" s="281"/>
      <c r="I130" s="281"/>
      <c r="J130" s="281"/>
      <c r="K130" s="281"/>
      <c r="L130" s="281"/>
      <c r="M130" s="281"/>
      <c r="N130" s="281"/>
      <c r="O130" s="281"/>
      <c r="P130" s="281"/>
      <c r="Q130" s="281"/>
      <c r="R130" s="281"/>
      <c r="S130" s="281"/>
      <c r="T130" s="281"/>
      <c r="U130" s="281"/>
      <c r="V130" s="281"/>
      <c r="W130" s="281"/>
      <c r="X130" s="281"/>
    </row>
    <row r="131" spans="3:24">
      <c r="C131" s="281"/>
      <c r="D131" s="281"/>
      <c r="E131" s="281"/>
      <c r="F131" s="281"/>
      <c r="G131" s="281"/>
      <c r="H131" s="281"/>
      <c r="I131" s="281"/>
      <c r="J131" s="281"/>
      <c r="K131" s="281"/>
      <c r="L131" s="281"/>
      <c r="M131" s="281"/>
      <c r="N131" s="281"/>
      <c r="O131" s="281"/>
      <c r="P131" s="281"/>
      <c r="Q131" s="281"/>
      <c r="R131" s="281"/>
      <c r="S131" s="281"/>
      <c r="T131" s="281"/>
      <c r="U131" s="281"/>
      <c r="V131" s="281"/>
      <c r="W131" s="281"/>
      <c r="X131" s="281"/>
    </row>
    <row r="132" spans="3:24">
      <c r="C132" s="281"/>
      <c r="D132" s="281"/>
      <c r="E132" s="281"/>
      <c r="F132" s="281"/>
      <c r="G132" s="281"/>
      <c r="H132" s="281"/>
      <c r="I132" s="281"/>
      <c r="J132" s="281"/>
      <c r="K132" s="281"/>
      <c r="L132" s="281"/>
      <c r="M132" s="281"/>
      <c r="N132" s="281"/>
      <c r="O132" s="281"/>
      <c r="P132" s="281"/>
      <c r="Q132" s="281"/>
      <c r="R132" s="281"/>
      <c r="S132" s="281"/>
      <c r="T132" s="281"/>
      <c r="U132" s="281"/>
      <c r="V132" s="281"/>
      <c r="W132" s="281"/>
      <c r="X132" s="281"/>
    </row>
    <row r="133" spans="3:24">
      <c r="C133" s="281"/>
      <c r="D133" s="281"/>
      <c r="E133" s="281"/>
      <c r="F133" s="281"/>
      <c r="G133" s="281"/>
      <c r="H133" s="281"/>
      <c r="I133" s="281"/>
      <c r="J133" s="281"/>
      <c r="K133" s="281"/>
      <c r="L133" s="281"/>
      <c r="M133" s="281"/>
      <c r="N133" s="281"/>
      <c r="O133" s="281"/>
      <c r="P133" s="281"/>
      <c r="Q133" s="281"/>
      <c r="R133" s="281"/>
      <c r="S133" s="281"/>
      <c r="T133" s="281"/>
      <c r="U133" s="281"/>
      <c r="V133" s="281"/>
      <c r="W133" s="281"/>
      <c r="X133" s="281"/>
    </row>
    <row r="134" spans="3:24">
      <c r="C134" s="281"/>
      <c r="D134" s="281"/>
      <c r="E134" s="281"/>
      <c r="F134" s="281"/>
      <c r="G134" s="281"/>
      <c r="H134" s="281"/>
      <c r="I134" s="281"/>
      <c r="J134" s="281"/>
      <c r="K134" s="281"/>
      <c r="L134" s="281"/>
      <c r="M134" s="281"/>
      <c r="N134" s="281"/>
      <c r="O134" s="281"/>
      <c r="P134" s="281"/>
      <c r="Q134" s="281"/>
      <c r="R134" s="281"/>
      <c r="S134" s="281"/>
      <c r="T134" s="281"/>
      <c r="U134" s="281"/>
      <c r="V134" s="281"/>
      <c r="W134" s="281"/>
      <c r="X134" s="281"/>
    </row>
    <row r="135" spans="3:24">
      <c r="C135" s="281"/>
      <c r="D135" s="281"/>
      <c r="E135" s="281"/>
      <c r="F135" s="281"/>
      <c r="G135" s="281"/>
      <c r="H135" s="281"/>
      <c r="I135" s="281"/>
      <c r="J135" s="281"/>
      <c r="K135" s="281"/>
      <c r="L135" s="281"/>
      <c r="M135" s="281"/>
      <c r="N135" s="281"/>
      <c r="O135" s="281"/>
      <c r="P135" s="281"/>
      <c r="Q135" s="281"/>
      <c r="R135" s="281"/>
      <c r="S135" s="281"/>
      <c r="T135" s="281"/>
      <c r="U135" s="281"/>
      <c r="V135" s="281"/>
      <c r="W135" s="281"/>
      <c r="X135" s="281"/>
    </row>
    <row r="136" spans="3:24">
      <c r="C136" s="281"/>
      <c r="D136" s="281"/>
      <c r="E136" s="281"/>
      <c r="F136" s="281"/>
      <c r="G136" s="281"/>
      <c r="H136" s="281"/>
      <c r="I136" s="281"/>
      <c r="J136" s="281"/>
      <c r="K136" s="281"/>
      <c r="L136" s="281"/>
      <c r="M136" s="281"/>
      <c r="N136" s="281"/>
      <c r="O136" s="281"/>
      <c r="P136" s="281"/>
      <c r="Q136" s="281"/>
      <c r="R136" s="281"/>
      <c r="S136" s="281"/>
      <c r="T136" s="281"/>
      <c r="U136" s="281"/>
      <c r="V136" s="281"/>
      <c r="W136" s="281"/>
      <c r="X136" s="281"/>
    </row>
    <row r="137" spans="3:24">
      <c r="C137" s="281"/>
      <c r="D137" s="281"/>
      <c r="E137" s="281"/>
      <c r="F137" s="281"/>
      <c r="G137" s="281"/>
      <c r="H137" s="281"/>
      <c r="I137" s="281"/>
      <c r="J137" s="281"/>
      <c r="K137" s="281"/>
      <c r="L137" s="281"/>
      <c r="M137" s="281"/>
      <c r="N137" s="281"/>
      <c r="O137" s="281"/>
      <c r="P137" s="281"/>
      <c r="Q137" s="281"/>
      <c r="R137" s="281"/>
      <c r="S137" s="281"/>
      <c r="T137" s="281"/>
      <c r="U137" s="281"/>
      <c r="V137" s="281"/>
      <c r="W137" s="281"/>
      <c r="X137" s="281"/>
    </row>
    <row r="138" spans="3:24">
      <c r="C138" s="281"/>
      <c r="D138" s="281"/>
      <c r="E138" s="281"/>
      <c r="F138" s="281"/>
      <c r="G138" s="281"/>
      <c r="H138" s="281"/>
      <c r="I138" s="281"/>
      <c r="J138" s="281"/>
      <c r="K138" s="281"/>
      <c r="L138" s="281"/>
      <c r="M138" s="281"/>
      <c r="N138" s="281"/>
      <c r="O138" s="281"/>
      <c r="P138" s="281"/>
      <c r="Q138" s="281"/>
      <c r="R138" s="281"/>
      <c r="S138" s="281"/>
      <c r="T138" s="281"/>
      <c r="U138" s="281"/>
      <c r="V138" s="281"/>
      <c r="W138" s="281"/>
      <c r="X138" s="281"/>
    </row>
    <row r="139" spans="3:24">
      <c r="C139" s="281"/>
      <c r="D139" s="281"/>
      <c r="E139" s="281"/>
      <c r="F139" s="281"/>
      <c r="G139" s="281"/>
      <c r="H139" s="281"/>
      <c r="I139" s="281"/>
      <c r="J139" s="281"/>
      <c r="K139" s="281"/>
      <c r="L139" s="281"/>
      <c r="M139" s="281"/>
      <c r="N139" s="281"/>
      <c r="O139" s="281"/>
      <c r="P139" s="281"/>
      <c r="Q139" s="281"/>
      <c r="R139" s="281"/>
      <c r="S139" s="281"/>
      <c r="T139" s="281"/>
      <c r="U139" s="281"/>
      <c r="V139" s="281"/>
      <c r="W139" s="281"/>
      <c r="X139" s="281"/>
    </row>
    <row r="140" spans="3:24">
      <c r="C140" s="281"/>
      <c r="D140" s="281"/>
      <c r="E140" s="281"/>
      <c r="F140" s="281"/>
      <c r="G140" s="281"/>
      <c r="H140" s="281"/>
      <c r="I140" s="281"/>
      <c r="J140" s="281"/>
      <c r="K140" s="281"/>
      <c r="L140" s="281"/>
      <c r="M140" s="281"/>
      <c r="N140" s="281"/>
      <c r="O140" s="281"/>
      <c r="P140" s="281"/>
      <c r="Q140" s="281"/>
      <c r="R140" s="281"/>
      <c r="S140" s="281"/>
      <c r="T140" s="281"/>
      <c r="U140" s="281"/>
      <c r="V140" s="281"/>
      <c r="W140" s="281"/>
      <c r="X140" s="281"/>
    </row>
    <row r="141" spans="3:24">
      <c r="C141" s="281"/>
      <c r="D141" s="281"/>
      <c r="E141" s="281"/>
      <c r="F141" s="281"/>
      <c r="G141" s="281"/>
      <c r="H141" s="281"/>
      <c r="I141" s="281"/>
      <c r="J141" s="281"/>
      <c r="K141" s="281"/>
      <c r="L141" s="281"/>
      <c r="M141" s="281"/>
      <c r="N141" s="281"/>
      <c r="O141" s="281"/>
      <c r="P141" s="281"/>
      <c r="Q141" s="281"/>
      <c r="R141" s="281"/>
      <c r="S141" s="281"/>
      <c r="T141" s="281"/>
      <c r="U141" s="281"/>
      <c r="V141" s="281"/>
      <c r="W141" s="281"/>
      <c r="X141" s="281"/>
    </row>
    <row r="142" spans="3:24">
      <c r="C142" s="281"/>
      <c r="D142" s="281"/>
      <c r="E142" s="281"/>
      <c r="F142" s="281"/>
      <c r="G142" s="281"/>
      <c r="H142" s="281"/>
      <c r="I142" s="281"/>
      <c r="J142" s="281"/>
      <c r="K142" s="281"/>
      <c r="L142" s="281"/>
      <c r="M142" s="281"/>
      <c r="N142" s="281"/>
      <c r="O142" s="281"/>
      <c r="P142" s="281"/>
      <c r="Q142" s="281"/>
      <c r="R142" s="281"/>
      <c r="S142" s="281"/>
      <c r="T142" s="281"/>
      <c r="U142" s="281"/>
      <c r="V142" s="281"/>
      <c r="W142" s="281"/>
      <c r="X142" s="281"/>
    </row>
    <row r="143" spans="3:24">
      <c r="C143" s="281"/>
      <c r="D143" s="281"/>
      <c r="E143" s="281"/>
      <c r="F143" s="281"/>
      <c r="G143" s="281"/>
      <c r="H143" s="281"/>
      <c r="I143" s="281"/>
      <c r="J143" s="281"/>
      <c r="K143" s="281"/>
      <c r="L143" s="281"/>
      <c r="M143" s="281"/>
      <c r="N143" s="281"/>
      <c r="O143" s="281"/>
      <c r="P143" s="281"/>
      <c r="Q143" s="281"/>
      <c r="R143" s="281"/>
      <c r="S143" s="281"/>
      <c r="T143" s="281"/>
      <c r="U143" s="281"/>
      <c r="V143" s="281"/>
      <c r="W143" s="281"/>
      <c r="X143" s="281"/>
    </row>
    <row r="144" spans="3:24">
      <c r="C144" s="281"/>
      <c r="D144" s="281"/>
      <c r="E144" s="281"/>
      <c r="F144" s="281"/>
      <c r="G144" s="281"/>
      <c r="H144" s="281"/>
      <c r="I144" s="281"/>
      <c r="J144" s="281"/>
      <c r="K144" s="281"/>
      <c r="L144" s="281"/>
      <c r="M144" s="281"/>
      <c r="N144" s="281"/>
      <c r="O144" s="281"/>
      <c r="P144" s="281"/>
      <c r="Q144" s="281"/>
      <c r="R144" s="281"/>
      <c r="S144" s="281"/>
      <c r="T144" s="281"/>
      <c r="U144" s="281"/>
      <c r="V144" s="281"/>
      <c r="W144" s="281"/>
      <c r="X144" s="281"/>
    </row>
    <row r="145" spans="3:24">
      <c r="C145" s="281"/>
      <c r="D145" s="281"/>
      <c r="E145" s="281"/>
      <c r="F145" s="281"/>
      <c r="G145" s="281"/>
      <c r="H145" s="281"/>
      <c r="I145" s="281"/>
      <c r="J145" s="281"/>
      <c r="K145" s="281"/>
      <c r="L145" s="281"/>
      <c r="M145" s="281"/>
      <c r="N145" s="281"/>
      <c r="O145" s="281"/>
      <c r="P145" s="281"/>
      <c r="Q145" s="281"/>
      <c r="R145" s="281"/>
      <c r="S145" s="281"/>
      <c r="T145" s="281"/>
      <c r="U145" s="281"/>
      <c r="V145" s="281"/>
      <c r="W145" s="281"/>
      <c r="X145" s="281"/>
    </row>
    <row r="146" spans="3:24">
      <c r="C146" s="281"/>
      <c r="D146" s="281"/>
      <c r="E146" s="281"/>
      <c r="F146" s="281"/>
      <c r="G146" s="281"/>
      <c r="H146" s="281"/>
      <c r="I146" s="281"/>
      <c r="J146" s="281"/>
      <c r="K146" s="281"/>
      <c r="L146" s="281"/>
      <c r="M146" s="281"/>
      <c r="N146" s="281"/>
      <c r="O146" s="281"/>
      <c r="P146" s="281"/>
      <c r="Q146" s="281"/>
      <c r="R146" s="281"/>
      <c r="S146" s="281"/>
      <c r="T146" s="281"/>
      <c r="U146" s="281"/>
      <c r="V146" s="281"/>
      <c r="W146" s="281"/>
      <c r="X146" s="281"/>
    </row>
    <row r="147" spans="3:24">
      <c r="C147" s="281"/>
      <c r="D147" s="281"/>
      <c r="E147" s="281"/>
      <c r="F147" s="281"/>
      <c r="G147" s="281"/>
      <c r="H147" s="281"/>
      <c r="I147" s="281"/>
      <c r="J147" s="281"/>
      <c r="K147" s="281"/>
      <c r="L147" s="281"/>
      <c r="M147" s="281"/>
      <c r="N147" s="281"/>
      <c r="O147" s="281"/>
      <c r="P147" s="281"/>
      <c r="Q147" s="281"/>
      <c r="R147" s="281"/>
      <c r="S147" s="281"/>
      <c r="T147" s="281"/>
      <c r="U147" s="281"/>
      <c r="V147" s="281"/>
      <c r="W147" s="281"/>
      <c r="X147" s="281"/>
    </row>
    <row r="148" spans="3:24">
      <c r="C148" s="281"/>
      <c r="D148" s="281"/>
      <c r="E148" s="281"/>
      <c r="F148" s="281"/>
      <c r="G148" s="281"/>
      <c r="H148" s="281"/>
      <c r="I148" s="281"/>
      <c r="J148" s="281"/>
      <c r="K148" s="281"/>
      <c r="L148" s="281"/>
      <c r="M148" s="281"/>
      <c r="N148" s="281"/>
      <c r="O148" s="281"/>
      <c r="P148" s="281"/>
      <c r="Q148" s="281"/>
      <c r="R148" s="281"/>
      <c r="S148" s="281"/>
      <c r="T148" s="281"/>
      <c r="U148" s="281"/>
      <c r="V148" s="281"/>
      <c r="W148" s="281"/>
      <c r="X148" s="281"/>
    </row>
    <row r="149" spans="3:24">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row>
    <row r="150" spans="3:24">
      <c r="C150" s="281"/>
      <c r="D150" s="281"/>
      <c r="E150" s="281"/>
      <c r="F150" s="281"/>
      <c r="G150" s="281"/>
      <c r="H150" s="281"/>
      <c r="I150" s="281"/>
      <c r="J150" s="281"/>
      <c r="K150" s="281"/>
      <c r="L150" s="281"/>
      <c r="M150" s="281"/>
      <c r="N150" s="281"/>
      <c r="O150" s="281"/>
      <c r="P150" s="281"/>
      <c r="Q150" s="281"/>
      <c r="R150" s="281"/>
      <c r="S150" s="281"/>
      <c r="T150" s="281"/>
      <c r="U150" s="281"/>
      <c r="V150" s="281"/>
      <c r="W150" s="281"/>
      <c r="X150" s="281"/>
    </row>
    <row r="151" spans="3:24">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row>
    <row r="152" spans="3:24">
      <c r="C152" s="281"/>
      <c r="D152" s="281"/>
      <c r="E152" s="281"/>
      <c r="F152" s="281"/>
      <c r="G152" s="281"/>
      <c r="H152" s="281"/>
      <c r="I152" s="281"/>
      <c r="J152" s="281"/>
      <c r="K152" s="281"/>
      <c r="L152" s="281"/>
      <c r="M152" s="281"/>
      <c r="N152" s="281"/>
      <c r="O152" s="281"/>
      <c r="P152" s="281"/>
      <c r="Q152" s="281"/>
      <c r="R152" s="281"/>
      <c r="S152" s="281"/>
      <c r="T152" s="281"/>
      <c r="U152" s="281"/>
      <c r="V152" s="281"/>
      <c r="W152" s="281"/>
      <c r="X152" s="281"/>
    </row>
    <row r="153" spans="3:24">
      <c r="C153" s="281"/>
      <c r="D153" s="281"/>
      <c r="E153" s="281"/>
      <c r="F153" s="281"/>
      <c r="G153" s="281"/>
      <c r="H153" s="281"/>
      <c r="I153" s="281"/>
      <c r="J153" s="281"/>
      <c r="K153" s="281"/>
      <c r="L153" s="281"/>
      <c r="M153" s="281"/>
      <c r="N153" s="281"/>
      <c r="O153" s="281"/>
      <c r="P153" s="281"/>
      <c r="Q153" s="281"/>
      <c r="R153" s="281"/>
      <c r="S153" s="281"/>
      <c r="T153" s="281"/>
      <c r="U153" s="281"/>
      <c r="V153" s="281"/>
      <c r="W153" s="281"/>
      <c r="X153" s="281"/>
    </row>
    <row r="154" spans="3:24">
      <c r="C154" s="281"/>
      <c r="D154" s="281"/>
      <c r="E154" s="281"/>
      <c r="F154" s="281"/>
      <c r="G154" s="281"/>
      <c r="H154" s="281"/>
      <c r="I154" s="281"/>
      <c r="J154" s="281"/>
      <c r="K154" s="281"/>
      <c r="L154" s="281"/>
      <c r="M154" s="281"/>
      <c r="N154" s="281"/>
      <c r="O154" s="281"/>
      <c r="P154" s="281"/>
      <c r="Q154" s="281"/>
      <c r="R154" s="281"/>
      <c r="S154" s="281"/>
      <c r="T154" s="281"/>
      <c r="U154" s="281"/>
      <c r="V154" s="281"/>
      <c r="W154" s="281"/>
      <c r="X154" s="281"/>
    </row>
    <row r="155" spans="3:24">
      <c r="C155" s="281"/>
      <c r="D155" s="281"/>
      <c r="E155" s="281"/>
      <c r="F155" s="281"/>
      <c r="G155" s="281"/>
      <c r="H155" s="281"/>
      <c r="I155" s="281"/>
      <c r="J155" s="281"/>
      <c r="K155" s="281"/>
      <c r="L155" s="281"/>
      <c r="M155" s="281"/>
      <c r="N155" s="281"/>
      <c r="O155" s="281"/>
      <c r="P155" s="281"/>
      <c r="Q155" s="281"/>
      <c r="R155" s="281"/>
      <c r="S155" s="281"/>
      <c r="T155" s="281"/>
      <c r="U155" s="281"/>
      <c r="V155" s="281"/>
      <c r="W155" s="281"/>
      <c r="X155" s="281"/>
    </row>
    <row r="156" spans="3:24">
      <c r="C156" s="281"/>
      <c r="D156" s="281"/>
      <c r="E156" s="281"/>
      <c r="F156" s="281"/>
      <c r="G156" s="281"/>
      <c r="H156" s="281"/>
      <c r="I156" s="281"/>
      <c r="J156" s="281"/>
      <c r="K156" s="281"/>
      <c r="L156" s="281"/>
      <c r="M156" s="281"/>
      <c r="N156" s="281"/>
      <c r="O156" s="281"/>
      <c r="P156" s="281"/>
      <c r="Q156" s="281"/>
      <c r="R156" s="281"/>
      <c r="S156" s="281"/>
      <c r="T156" s="281"/>
      <c r="U156" s="281"/>
      <c r="V156" s="281"/>
      <c r="W156" s="281"/>
      <c r="X156" s="281"/>
    </row>
    <row r="157" spans="3:24">
      <c r="C157" s="281"/>
      <c r="D157" s="281"/>
      <c r="E157" s="281"/>
      <c r="F157" s="281"/>
      <c r="G157" s="281"/>
      <c r="H157" s="281"/>
      <c r="I157" s="281"/>
      <c r="J157" s="281"/>
      <c r="K157" s="281"/>
      <c r="L157" s="281"/>
      <c r="M157" s="281"/>
      <c r="N157" s="281"/>
      <c r="O157" s="281"/>
      <c r="P157" s="281"/>
      <c r="Q157" s="281"/>
      <c r="R157" s="281"/>
      <c r="S157" s="281"/>
      <c r="T157" s="281"/>
      <c r="U157" s="281"/>
      <c r="V157" s="281"/>
      <c r="W157" s="281"/>
      <c r="X157" s="281"/>
    </row>
    <row r="158" spans="3:24">
      <c r="C158" s="281"/>
      <c r="D158" s="281"/>
      <c r="E158" s="281"/>
      <c r="F158" s="281"/>
      <c r="G158" s="281"/>
      <c r="H158" s="281"/>
      <c r="I158" s="281"/>
      <c r="J158" s="281"/>
      <c r="K158" s="281"/>
      <c r="L158" s="281"/>
      <c r="M158" s="281"/>
      <c r="N158" s="281"/>
      <c r="O158" s="281"/>
      <c r="P158" s="281"/>
      <c r="Q158" s="281"/>
      <c r="R158" s="281"/>
      <c r="S158" s="281"/>
      <c r="T158" s="281"/>
      <c r="U158" s="281"/>
      <c r="V158" s="281"/>
      <c r="W158" s="281"/>
      <c r="X158" s="281"/>
    </row>
    <row r="159" spans="3:24">
      <c r="C159" s="281"/>
      <c r="D159" s="281"/>
      <c r="E159" s="281"/>
      <c r="F159" s="281"/>
      <c r="G159" s="281"/>
      <c r="H159" s="281"/>
      <c r="I159" s="281"/>
      <c r="J159" s="281"/>
      <c r="K159" s="281"/>
      <c r="L159" s="281"/>
      <c r="M159" s="281"/>
      <c r="N159" s="281"/>
      <c r="O159" s="281"/>
      <c r="P159" s="281"/>
      <c r="Q159" s="281"/>
      <c r="R159" s="281"/>
      <c r="S159" s="281"/>
      <c r="T159" s="281"/>
      <c r="U159" s="281"/>
      <c r="V159" s="281"/>
      <c r="W159" s="281"/>
      <c r="X159" s="281"/>
    </row>
    <row r="160" spans="3:24">
      <c r="C160" s="281"/>
      <c r="D160" s="281"/>
      <c r="E160" s="281"/>
      <c r="F160" s="281"/>
      <c r="G160" s="281"/>
      <c r="H160" s="281"/>
      <c r="I160" s="281"/>
      <c r="J160" s="281"/>
      <c r="K160" s="281"/>
      <c r="L160" s="281"/>
      <c r="M160" s="281"/>
      <c r="N160" s="281"/>
      <c r="O160" s="281"/>
      <c r="P160" s="281"/>
      <c r="Q160" s="281"/>
      <c r="R160" s="281"/>
      <c r="S160" s="281"/>
      <c r="T160" s="281"/>
      <c r="U160" s="281"/>
      <c r="V160" s="281"/>
      <c r="W160" s="281"/>
      <c r="X160" s="281"/>
    </row>
    <row r="161" spans="3:24">
      <c r="C161" s="281"/>
      <c r="D161" s="281"/>
      <c r="E161" s="281"/>
      <c r="F161" s="281"/>
      <c r="G161" s="281"/>
      <c r="H161" s="281"/>
      <c r="I161" s="281"/>
      <c r="J161" s="281"/>
      <c r="K161" s="281"/>
      <c r="L161" s="281"/>
      <c r="M161" s="281"/>
      <c r="N161" s="281"/>
      <c r="O161" s="281"/>
      <c r="P161" s="281"/>
      <c r="Q161" s="281"/>
      <c r="R161" s="281"/>
      <c r="S161" s="281"/>
      <c r="T161" s="281"/>
      <c r="U161" s="281"/>
      <c r="V161" s="281"/>
      <c r="W161" s="281"/>
      <c r="X161" s="281"/>
    </row>
    <row r="162" spans="3:24">
      <c r="C162" s="281"/>
      <c r="D162" s="281"/>
      <c r="E162" s="281"/>
      <c r="F162" s="281"/>
      <c r="G162" s="281"/>
      <c r="H162" s="281"/>
      <c r="I162" s="281"/>
      <c r="J162" s="281"/>
      <c r="K162" s="281"/>
      <c r="L162" s="281"/>
      <c r="M162" s="281"/>
      <c r="N162" s="281"/>
      <c r="O162" s="281"/>
      <c r="P162" s="281"/>
      <c r="Q162" s="281"/>
      <c r="R162" s="281"/>
      <c r="S162" s="281"/>
      <c r="T162" s="281"/>
      <c r="U162" s="281"/>
      <c r="V162" s="281"/>
      <c r="W162" s="281"/>
      <c r="X162" s="281"/>
    </row>
    <row r="163" spans="3:24">
      <c r="C163" s="281"/>
      <c r="D163" s="281"/>
      <c r="E163" s="281"/>
      <c r="F163" s="281"/>
      <c r="G163" s="281"/>
      <c r="H163" s="281"/>
      <c r="I163" s="281"/>
      <c r="J163" s="281"/>
      <c r="K163" s="281"/>
      <c r="L163" s="281"/>
      <c r="M163" s="281"/>
      <c r="N163" s="281"/>
      <c r="O163" s="281"/>
      <c r="P163" s="281"/>
      <c r="Q163" s="281"/>
      <c r="R163" s="281"/>
      <c r="S163" s="281"/>
      <c r="T163" s="281"/>
      <c r="U163" s="281"/>
      <c r="V163" s="281"/>
      <c r="W163" s="281"/>
      <c r="X163" s="281"/>
    </row>
    <row r="164" spans="3:24">
      <c r="C164" s="281"/>
      <c r="D164" s="281"/>
      <c r="E164" s="281"/>
      <c r="F164" s="281"/>
      <c r="G164" s="281"/>
      <c r="H164" s="281"/>
      <c r="I164" s="281"/>
      <c r="J164" s="281"/>
      <c r="K164" s="281"/>
      <c r="L164" s="281"/>
      <c r="M164" s="281"/>
      <c r="N164" s="281"/>
      <c r="O164" s="281"/>
      <c r="P164" s="281"/>
      <c r="Q164" s="281"/>
      <c r="R164" s="281"/>
      <c r="S164" s="281"/>
      <c r="T164" s="281"/>
      <c r="U164" s="281"/>
      <c r="V164" s="281"/>
      <c r="W164" s="281"/>
      <c r="X164" s="281"/>
    </row>
    <row r="165" spans="3:24">
      <c r="C165" s="281"/>
      <c r="D165" s="281"/>
      <c r="E165" s="281"/>
      <c r="F165" s="281"/>
      <c r="G165" s="281"/>
      <c r="H165" s="281"/>
      <c r="I165" s="281"/>
      <c r="J165" s="281"/>
      <c r="K165" s="281"/>
      <c r="L165" s="281"/>
      <c r="M165" s="281"/>
      <c r="N165" s="281"/>
      <c r="O165" s="281"/>
      <c r="P165" s="281"/>
      <c r="Q165" s="281"/>
      <c r="R165" s="281"/>
      <c r="S165" s="281"/>
      <c r="T165" s="281"/>
      <c r="U165" s="281"/>
      <c r="V165" s="281"/>
      <c r="W165" s="281"/>
      <c r="X165" s="281"/>
    </row>
    <row r="166" spans="3:24">
      <c r="C166" s="281"/>
      <c r="D166" s="281"/>
      <c r="E166" s="281"/>
      <c r="F166" s="281"/>
      <c r="G166" s="281"/>
      <c r="H166" s="281"/>
      <c r="I166" s="281"/>
      <c r="J166" s="281"/>
      <c r="K166" s="281"/>
      <c r="L166" s="281"/>
      <c r="M166" s="281"/>
      <c r="N166" s="281"/>
      <c r="O166" s="281"/>
      <c r="P166" s="281"/>
      <c r="Q166" s="281"/>
      <c r="R166" s="281"/>
      <c r="S166" s="281"/>
      <c r="T166" s="281"/>
      <c r="U166" s="281"/>
      <c r="V166" s="281"/>
      <c r="W166" s="281"/>
      <c r="X166" s="281"/>
    </row>
    <row r="167" spans="3:24">
      <c r="C167" s="281"/>
      <c r="D167" s="281"/>
      <c r="E167" s="281"/>
      <c r="F167" s="281"/>
      <c r="G167" s="281"/>
      <c r="H167" s="281"/>
      <c r="I167" s="281"/>
      <c r="J167" s="281"/>
      <c r="K167" s="281"/>
      <c r="L167" s="281"/>
      <c r="M167" s="281"/>
      <c r="N167" s="281"/>
      <c r="O167" s="281"/>
      <c r="P167" s="281"/>
      <c r="Q167" s="281"/>
      <c r="R167" s="281"/>
      <c r="S167" s="281"/>
      <c r="T167" s="281"/>
      <c r="U167" s="281"/>
      <c r="V167" s="281"/>
      <c r="W167" s="281"/>
      <c r="X167" s="281"/>
    </row>
    <row r="168" spans="3:24">
      <c r="C168" s="281"/>
      <c r="D168" s="281"/>
      <c r="E168" s="281"/>
      <c r="F168" s="281"/>
      <c r="G168" s="281"/>
      <c r="H168" s="281"/>
      <c r="I168" s="281"/>
      <c r="J168" s="281"/>
      <c r="K168" s="281"/>
      <c r="L168" s="281"/>
      <c r="M168" s="281"/>
      <c r="N168" s="281"/>
      <c r="O168" s="281"/>
      <c r="P168" s="281"/>
      <c r="Q168" s="281"/>
      <c r="R168" s="281"/>
      <c r="S168" s="281"/>
      <c r="T168" s="281"/>
      <c r="U168" s="281"/>
      <c r="V168" s="281"/>
      <c r="W168" s="281"/>
      <c r="X168" s="281"/>
    </row>
    <row r="169" spans="3:24">
      <c r="C169" s="281"/>
      <c r="D169" s="281"/>
      <c r="E169" s="281"/>
      <c r="F169" s="281"/>
      <c r="G169" s="281"/>
      <c r="H169" s="281"/>
      <c r="I169" s="281"/>
      <c r="J169" s="281"/>
      <c r="K169" s="281"/>
      <c r="L169" s="281"/>
      <c r="M169" s="281"/>
      <c r="N169" s="281"/>
      <c r="O169" s="281"/>
      <c r="P169" s="281"/>
      <c r="Q169" s="281"/>
      <c r="R169" s="281"/>
      <c r="S169" s="281"/>
      <c r="T169" s="281"/>
      <c r="U169" s="281"/>
      <c r="V169" s="281"/>
      <c r="W169" s="281"/>
      <c r="X169" s="281"/>
    </row>
    <row r="170" spans="3:24">
      <c r="C170" s="281"/>
      <c r="D170" s="281"/>
      <c r="E170" s="281"/>
      <c r="F170" s="281"/>
      <c r="G170" s="281"/>
      <c r="H170" s="281"/>
      <c r="I170" s="281"/>
      <c r="J170" s="281"/>
      <c r="K170" s="281"/>
      <c r="L170" s="281"/>
      <c r="M170" s="281"/>
      <c r="N170" s="281"/>
      <c r="O170" s="281"/>
      <c r="P170" s="281"/>
      <c r="Q170" s="281"/>
      <c r="R170" s="281"/>
      <c r="S170" s="281"/>
      <c r="T170" s="281"/>
      <c r="U170" s="281"/>
      <c r="V170" s="281"/>
      <c r="W170" s="281"/>
      <c r="X170" s="281"/>
    </row>
    <row r="171" spans="3:24">
      <c r="C171" s="281"/>
      <c r="D171" s="281"/>
      <c r="E171" s="281"/>
      <c r="F171" s="281"/>
      <c r="G171" s="281"/>
      <c r="H171" s="281"/>
      <c r="I171" s="281"/>
      <c r="J171" s="281"/>
      <c r="K171" s="281"/>
      <c r="L171" s="281"/>
      <c r="M171" s="281"/>
      <c r="N171" s="281"/>
      <c r="O171" s="281"/>
      <c r="P171" s="281"/>
      <c r="Q171" s="281"/>
      <c r="R171" s="281"/>
      <c r="S171" s="281"/>
      <c r="T171" s="281"/>
      <c r="U171" s="281"/>
      <c r="V171" s="281"/>
      <c r="W171" s="281"/>
      <c r="X171" s="281"/>
    </row>
    <row r="172" spans="3:24">
      <c r="C172" s="281"/>
      <c r="D172" s="281"/>
      <c r="E172" s="281"/>
      <c r="F172" s="281"/>
      <c r="G172" s="281"/>
      <c r="H172" s="281"/>
      <c r="I172" s="281"/>
      <c r="J172" s="281"/>
      <c r="K172" s="281"/>
      <c r="L172" s="281"/>
      <c r="M172" s="281"/>
      <c r="N172" s="281"/>
      <c r="O172" s="281"/>
      <c r="P172" s="281"/>
      <c r="Q172" s="281"/>
      <c r="R172" s="281"/>
      <c r="S172" s="281"/>
      <c r="T172" s="281"/>
      <c r="U172" s="281"/>
      <c r="V172" s="281"/>
      <c r="W172" s="281"/>
      <c r="X172" s="281"/>
    </row>
    <row r="173" spans="3:24">
      <c r="C173" s="281"/>
      <c r="D173" s="281"/>
      <c r="E173" s="281"/>
      <c r="F173" s="281"/>
      <c r="G173" s="281"/>
      <c r="H173" s="281"/>
      <c r="I173" s="281"/>
      <c r="J173" s="281"/>
      <c r="K173" s="281"/>
      <c r="L173" s="281"/>
      <c r="M173" s="281"/>
      <c r="N173" s="281"/>
      <c r="O173" s="281"/>
      <c r="P173" s="281"/>
      <c r="Q173" s="281"/>
      <c r="R173" s="281"/>
      <c r="S173" s="281"/>
      <c r="T173" s="281"/>
      <c r="U173" s="281"/>
      <c r="V173" s="281"/>
      <c r="W173" s="281"/>
      <c r="X173" s="281"/>
    </row>
    <row r="174" spans="3:24">
      <c r="C174" s="281"/>
      <c r="D174" s="281"/>
      <c r="E174" s="281"/>
      <c r="F174" s="281"/>
      <c r="G174" s="281"/>
      <c r="H174" s="281"/>
      <c r="I174" s="281"/>
      <c r="J174" s="281"/>
      <c r="K174" s="281"/>
      <c r="L174" s="281"/>
      <c r="M174" s="281"/>
      <c r="N174" s="281"/>
      <c r="O174" s="281"/>
      <c r="P174" s="281"/>
      <c r="Q174" s="281"/>
      <c r="R174" s="281"/>
      <c r="S174" s="281"/>
      <c r="T174" s="281"/>
      <c r="U174" s="281"/>
      <c r="V174" s="281"/>
      <c r="W174" s="281"/>
      <c r="X174" s="281"/>
    </row>
    <row r="175" spans="3:24">
      <c r="C175" s="281"/>
      <c r="D175" s="281"/>
      <c r="E175" s="281"/>
      <c r="F175" s="281"/>
      <c r="G175" s="281"/>
      <c r="H175" s="281"/>
      <c r="I175" s="281"/>
      <c r="J175" s="281"/>
      <c r="K175" s="281"/>
      <c r="L175" s="281"/>
      <c r="M175" s="281"/>
      <c r="N175" s="281"/>
      <c r="O175" s="281"/>
      <c r="P175" s="281"/>
      <c r="Q175" s="281"/>
      <c r="R175" s="281"/>
      <c r="S175" s="281"/>
      <c r="T175" s="281"/>
      <c r="U175" s="281"/>
      <c r="V175" s="281"/>
      <c r="W175" s="281"/>
      <c r="X175" s="281"/>
    </row>
    <row r="176" spans="3:24">
      <c r="C176" s="281"/>
      <c r="D176" s="281"/>
      <c r="E176" s="281"/>
      <c r="F176" s="281"/>
      <c r="G176" s="281"/>
      <c r="H176" s="281"/>
      <c r="I176" s="281"/>
      <c r="J176" s="281"/>
      <c r="K176" s="281"/>
      <c r="L176" s="281"/>
      <c r="M176" s="281"/>
      <c r="N176" s="281"/>
      <c r="O176" s="281"/>
      <c r="P176" s="281"/>
      <c r="Q176" s="281"/>
      <c r="R176" s="281"/>
      <c r="S176" s="281"/>
      <c r="T176" s="281"/>
      <c r="U176" s="281"/>
      <c r="V176" s="281"/>
      <c r="W176" s="281"/>
      <c r="X176" s="281"/>
    </row>
    <row r="177" spans="3:24">
      <c r="C177" s="281"/>
      <c r="D177" s="281"/>
      <c r="E177" s="281"/>
      <c r="F177" s="281"/>
      <c r="G177" s="281"/>
      <c r="H177" s="281"/>
      <c r="I177" s="281"/>
      <c r="J177" s="281"/>
      <c r="K177" s="281"/>
      <c r="L177" s="281"/>
      <c r="M177" s="281"/>
      <c r="N177" s="281"/>
      <c r="O177" s="281"/>
      <c r="P177" s="281"/>
      <c r="Q177" s="281"/>
      <c r="R177" s="281"/>
      <c r="S177" s="281"/>
      <c r="T177" s="281"/>
      <c r="U177" s="281"/>
      <c r="V177" s="281"/>
      <c r="W177" s="281"/>
      <c r="X177" s="281"/>
    </row>
    <row r="178" spans="3:24">
      <c r="C178" s="281"/>
      <c r="D178" s="281"/>
      <c r="E178" s="281"/>
      <c r="F178" s="281"/>
      <c r="G178" s="281"/>
      <c r="H178" s="281"/>
      <c r="I178" s="281"/>
      <c r="J178" s="281"/>
      <c r="K178" s="281"/>
      <c r="L178" s="281"/>
      <c r="M178" s="281"/>
      <c r="N178" s="281"/>
      <c r="O178" s="281"/>
      <c r="P178" s="281"/>
      <c r="Q178" s="281"/>
      <c r="R178" s="281"/>
      <c r="S178" s="281"/>
      <c r="T178" s="281"/>
      <c r="U178" s="281"/>
      <c r="V178" s="281"/>
      <c r="W178" s="281"/>
      <c r="X178" s="281"/>
    </row>
    <row r="179" spans="3:24">
      <c r="C179" s="281"/>
      <c r="D179" s="281"/>
      <c r="E179" s="281"/>
      <c r="F179" s="281"/>
      <c r="G179" s="281"/>
      <c r="H179" s="281"/>
      <c r="I179" s="281"/>
      <c r="J179" s="281"/>
      <c r="K179" s="281"/>
      <c r="L179" s="281"/>
      <c r="M179" s="281"/>
      <c r="N179" s="281"/>
      <c r="O179" s="281"/>
      <c r="P179" s="281"/>
      <c r="Q179" s="281"/>
      <c r="R179" s="281"/>
      <c r="S179" s="281"/>
      <c r="T179" s="281"/>
      <c r="U179" s="281"/>
      <c r="V179" s="281"/>
      <c r="W179" s="281"/>
      <c r="X179" s="281"/>
    </row>
    <row r="180" spans="3:24">
      <c r="C180" s="281"/>
      <c r="D180" s="281"/>
      <c r="E180" s="281"/>
      <c r="F180" s="281"/>
      <c r="G180" s="281"/>
      <c r="H180" s="281"/>
      <c r="I180" s="281"/>
      <c r="J180" s="281"/>
      <c r="K180" s="281"/>
      <c r="L180" s="281"/>
      <c r="M180" s="281"/>
      <c r="N180" s="281"/>
      <c r="O180" s="281"/>
      <c r="P180" s="281"/>
      <c r="Q180" s="281"/>
      <c r="R180" s="281"/>
      <c r="S180" s="281"/>
      <c r="T180" s="281"/>
      <c r="U180" s="281"/>
      <c r="V180" s="281"/>
      <c r="W180" s="281"/>
      <c r="X180" s="281"/>
    </row>
    <row r="181" spans="3:24">
      <c r="C181" s="281"/>
      <c r="D181" s="281"/>
      <c r="E181" s="281"/>
      <c r="F181" s="281"/>
      <c r="G181" s="281"/>
      <c r="H181" s="281"/>
      <c r="I181" s="281"/>
      <c r="J181" s="281"/>
      <c r="K181" s="281"/>
      <c r="L181" s="281"/>
      <c r="M181" s="281"/>
      <c r="N181" s="281"/>
      <c r="O181" s="281"/>
      <c r="P181" s="281"/>
      <c r="Q181" s="281"/>
      <c r="R181" s="281"/>
      <c r="S181" s="281"/>
      <c r="T181" s="281"/>
      <c r="U181" s="281"/>
      <c r="V181" s="281"/>
      <c r="W181" s="281"/>
      <c r="X181" s="281"/>
    </row>
    <row r="182" spans="3:24">
      <c r="C182" s="281"/>
      <c r="D182" s="281"/>
      <c r="E182" s="281"/>
      <c r="F182" s="281"/>
      <c r="G182" s="281"/>
      <c r="H182" s="281"/>
      <c r="I182" s="281"/>
      <c r="J182" s="281"/>
      <c r="K182" s="281"/>
      <c r="L182" s="281"/>
      <c r="M182" s="281"/>
      <c r="N182" s="281"/>
      <c r="O182" s="281"/>
      <c r="P182" s="281"/>
      <c r="Q182" s="281"/>
      <c r="R182" s="281"/>
      <c r="S182" s="281"/>
      <c r="T182" s="281"/>
      <c r="U182" s="281"/>
      <c r="V182" s="281"/>
      <c r="W182" s="281"/>
      <c r="X182" s="281"/>
    </row>
    <row r="183" spans="3:24">
      <c r="C183" s="281"/>
      <c r="D183" s="281"/>
      <c r="E183" s="281"/>
      <c r="F183" s="281"/>
      <c r="G183" s="281"/>
      <c r="H183" s="281"/>
      <c r="I183" s="281"/>
      <c r="J183" s="281"/>
      <c r="K183" s="281"/>
      <c r="L183" s="281"/>
      <c r="M183" s="281"/>
      <c r="N183" s="281"/>
      <c r="O183" s="281"/>
      <c r="P183" s="281"/>
      <c r="Q183" s="281"/>
      <c r="R183" s="281"/>
      <c r="S183" s="281"/>
      <c r="T183" s="281"/>
      <c r="U183" s="281"/>
      <c r="V183" s="281"/>
      <c r="W183" s="281"/>
      <c r="X183" s="281"/>
    </row>
    <row r="184" spans="3:24">
      <c r="C184" s="281"/>
      <c r="D184" s="281"/>
      <c r="E184" s="281"/>
      <c r="F184" s="281"/>
      <c r="G184" s="281"/>
      <c r="H184" s="281"/>
      <c r="I184" s="281"/>
      <c r="J184" s="281"/>
      <c r="K184" s="281"/>
      <c r="L184" s="281"/>
      <c r="M184" s="281"/>
      <c r="N184" s="281"/>
      <c r="O184" s="281"/>
      <c r="P184" s="281"/>
      <c r="Q184" s="281"/>
      <c r="R184" s="281"/>
      <c r="S184" s="281"/>
      <c r="T184" s="281"/>
      <c r="U184" s="281"/>
      <c r="V184" s="281"/>
      <c r="W184" s="281"/>
      <c r="X184" s="281"/>
    </row>
    <row r="185" spans="3:24">
      <c r="C185" s="281"/>
      <c r="D185" s="281"/>
      <c r="E185" s="281"/>
      <c r="F185" s="281"/>
      <c r="G185" s="281"/>
      <c r="H185" s="281"/>
      <c r="I185" s="281"/>
      <c r="J185" s="281"/>
      <c r="K185" s="281"/>
      <c r="L185" s="281"/>
      <c r="M185" s="281"/>
      <c r="N185" s="281"/>
      <c r="O185" s="281"/>
      <c r="P185" s="281"/>
      <c r="Q185" s="281"/>
      <c r="R185" s="281"/>
      <c r="S185" s="281"/>
      <c r="T185" s="281"/>
      <c r="U185" s="281"/>
      <c r="V185" s="281"/>
      <c r="W185" s="281"/>
      <c r="X185" s="281"/>
    </row>
    <row r="186" spans="3:24">
      <c r="C186" s="281"/>
      <c r="D186" s="281"/>
      <c r="E186" s="281"/>
      <c r="F186" s="281"/>
      <c r="G186" s="281"/>
      <c r="H186" s="281"/>
      <c r="I186" s="281"/>
      <c r="J186" s="281"/>
      <c r="K186" s="281"/>
      <c r="L186" s="281"/>
      <c r="M186" s="281"/>
      <c r="N186" s="281"/>
      <c r="O186" s="281"/>
      <c r="P186" s="281"/>
      <c r="Q186" s="281"/>
      <c r="R186" s="281"/>
      <c r="S186" s="281"/>
      <c r="T186" s="281"/>
      <c r="U186" s="281"/>
      <c r="V186" s="281"/>
      <c r="W186" s="281"/>
      <c r="X186" s="281"/>
    </row>
    <row r="187" spans="3:24">
      <c r="C187" s="281"/>
      <c r="D187" s="281"/>
      <c r="E187" s="281"/>
      <c r="F187" s="281"/>
      <c r="G187" s="281"/>
      <c r="H187" s="281"/>
      <c r="I187" s="281"/>
      <c r="J187" s="281"/>
      <c r="K187" s="281"/>
      <c r="L187" s="281"/>
      <c r="M187" s="281"/>
      <c r="N187" s="281"/>
      <c r="O187" s="281"/>
      <c r="P187" s="281"/>
      <c r="Q187" s="281"/>
      <c r="R187" s="281"/>
      <c r="S187" s="281"/>
      <c r="T187" s="281"/>
      <c r="U187" s="281"/>
      <c r="V187" s="281"/>
      <c r="W187" s="281"/>
      <c r="X187" s="281"/>
    </row>
    <row r="188" spans="3:24">
      <c r="C188" s="281"/>
      <c r="D188" s="281"/>
      <c r="E188" s="281"/>
      <c r="F188" s="281"/>
      <c r="G188" s="281"/>
      <c r="H188" s="281"/>
      <c r="I188" s="281"/>
      <c r="J188" s="281"/>
      <c r="K188" s="281"/>
      <c r="L188" s="281"/>
      <c r="M188" s="281"/>
      <c r="N188" s="281"/>
      <c r="O188" s="281"/>
      <c r="P188" s="281"/>
      <c r="Q188" s="281"/>
      <c r="R188" s="281"/>
      <c r="S188" s="281"/>
      <c r="T188" s="281"/>
      <c r="U188" s="281"/>
      <c r="V188" s="281"/>
      <c r="W188" s="281"/>
      <c r="X188" s="281"/>
    </row>
    <row r="189" spans="3:24">
      <c r="C189" s="281"/>
      <c r="D189" s="281"/>
      <c r="E189" s="281"/>
      <c r="F189" s="281"/>
      <c r="G189" s="281"/>
      <c r="H189" s="281"/>
      <c r="I189" s="281"/>
      <c r="J189" s="281"/>
      <c r="K189" s="281"/>
      <c r="L189" s="281"/>
      <c r="M189" s="281"/>
      <c r="N189" s="281"/>
      <c r="O189" s="281"/>
      <c r="P189" s="281"/>
      <c r="Q189" s="281"/>
      <c r="R189" s="281"/>
      <c r="S189" s="281"/>
      <c r="T189" s="281"/>
      <c r="U189" s="281"/>
      <c r="V189" s="281"/>
      <c r="W189" s="281"/>
      <c r="X189" s="281"/>
    </row>
    <row r="190" spans="3:24">
      <c r="C190" s="281"/>
      <c r="D190" s="281"/>
      <c r="E190" s="281"/>
      <c r="F190" s="281"/>
      <c r="G190" s="281"/>
      <c r="H190" s="281"/>
      <c r="I190" s="281"/>
      <c r="J190" s="281"/>
      <c r="K190" s="281"/>
      <c r="L190" s="281"/>
      <c r="M190" s="281"/>
      <c r="N190" s="281"/>
      <c r="O190" s="281"/>
      <c r="P190" s="281"/>
      <c r="Q190" s="281"/>
      <c r="R190" s="281"/>
      <c r="S190" s="281"/>
      <c r="T190" s="281"/>
      <c r="U190" s="281"/>
      <c r="V190" s="281"/>
      <c r="W190" s="281"/>
      <c r="X190" s="281"/>
    </row>
    <row r="191" spans="3:24">
      <c r="C191" s="281"/>
      <c r="D191" s="281"/>
      <c r="E191" s="281"/>
      <c r="F191" s="281"/>
      <c r="G191" s="281"/>
      <c r="H191" s="281"/>
      <c r="I191" s="281"/>
      <c r="J191" s="281"/>
      <c r="K191" s="281"/>
      <c r="L191" s="281"/>
      <c r="M191" s="281"/>
      <c r="N191" s="281"/>
      <c r="O191" s="281"/>
      <c r="P191" s="281"/>
      <c r="Q191" s="281"/>
      <c r="R191" s="281"/>
      <c r="S191" s="281"/>
      <c r="T191" s="281"/>
      <c r="U191" s="281"/>
      <c r="V191" s="281"/>
      <c r="W191" s="281"/>
      <c r="X191" s="281"/>
    </row>
    <row r="192" spans="3:24">
      <c r="C192" s="281"/>
      <c r="D192" s="281"/>
      <c r="E192" s="281"/>
      <c r="F192" s="281"/>
      <c r="G192" s="281"/>
      <c r="H192" s="281"/>
      <c r="I192" s="281"/>
      <c r="J192" s="281"/>
      <c r="K192" s="281"/>
      <c r="L192" s="281"/>
      <c r="M192" s="281"/>
      <c r="N192" s="281"/>
      <c r="O192" s="281"/>
      <c r="P192" s="281"/>
      <c r="Q192" s="281"/>
      <c r="R192" s="281"/>
      <c r="S192" s="281"/>
      <c r="T192" s="281"/>
      <c r="U192" s="281"/>
      <c r="V192" s="281"/>
      <c r="W192" s="281"/>
      <c r="X192" s="281"/>
    </row>
    <row r="193" spans="3:24">
      <c r="C193" s="281"/>
      <c r="D193" s="281"/>
      <c r="E193" s="281"/>
      <c r="F193" s="281"/>
      <c r="G193" s="281"/>
      <c r="H193" s="281"/>
      <c r="I193" s="281"/>
      <c r="J193" s="281"/>
      <c r="K193" s="281"/>
      <c r="L193" s="281"/>
      <c r="M193" s="281"/>
      <c r="N193" s="281"/>
      <c r="O193" s="281"/>
      <c r="P193" s="281"/>
      <c r="Q193" s="281"/>
      <c r="R193" s="281"/>
      <c r="S193" s="281"/>
      <c r="T193" s="281"/>
      <c r="U193" s="281"/>
      <c r="V193" s="281"/>
      <c r="W193" s="281"/>
      <c r="X193" s="281"/>
    </row>
  </sheetData>
  <mergeCells count="1">
    <mergeCell ref="B1:J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AD8C7-D3BD-48A5-8277-101A01D13058}">
  <sheetPr>
    <tabColor rgb="FF92D050"/>
  </sheetPr>
  <dimension ref="B1:J183"/>
  <sheetViews>
    <sheetView showGridLines="0" topLeftCell="A5" zoomScaleNormal="100" zoomScaleSheetLayoutView="134" workbookViewId="0">
      <selection activeCell="D4" sqref="D4"/>
    </sheetView>
  </sheetViews>
  <sheetFormatPr defaultColWidth="9.19921875" defaultRowHeight="14.25"/>
  <cols>
    <col min="1" max="1" width="4.1328125" style="2" customWidth="1"/>
    <col min="2" max="2" width="4.46484375" style="299" customWidth="1"/>
    <col min="3" max="3" width="46.9296875" style="2" bestFit="1" customWidth="1"/>
    <col min="4" max="4" width="25.53125" style="2" bestFit="1" customWidth="1"/>
    <col min="5" max="5" width="14" style="2" customWidth="1"/>
    <col min="6" max="6" width="10.9296875" style="2" customWidth="1"/>
    <col min="7" max="7" width="29.53125" style="2" bestFit="1" customWidth="1"/>
    <col min="8" max="8" width="25.3984375" style="2" customWidth="1"/>
    <col min="9" max="9" width="23.6640625" style="2" bestFit="1" customWidth="1"/>
    <col min="10" max="16384" width="9.19921875" style="2"/>
  </cols>
  <sheetData>
    <row r="1" spans="2:10" ht="42" customHeight="1">
      <c r="B1" s="367" t="s">
        <v>558</v>
      </c>
      <c r="C1" s="367"/>
      <c r="D1" s="367"/>
      <c r="E1" s="367"/>
      <c r="F1" s="367"/>
      <c r="G1" s="367"/>
      <c r="H1" s="367"/>
      <c r="I1" s="367"/>
    </row>
    <row r="2" spans="2:10" s="294" customFormat="1" ht="39" customHeight="1">
      <c r="B2" s="276" t="s">
        <v>528</v>
      </c>
      <c r="C2" s="276" t="s">
        <v>529</v>
      </c>
      <c r="D2" s="276" t="s">
        <v>564</v>
      </c>
      <c r="E2" s="276" t="s">
        <v>565</v>
      </c>
      <c r="F2" s="276" t="s">
        <v>566</v>
      </c>
      <c r="G2" s="276" t="s">
        <v>567</v>
      </c>
      <c r="H2" s="276" t="s">
        <v>568</v>
      </c>
      <c r="I2" s="276" t="s">
        <v>569</v>
      </c>
    </row>
    <row r="3" spans="2:10" s="155" customFormat="1" ht="16.5" customHeight="1">
      <c r="B3" s="277">
        <v>1</v>
      </c>
      <c r="C3" s="275" t="s">
        <v>546</v>
      </c>
      <c r="D3" s="295">
        <v>1787.868556182</v>
      </c>
      <c r="E3" s="295">
        <v>2.6640366100000001</v>
      </c>
      <c r="F3" s="295">
        <v>0</v>
      </c>
      <c r="G3" s="295">
        <v>-15.423276982999999</v>
      </c>
      <c r="H3" s="295">
        <v>0.25578086100000003</v>
      </c>
      <c r="I3" s="295">
        <v>1775.36509667</v>
      </c>
      <c r="J3" s="296"/>
    </row>
    <row r="4" spans="2:10" s="155" customFormat="1" ht="16.5" customHeight="1">
      <c r="B4" s="277">
        <v>2</v>
      </c>
      <c r="C4" s="275" t="s">
        <v>535</v>
      </c>
      <c r="D4" s="295">
        <v>1536.47043621631</v>
      </c>
      <c r="E4" s="295">
        <v>7.5359510791300002</v>
      </c>
      <c r="F4" s="295">
        <v>0</v>
      </c>
      <c r="G4" s="295">
        <v>252.07244662464998</v>
      </c>
      <c r="H4" s="295">
        <v>0</v>
      </c>
      <c r="I4" s="295">
        <v>1796.0788339200901</v>
      </c>
      <c r="J4" s="296"/>
    </row>
    <row r="5" spans="2:10" s="155" customFormat="1" ht="16.5" customHeight="1">
      <c r="B5" s="277">
        <v>3</v>
      </c>
      <c r="C5" s="275" t="s">
        <v>544</v>
      </c>
      <c r="D5" s="295">
        <v>1233.013533865</v>
      </c>
      <c r="E5" s="295">
        <v>113.34826938400001</v>
      </c>
      <c r="F5" s="295">
        <v>0</v>
      </c>
      <c r="G5" s="295">
        <v>57.186213676999998</v>
      </c>
      <c r="H5" s="295">
        <v>0</v>
      </c>
      <c r="I5" s="295">
        <v>1403.5480169259999</v>
      </c>
      <c r="J5" s="296"/>
    </row>
    <row r="6" spans="2:10" s="155" customFormat="1" ht="16.5" customHeight="1">
      <c r="B6" s="277">
        <v>4</v>
      </c>
      <c r="C6" s="275" t="s">
        <v>545</v>
      </c>
      <c r="D6" s="295">
        <v>897.90883691500005</v>
      </c>
      <c r="E6" s="295">
        <v>10.000730597</v>
      </c>
      <c r="F6" s="295">
        <v>0</v>
      </c>
      <c r="G6" s="295">
        <v>24.134761548</v>
      </c>
      <c r="H6" s="295">
        <v>0</v>
      </c>
      <c r="I6" s="295">
        <v>932.04432906</v>
      </c>
      <c r="J6" s="296"/>
    </row>
    <row r="7" spans="2:10" s="155" customFormat="1" ht="16.5" customHeight="1">
      <c r="B7" s="277">
        <v>5</v>
      </c>
      <c r="C7" s="275" t="s">
        <v>531</v>
      </c>
      <c r="D7" s="295">
        <v>585.30954880299998</v>
      </c>
      <c r="E7" s="295">
        <v>21.733170146999999</v>
      </c>
      <c r="F7" s="295">
        <v>0</v>
      </c>
      <c r="G7" s="295">
        <v>2.3777999599999999</v>
      </c>
      <c r="H7" s="295">
        <v>0</v>
      </c>
      <c r="I7" s="295">
        <v>609.42051891000006</v>
      </c>
      <c r="J7" s="296"/>
    </row>
    <row r="8" spans="2:10" s="155" customFormat="1" ht="16.5" customHeight="1">
      <c r="B8" s="277">
        <v>6</v>
      </c>
      <c r="C8" s="275" t="s">
        <v>532</v>
      </c>
      <c r="D8" s="295">
        <v>430.69502383100001</v>
      </c>
      <c r="E8" s="295">
        <v>34.816678408000001</v>
      </c>
      <c r="F8" s="295">
        <v>0</v>
      </c>
      <c r="G8" s="295">
        <v>-22.807161491999999</v>
      </c>
      <c r="H8" s="295">
        <v>0.211316581</v>
      </c>
      <c r="I8" s="295">
        <v>442.91585732800002</v>
      </c>
      <c r="J8" s="296"/>
    </row>
    <row r="9" spans="2:10" s="155" customFormat="1" ht="16.5" customHeight="1">
      <c r="B9" s="277">
        <v>7</v>
      </c>
      <c r="C9" s="275" t="s">
        <v>555</v>
      </c>
      <c r="D9" s="295">
        <v>378.34923017199998</v>
      </c>
      <c r="E9" s="295">
        <v>5.7457954080000002</v>
      </c>
      <c r="F9" s="295">
        <v>0</v>
      </c>
      <c r="G9" s="295">
        <v>-11.933924618000001</v>
      </c>
      <c r="H9" s="295">
        <v>0</v>
      </c>
      <c r="I9" s="295">
        <v>372.16110096199998</v>
      </c>
      <c r="J9" s="296"/>
    </row>
    <row r="10" spans="2:10" s="155" customFormat="1" ht="16.5" customHeight="1">
      <c r="B10" s="277">
        <v>8</v>
      </c>
      <c r="C10" s="275" t="s">
        <v>541</v>
      </c>
      <c r="D10" s="295">
        <v>237.41627411100001</v>
      </c>
      <c r="E10" s="295">
        <v>0</v>
      </c>
      <c r="F10" s="295">
        <v>0</v>
      </c>
      <c r="G10" s="295">
        <v>0</v>
      </c>
      <c r="H10" s="295">
        <v>0</v>
      </c>
      <c r="I10" s="295">
        <v>237.41627411100001</v>
      </c>
      <c r="J10" s="296"/>
    </row>
    <row r="11" spans="2:10" s="155" customFormat="1" ht="16.5" customHeight="1">
      <c r="B11" s="277">
        <v>9</v>
      </c>
      <c r="C11" s="275" t="s">
        <v>533</v>
      </c>
      <c r="D11" s="295">
        <v>180.080867813</v>
      </c>
      <c r="E11" s="295">
        <v>8.9903867060000007</v>
      </c>
      <c r="F11" s="295">
        <v>0</v>
      </c>
      <c r="G11" s="295">
        <v>9.8423586919999995</v>
      </c>
      <c r="H11" s="295">
        <v>0</v>
      </c>
      <c r="I11" s="295">
        <v>198.91361321100001</v>
      </c>
      <c r="J11" s="296"/>
    </row>
    <row r="12" spans="2:10" s="155" customFormat="1" ht="16.5" customHeight="1">
      <c r="B12" s="277">
        <v>10</v>
      </c>
      <c r="C12" s="275" t="s">
        <v>548</v>
      </c>
      <c r="D12" s="295">
        <v>166.05347440899999</v>
      </c>
      <c r="E12" s="295">
        <v>0</v>
      </c>
      <c r="F12" s="295">
        <v>0</v>
      </c>
      <c r="G12" s="295">
        <v>0</v>
      </c>
      <c r="H12" s="295">
        <v>0</v>
      </c>
      <c r="I12" s="295">
        <v>166.05347440899999</v>
      </c>
      <c r="J12" s="296"/>
    </row>
    <row r="13" spans="2:10" s="155" customFormat="1" ht="16.5" customHeight="1">
      <c r="B13" s="277">
        <v>11</v>
      </c>
      <c r="C13" s="275" t="s">
        <v>547</v>
      </c>
      <c r="D13" s="295">
        <v>98.653702349</v>
      </c>
      <c r="E13" s="295">
        <v>0</v>
      </c>
      <c r="F13" s="295">
        <v>0</v>
      </c>
      <c r="G13" s="295">
        <v>-0.15738851400000001</v>
      </c>
      <c r="H13" s="295">
        <v>5.2309700000000004E-4</v>
      </c>
      <c r="I13" s="295">
        <v>98.496836931999994</v>
      </c>
      <c r="J13" s="296"/>
    </row>
    <row r="14" spans="2:10" s="155" customFormat="1" ht="16.5" customHeight="1">
      <c r="B14" s="277">
        <v>12</v>
      </c>
      <c r="C14" s="275" t="s">
        <v>553</v>
      </c>
      <c r="D14" s="295">
        <v>115.360776159</v>
      </c>
      <c r="E14" s="295">
        <v>0</v>
      </c>
      <c r="F14" s="295">
        <v>0</v>
      </c>
      <c r="G14" s="295">
        <v>0.37415421999999998</v>
      </c>
      <c r="H14" s="295">
        <v>0</v>
      </c>
      <c r="I14" s="295">
        <v>115.73493037900001</v>
      </c>
      <c r="J14" s="296"/>
    </row>
    <row r="15" spans="2:10" s="155" customFormat="1" ht="16.5" customHeight="1">
      <c r="B15" s="277">
        <v>13</v>
      </c>
      <c r="C15" s="275" t="s">
        <v>551</v>
      </c>
      <c r="D15" s="295">
        <v>86.51898641173959</v>
      </c>
      <c r="E15" s="295">
        <v>4.2771649200599997</v>
      </c>
      <c r="F15" s="295">
        <v>0</v>
      </c>
      <c r="G15" s="295">
        <v>6.9848729981891902</v>
      </c>
      <c r="H15" s="295">
        <v>0</v>
      </c>
      <c r="I15" s="295">
        <v>97.781024329988696</v>
      </c>
      <c r="J15" s="296"/>
    </row>
    <row r="16" spans="2:10" s="155" customFormat="1" ht="16.5" customHeight="1">
      <c r="B16" s="277">
        <v>14</v>
      </c>
      <c r="C16" s="275" t="s">
        <v>534</v>
      </c>
      <c r="D16" s="295">
        <v>77.387048663000002</v>
      </c>
      <c r="E16" s="295">
        <v>1.5073006</v>
      </c>
      <c r="F16" s="295">
        <v>0</v>
      </c>
      <c r="G16" s="295">
        <v>-3.501575603</v>
      </c>
      <c r="H16" s="295">
        <v>0</v>
      </c>
      <c r="I16" s="295">
        <v>75.392773660000003</v>
      </c>
      <c r="J16" s="296"/>
    </row>
    <row r="17" spans="2:10" s="155" customFormat="1" ht="16.5" customHeight="1">
      <c r="B17" s="277">
        <v>15</v>
      </c>
      <c r="C17" s="275" t="s">
        <v>552</v>
      </c>
      <c r="D17" s="295">
        <v>33.768310157000002</v>
      </c>
      <c r="E17" s="295">
        <v>0</v>
      </c>
      <c r="F17" s="295">
        <v>0</v>
      </c>
      <c r="G17" s="295">
        <v>-0.17799617600000001</v>
      </c>
      <c r="H17" s="295">
        <v>0</v>
      </c>
      <c r="I17" s="295">
        <v>33.590313981000001</v>
      </c>
      <c r="J17" s="296"/>
    </row>
    <row r="18" spans="2:10" s="155" customFormat="1" ht="16.5" customHeight="1">
      <c r="B18" s="277">
        <v>16</v>
      </c>
      <c r="C18" s="275" t="s">
        <v>538</v>
      </c>
      <c r="D18" s="295">
        <v>64.416870686999999</v>
      </c>
      <c r="E18" s="295">
        <v>0</v>
      </c>
      <c r="F18" s="295">
        <v>0</v>
      </c>
      <c r="G18" s="295">
        <v>5.5723597E-2</v>
      </c>
      <c r="H18" s="295">
        <v>4.3764310000000001E-3</v>
      </c>
      <c r="I18" s="295">
        <v>64.476970714999993</v>
      </c>
      <c r="J18" s="296"/>
    </row>
    <row r="19" spans="2:10" s="155" customFormat="1" ht="16.5" customHeight="1">
      <c r="B19" s="277">
        <v>17</v>
      </c>
      <c r="C19" s="275" t="s">
        <v>540</v>
      </c>
      <c r="D19" s="295">
        <v>44.941427511999997</v>
      </c>
      <c r="E19" s="295">
        <v>3.798733044</v>
      </c>
      <c r="F19" s="295">
        <v>0</v>
      </c>
      <c r="G19" s="295">
        <v>0.76804157299999998</v>
      </c>
      <c r="H19" s="295">
        <v>0</v>
      </c>
      <c r="I19" s="295">
        <v>49.508202128999997</v>
      </c>
      <c r="J19" s="296"/>
    </row>
    <row r="20" spans="2:10" s="155" customFormat="1" ht="16.5" customHeight="1">
      <c r="B20" s="277">
        <v>18</v>
      </c>
      <c r="C20" s="275" t="s">
        <v>542</v>
      </c>
      <c r="D20" s="295">
        <v>90.385022265999993</v>
      </c>
      <c r="E20" s="295">
        <v>0.73437640000000004</v>
      </c>
      <c r="F20" s="295">
        <v>0</v>
      </c>
      <c r="G20" s="295">
        <v>7.5947344049999996</v>
      </c>
      <c r="H20" s="295">
        <v>0</v>
      </c>
      <c r="I20" s="295">
        <v>98.714133071000006</v>
      </c>
      <c r="J20" s="296"/>
    </row>
    <row r="21" spans="2:10" s="155" customFormat="1" ht="16.5" customHeight="1">
      <c r="B21" s="277">
        <v>19</v>
      </c>
      <c r="C21" s="275" t="s">
        <v>550</v>
      </c>
      <c r="D21" s="295">
        <v>50.507826467810204</v>
      </c>
      <c r="E21" s="295">
        <v>0.1038</v>
      </c>
      <c r="F21" s="295">
        <v>0</v>
      </c>
      <c r="G21" s="295">
        <v>0.850302</v>
      </c>
      <c r="H21" s="295">
        <v>0</v>
      </c>
      <c r="I21" s="295">
        <v>51.461928467810203</v>
      </c>
      <c r="J21" s="296"/>
    </row>
    <row r="22" spans="2:10" s="155" customFormat="1" ht="16.5" customHeight="1">
      <c r="B22" s="277">
        <v>20</v>
      </c>
      <c r="C22" s="275" t="s">
        <v>536</v>
      </c>
      <c r="D22" s="295">
        <v>7.9619581310000003</v>
      </c>
      <c r="E22" s="295">
        <v>0.20145459694999998</v>
      </c>
      <c r="F22" s="295">
        <v>0.68400000000000005</v>
      </c>
      <c r="G22" s="295">
        <v>-9.9168673060000004E-2</v>
      </c>
      <c r="H22" s="295">
        <v>0</v>
      </c>
      <c r="I22" s="295">
        <v>8.7482440548899998</v>
      </c>
      <c r="J22" s="296"/>
    </row>
    <row r="23" spans="2:10" s="155" customFormat="1" ht="16.5" customHeight="1">
      <c r="B23" s="277">
        <v>21</v>
      </c>
      <c r="C23" s="275" t="s">
        <v>539</v>
      </c>
      <c r="D23" s="295">
        <v>9.5687212210000006</v>
      </c>
      <c r="E23" s="295">
        <v>0</v>
      </c>
      <c r="F23" s="295">
        <v>0</v>
      </c>
      <c r="G23" s="295">
        <v>0</v>
      </c>
      <c r="H23" s="295">
        <v>-2.1576391E-2</v>
      </c>
      <c r="I23" s="295">
        <v>9.5471448300000006</v>
      </c>
      <c r="J23" s="296"/>
    </row>
    <row r="24" spans="2:10" s="155" customFormat="1" ht="16.5" customHeight="1">
      <c r="B24" s="277">
        <v>22</v>
      </c>
      <c r="C24" s="275" t="s">
        <v>556</v>
      </c>
      <c r="D24" s="295">
        <v>0.53369684884000002</v>
      </c>
      <c r="E24" s="295">
        <v>0.35312680000000002</v>
      </c>
      <c r="F24" s="295">
        <v>0</v>
      </c>
      <c r="G24" s="295">
        <v>-9.5512E-2</v>
      </c>
      <c r="H24" s="295">
        <v>3.6299240520000005E-2</v>
      </c>
      <c r="I24" s="295">
        <v>0.82761088936000005</v>
      </c>
      <c r="J24" s="296"/>
    </row>
    <row r="25" spans="2:10" s="155" customFormat="1" ht="16.5" customHeight="1">
      <c r="B25" s="277">
        <v>23</v>
      </c>
      <c r="C25" s="275" t="s">
        <v>537</v>
      </c>
      <c r="D25" s="295">
        <v>0.71470106159608993</v>
      </c>
      <c r="E25" s="295">
        <v>9.7443643800000004E-3</v>
      </c>
      <c r="F25" s="295">
        <v>0</v>
      </c>
      <c r="G25" s="295">
        <v>0.97422998276868999</v>
      </c>
      <c r="H25" s="295">
        <v>0</v>
      </c>
      <c r="I25" s="295">
        <v>1.6986754087447902</v>
      </c>
      <c r="J25" s="296"/>
    </row>
    <row r="26" spans="2:10" s="155" customFormat="1" ht="16.5" customHeight="1">
      <c r="B26" s="277">
        <v>24</v>
      </c>
      <c r="C26" s="275" t="s">
        <v>549</v>
      </c>
      <c r="D26" s="295">
        <v>0.815994946</v>
      </c>
      <c r="E26" s="295">
        <v>0</v>
      </c>
      <c r="F26" s="295">
        <v>0</v>
      </c>
      <c r="G26" s="295">
        <v>0</v>
      </c>
      <c r="H26" s="295">
        <v>0</v>
      </c>
      <c r="I26" s="295">
        <v>0.815994946</v>
      </c>
      <c r="J26" s="296"/>
    </row>
    <row r="27" spans="2:10" s="155" customFormat="1" ht="16.5" customHeight="1">
      <c r="B27" s="277">
        <v>25</v>
      </c>
      <c r="C27" s="275" t="s">
        <v>554</v>
      </c>
      <c r="D27" s="295">
        <v>0.28340036800000001</v>
      </c>
      <c r="E27" s="295">
        <v>0</v>
      </c>
      <c r="F27" s="295">
        <v>0</v>
      </c>
      <c r="G27" s="295">
        <v>3.1267888000000001E-2</v>
      </c>
      <c r="H27" s="295">
        <v>0</v>
      </c>
      <c r="I27" s="295">
        <v>0.31466825599999998</v>
      </c>
      <c r="J27" s="296"/>
    </row>
    <row r="28" spans="2:10" s="155" customFormat="1" ht="16.5" customHeight="1">
      <c r="B28" s="277">
        <v>26</v>
      </c>
      <c r="C28" s="275" t="s">
        <v>543</v>
      </c>
      <c r="D28" s="295">
        <v>0</v>
      </c>
      <c r="E28" s="295">
        <v>0</v>
      </c>
      <c r="F28" s="295">
        <v>0</v>
      </c>
      <c r="G28" s="295">
        <v>0</v>
      </c>
      <c r="H28" s="295">
        <v>0</v>
      </c>
      <c r="I28" s="295">
        <v>0</v>
      </c>
      <c r="J28" s="296"/>
    </row>
    <row r="29" spans="2:10" s="155" customFormat="1" ht="16.5" customHeight="1">
      <c r="B29" s="297"/>
      <c r="C29" s="292"/>
      <c r="D29" s="298"/>
      <c r="E29" s="298"/>
      <c r="F29" s="298"/>
      <c r="G29" s="298"/>
      <c r="H29" s="298"/>
      <c r="I29" s="298"/>
      <c r="J29" s="296"/>
    </row>
    <row r="30" spans="2:10">
      <c r="C30" s="293"/>
      <c r="D30" s="293"/>
      <c r="E30" s="293"/>
      <c r="F30" s="293"/>
      <c r="G30" s="293"/>
      <c r="H30" s="293"/>
      <c r="I30" s="293"/>
    </row>
    <row r="31" spans="2:10">
      <c r="C31" s="293"/>
      <c r="D31" s="293"/>
      <c r="E31" s="293"/>
      <c r="F31" s="293"/>
      <c r="G31" s="293"/>
      <c r="H31" s="293"/>
      <c r="I31" s="293"/>
    </row>
    <row r="32" spans="2:10">
      <c r="C32" s="293"/>
      <c r="D32" s="293"/>
      <c r="E32" s="293"/>
      <c r="F32" s="293"/>
      <c r="G32" s="293"/>
      <c r="H32" s="293"/>
      <c r="I32" s="293"/>
    </row>
    <row r="33" spans="3:9">
      <c r="C33" s="293"/>
      <c r="D33" s="293"/>
      <c r="E33" s="293"/>
      <c r="F33" s="293"/>
      <c r="G33" s="293"/>
      <c r="H33" s="293"/>
      <c r="I33" s="293"/>
    </row>
    <row r="34" spans="3:9">
      <c r="C34" s="293"/>
      <c r="D34" s="293"/>
      <c r="E34" s="293"/>
      <c r="F34" s="293"/>
      <c r="G34" s="293"/>
      <c r="H34" s="293"/>
      <c r="I34" s="293"/>
    </row>
    <row r="35" spans="3:9">
      <c r="C35" s="293"/>
      <c r="D35" s="293"/>
      <c r="E35" s="293"/>
      <c r="F35" s="293"/>
      <c r="G35" s="293"/>
      <c r="H35" s="293"/>
      <c r="I35" s="293"/>
    </row>
    <row r="36" spans="3:9">
      <c r="C36" s="293"/>
      <c r="D36" s="293"/>
      <c r="E36" s="293"/>
      <c r="F36" s="293"/>
      <c r="G36" s="293"/>
      <c r="H36" s="293"/>
      <c r="I36" s="293"/>
    </row>
    <row r="37" spans="3:9">
      <c r="C37" s="293"/>
      <c r="D37" s="293"/>
      <c r="E37" s="293"/>
      <c r="F37" s="293"/>
      <c r="G37" s="293"/>
      <c r="H37" s="293"/>
      <c r="I37" s="293"/>
    </row>
    <row r="38" spans="3:9">
      <c r="C38" s="293"/>
      <c r="D38" s="293"/>
      <c r="E38" s="293"/>
      <c r="F38" s="293"/>
      <c r="G38" s="293"/>
      <c r="H38" s="293"/>
      <c r="I38" s="293"/>
    </row>
    <row r="39" spans="3:9">
      <c r="C39" s="293"/>
      <c r="D39" s="293"/>
      <c r="E39" s="293"/>
      <c r="F39" s="293"/>
      <c r="G39" s="293"/>
      <c r="H39" s="293"/>
      <c r="I39" s="293"/>
    </row>
    <row r="40" spans="3:9">
      <c r="C40" s="293"/>
      <c r="D40" s="293"/>
      <c r="E40" s="293"/>
      <c r="F40" s="293"/>
      <c r="G40" s="293"/>
      <c r="H40" s="293"/>
      <c r="I40" s="293"/>
    </row>
    <row r="41" spans="3:9">
      <c r="C41" s="293"/>
      <c r="D41" s="293"/>
      <c r="E41" s="293"/>
      <c r="F41" s="293"/>
      <c r="G41" s="293"/>
      <c r="H41" s="293"/>
      <c r="I41" s="293"/>
    </row>
    <row r="42" spans="3:9">
      <c r="C42" s="293"/>
      <c r="D42" s="293"/>
      <c r="E42" s="293"/>
      <c r="F42" s="293"/>
      <c r="G42" s="293"/>
      <c r="H42" s="293"/>
      <c r="I42" s="293"/>
    </row>
    <row r="43" spans="3:9">
      <c r="C43" s="293"/>
      <c r="D43" s="293"/>
      <c r="E43" s="293"/>
      <c r="F43" s="293"/>
      <c r="G43" s="293"/>
      <c r="H43" s="293"/>
      <c r="I43" s="293"/>
    </row>
    <row r="44" spans="3:9">
      <c r="C44" s="293"/>
      <c r="D44" s="293"/>
      <c r="E44" s="293"/>
      <c r="F44" s="293"/>
      <c r="G44" s="293"/>
      <c r="H44" s="293"/>
      <c r="I44" s="293"/>
    </row>
    <row r="45" spans="3:9">
      <c r="C45" s="293"/>
      <c r="D45" s="293"/>
      <c r="E45" s="293"/>
      <c r="F45" s="293"/>
      <c r="G45" s="293"/>
      <c r="H45" s="293"/>
      <c r="I45" s="293"/>
    </row>
    <row r="46" spans="3:9">
      <c r="C46" s="293"/>
      <c r="D46" s="293"/>
      <c r="E46" s="293"/>
      <c r="F46" s="293"/>
      <c r="G46" s="293"/>
      <c r="H46" s="293"/>
      <c r="I46" s="293"/>
    </row>
    <row r="47" spans="3:9">
      <c r="C47" s="293"/>
      <c r="D47" s="293"/>
      <c r="E47" s="293"/>
      <c r="F47" s="293"/>
      <c r="G47" s="293"/>
      <c r="H47" s="293"/>
      <c r="I47" s="293"/>
    </row>
    <row r="48" spans="3:9">
      <c r="C48" s="293"/>
      <c r="D48" s="293"/>
      <c r="E48" s="293"/>
      <c r="F48" s="293"/>
      <c r="G48" s="293"/>
      <c r="H48" s="293"/>
      <c r="I48" s="293"/>
    </row>
    <row r="49" spans="3:9">
      <c r="C49" s="293"/>
      <c r="D49" s="293"/>
      <c r="E49" s="293"/>
      <c r="F49" s="293"/>
      <c r="G49" s="293"/>
      <c r="H49" s="293"/>
      <c r="I49" s="293"/>
    </row>
    <row r="50" spans="3:9">
      <c r="C50" s="293"/>
      <c r="D50" s="293"/>
      <c r="E50" s="293"/>
      <c r="F50" s="293"/>
      <c r="G50" s="293"/>
      <c r="H50" s="293"/>
      <c r="I50" s="293"/>
    </row>
    <row r="51" spans="3:9">
      <c r="C51" s="293"/>
      <c r="D51" s="293"/>
      <c r="E51" s="293"/>
      <c r="F51" s="293"/>
      <c r="G51" s="293"/>
      <c r="H51" s="293"/>
      <c r="I51" s="293"/>
    </row>
    <row r="52" spans="3:9">
      <c r="C52" s="293"/>
      <c r="D52" s="293"/>
      <c r="E52" s="293"/>
      <c r="F52" s="293"/>
      <c r="G52" s="293"/>
      <c r="H52" s="293"/>
      <c r="I52" s="293"/>
    </row>
    <row r="53" spans="3:9">
      <c r="C53" s="293"/>
      <c r="D53" s="293"/>
      <c r="E53" s="293"/>
      <c r="F53" s="293"/>
      <c r="G53" s="293"/>
      <c r="H53" s="293"/>
      <c r="I53" s="293"/>
    </row>
    <row r="54" spans="3:9">
      <c r="C54" s="293"/>
      <c r="D54" s="293"/>
      <c r="E54" s="293"/>
      <c r="F54" s="293"/>
      <c r="G54" s="293"/>
      <c r="H54" s="293"/>
      <c r="I54" s="293"/>
    </row>
    <row r="55" spans="3:9">
      <c r="C55" s="293"/>
      <c r="D55" s="293"/>
      <c r="E55" s="293"/>
      <c r="F55" s="293"/>
      <c r="G55" s="293"/>
      <c r="H55" s="293"/>
      <c r="I55" s="293"/>
    </row>
    <row r="56" spans="3:9">
      <c r="C56" s="293"/>
      <c r="D56" s="293"/>
      <c r="E56" s="293"/>
      <c r="F56" s="293"/>
      <c r="G56" s="293"/>
      <c r="H56" s="293"/>
      <c r="I56" s="293"/>
    </row>
    <row r="57" spans="3:9">
      <c r="C57" s="293"/>
      <c r="D57" s="293"/>
      <c r="E57" s="293"/>
      <c r="F57" s="293"/>
      <c r="G57" s="293"/>
      <c r="H57" s="293"/>
      <c r="I57" s="293"/>
    </row>
    <row r="58" spans="3:9">
      <c r="C58" s="293"/>
      <c r="D58" s="293"/>
      <c r="E58" s="293"/>
      <c r="F58" s="293"/>
      <c r="G58" s="293"/>
      <c r="H58" s="293"/>
      <c r="I58" s="293"/>
    </row>
    <row r="59" spans="3:9">
      <c r="C59" s="293"/>
      <c r="D59" s="293"/>
      <c r="E59" s="293"/>
      <c r="F59" s="293"/>
      <c r="G59" s="293"/>
      <c r="H59" s="293"/>
      <c r="I59" s="293"/>
    </row>
    <row r="60" spans="3:9">
      <c r="C60" s="293"/>
      <c r="D60" s="293"/>
      <c r="E60" s="293"/>
      <c r="F60" s="293"/>
      <c r="G60" s="293"/>
      <c r="H60" s="293"/>
      <c r="I60" s="293"/>
    </row>
    <row r="61" spans="3:9">
      <c r="C61" s="293"/>
      <c r="D61" s="293"/>
      <c r="E61" s="293"/>
      <c r="F61" s="293"/>
      <c r="G61" s="293"/>
      <c r="H61" s="293"/>
      <c r="I61" s="293"/>
    </row>
    <row r="62" spans="3:9">
      <c r="C62" s="293"/>
      <c r="D62" s="293"/>
      <c r="E62" s="293"/>
      <c r="F62" s="293"/>
      <c r="G62" s="293"/>
      <c r="H62" s="293"/>
      <c r="I62" s="293"/>
    </row>
    <row r="63" spans="3:9">
      <c r="C63" s="293"/>
      <c r="D63" s="293"/>
      <c r="E63" s="293"/>
      <c r="F63" s="293"/>
      <c r="G63" s="293"/>
      <c r="H63" s="293"/>
      <c r="I63" s="293"/>
    </row>
    <row r="64" spans="3:9">
      <c r="C64" s="293"/>
      <c r="D64" s="293"/>
      <c r="E64" s="293"/>
      <c r="F64" s="293"/>
      <c r="G64" s="293"/>
      <c r="H64" s="293"/>
      <c r="I64" s="293"/>
    </row>
    <row r="65" spans="3:9">
      <c r="C65" s="293"/>
      <c r="D65" s="293"/>
      <c r="E65" s="293"/>
      <c r="F65" s="293"/>
      <c r="G65" s="293"/>
      <c r="H65" s="293"/>
      <c r="I65" s="293"/>
    </row>
    <row r="66" spans="3:9">
      <c r="C66" s="293"/>
      <c r="D66" s="293"/>
      <c r="E66" s="293"/>
      <c r="F66" s="293"/>
      <c r="G66" s="293"/>
      <c r="H66" s="293"/>
      <c r="I66" s="293"/>
    </row>
    <row r="67" spans="3:9">
      <c r="C67" s="293"/>
      <c r="D67" s="293"/>
      <c r="E67" s="293"/>
      <c r="F67" s="293"/>
      <c r="G67" s="293"/>
      <c r="H67" s="293"/>
      <c r="I67" s="293"/>
    </row>
    <row r="68" spans="3:9">
      <c r="C68" s="293"/>
      <c r="D68" s="293"/>
      <c r="E68" s="293"/>
      <c r="F68" s="293"/>
      <c r="G68" s="293"/>
      <c r="H68" s="293"/>
      <c r="I68" s="293"/>
    </row>
    <row r="69" spans="3:9">
      <c r="C69" s="293"/>
      <c r="D69" s="293"/>
      <c r="E69" s="293"/>
      <c r="F69" s="293"/>
      <c r="G69" s="293"/>
      <c r="H69" s="293"/>
      <c r="I69" s="293"/>
    </row>
    <row r="70" spans="3:9">
      <c r="C70" s="293"/>
      <c r="D70" s="293"/>
      <c r="E70" s="293"/>
      <c r="F70" s="293"/>
      <c r="G70" s="293"/>
      <c r="H70" s="293"/>
      <c r="I70" s="293"/>
    </row>
    <row r="71" spans="3:9">
      <c r="C71" s="293"/>
      <c r="D71" s="293"/>
      <c r="E71" s="293"/>
      <c r="F71" s="293"/>
      <c r="G71" s="293"/>
      <c r="H71" s="293"/>
      <c r="I71" s="293"/>
    </row>
    <row r="72" spans="3:9">
      <c r="C72" s="293"/>
      <c r="D72" s="293"/>
      <c r="E72" s="293"/>
      <c r="F72" s="293"/>
      <c r="G72" s="293"/>
      <c r="H72" s="293"/>
      <c r="I72" s="293"/>
    </row>
    <row r="73" spans="3:9">
      <c r="C73" s="293"/>
      <c r="D73" s="293"/>
      <c r="E73" s="293"/>
      <c r="F73" s="293"/>
      <c r="G73" s="293"/>
      <c r="H73" s="293"/>
      <c r="I73" s="293"/>
    </row>
    <row r="74" spans="3:9">
      <c r="C74" s="293"/>
      <c r="D74" s="293"/>
      <c r="E74" s="293"/>
      <c r="F74" s="293"/>
      <c r="G74" s="293"/>
      <c r="H74" s="293"/>
      <c r="I74" s="293"/>
    </row>
    <row r="75" spans="3:9">
      <c r="C75" s="293"/>
      <c r="D75" s="293"/>
      <c r="E75" s="293"/>
      <c r="F75" s="293"/>
      <c r="G75" s="293"/>
      <c r="H75" s="293"/>
      <c r="I75" s="293"/>
    </row>
    <row r="76" spans="3:9">
      <c r="C76" s="293"/>
      <c r="D76" s="293"/>
      <c r="E76" s="293"/>
      <c r="F76" s="293"/>
      <c r="G76" s="293"/>
      <c r="H76" s="293"/>
      <c r="I76" s="293"/>
    </row>
    <row r="77" spans="3:9">
      <c r="C77" s="293"/>
      <c r="D77" s="293"/>
      <c r="E77" s="293"/>
      <c r="F77" s="293"/>
      <c r="G77" s="293"/>
      <c r="H77" s="293"/>
      <c r="I77" s="293"/>
    </row>
    <row r="78" spans="3:9">
      <c r="C78" s="293"/>
      <c r="D78" s="293"/>
      <c r="E78" s="293"/>
      <c r="F78" s="293"/>
      <c r="G78" s="293"/>
      <c r="H78" s="293"/>
      <c r="I78" s="293"/>
    </row>
    <row r="79" spans="3:9">
      <c r="C79" s="293"/>
      <c r="D79" s="293"/>
      <c r="E79" s="293"/>
      <c r="F79" s="293"/>
      <c r="G79" s="293"/>
      <c r="H79" s="293"/>
      <c r="I79" s="293"/>
    </row>
    <row r="80" spans="3:9">
      <c r="C80" s="293"/>
      <c r="D80" s="293"/>
      <c r="E80" s="293"/>
      <c r="F80" s="293"/>
      <c r="G80" s="293"/>
      <c r="H80" s="293"/>
      <c r="I80" s="293"/>
    </row>
    <row r="81" spans="3:9">
      <c r="C81" s="293"/>
      <c r="D81" s="293"/>
      <c r="E81" s="293"/>
      <c r="F81" s="293"/>
      <c r="G81" s="293"/>
      <c r="H81" s="293"/>
      <c r="I81" s="293"/>
    </row>
    <row r="82" spans="3:9">
      <c r="C82" s="293"/>
      <c r="D82" s="293"/>
      <c r="E82" s="293"/>
      <c r="F82" s="293"/>
      <c r="G82" s="293"/>
      <c r="H82" s="293"/>
      <c r="I82" s="293"/>
    </row>
    <row r="83" spans="3:9">
      <c r="C83" s="293"/>
      <c r="D83" s="293"/>
      <c r="E83" s="293"/>
      <c r="F83" s="293"/>
      <c r="G83" s="293"/>
      <c r="H83" s="293"/>
      <c r="I83" s="293"/>
    </row>
    <row r="84" spans="3:9">
      <c r="C84" s="293"/>
      <c r="D84" s="293"/>
      <c r="E84" s="293"/>
      <c r="F84" s="293"/>
      <c r="G84" s="293"/>
      <c r="H84" s="293"/>
      <c r="I84" s="293"/>
    </row>
    <row r="85" spans="3:9">
      <c r="C85" s="293"/>
      <c r="D85" s="293"/>
      <c r="E85" s="293"/>
      <c r="F85" s="293"/>
      <c r="G85" s="293"/>
      <c r="H85" s="293"/>
      <c r="I85" s="293"/>
    </row>
    <row r="86" spans="3:9">
      <c r="C86" s="293"/>
      <c r="D86" s="293"/>
      <c r="E86" s="293"/>
      <c r="F86" s="293"/>
      <c r="G86" s="293"/>
      <c r="H86" s="293"/>
      <c r="I86" s="293"/>
    </row>
    <row r="87" spans="3:9">
      <c r="C87" s="293"/>
      <c r="D87" s="293"/>
      <c r="E87" s="293"/>
      <c r="F87" s="293"/>
      <c r="G87" s="293"/>
      <c r="H87" s="293"/>
      <c r="I87" s="293"/>
    </row>
    <row r="88" spans="3:9">
      <c r="C88" s="293"/>
      <c r="D88" s="293"/>
      <c r="E88" s="293"/>
      <c r="F88" s="293"/>
      <c r="G88" s="293"/>
      <c r="H88" s="293"/>
      <c r="I88" s="293"/>
    </row>
    <row r="89" spans="3:9">
      <c r="C89" s="293"/>
      <c r="D89" s="293"/>
      <c r="E89" s="293"/>
      <c r="F89" s="293"/>
      <c r="G89" s="293"/>
      <c r="H89" s="293"/>
      <c r="I89" s="293"/>
    </row>
    <row r="90" spans="3:9">
      <c r="C90" s="293"/>
      <c r="D90" s="293"/>
      <c r="E90" s="293"/>
      <c r="F90" s="293"/>
      <c r="G90" s="293"/>
      <c r="H90" s="293"/>
      <c r="I90" s="293"/>
    </row>
    <row r="91" spans="3:9">
      <c r="C91" s="293"/>
      <c r="D91" s="293"/>
      <c r="E91" s="293"/>
      <c r="F91" s="293"/>
      <c r="G91" s="293"/>
      <c r="H91" s="293"/>
      <c r="I91" s="293"/>
    </row>
    <row r="92" spans="3:9">
      <c r="C92" s="293"/>
      <c r="D92" s="293"/>
      <c r="E92" s="293"/>
      <c r="F92" s="293"/>
      <c r="G92" s="293"/>
      <c r="H92" s="293"/>
      <c r="I92" s="293"/>
    </row>
    <row r="93" spans="3:9">
      <c r="C93" s="293"/>
      <c r="D93" s="293"/>
      <c r="E93" s="293"/>
      <c r="F93" s="293"/>
      <c r="G93" s="293"/>
      <c r="H93" s="293"/>
      <c r="I93" s="293"/>
    </row>
    <row r="94" spans="3:9">
      <c r="C94" s="293"/>
      <c r="D94" s="293"/>
      <c r="E94" s="293"/>
      <c r="F94" s="293"/>
      <c r="G94" s="293"/>
      <c r="H94" s="293"/>
      <c r="I94" s="293"/>
    </row>
    <row r="95" spans="3:9">
      <c r="C95" s="293"/>
      <c r="D95" s="293"/>
      <c r="E95" s="293"/>
      <c r="F95" s="293"/>
      <c r="G95" s="293"/>
      <c r="H95" s="293"/>
      <c r="I95" s="293"/>
    </row>
    <row r="96" spans="3:9">
      <c r="C96" s="293"/>
      <c r="D96" s="293"/>
      <c r="E96" s="293"/>
      <c r="F96" s="293"/>
      <c r="G96" s="293"/>
      <c r="H96" s="293"/>
      <c r="I96" s="293"/>
    </row>
    <row r="97" spans="3:9">
      <c r="C97" s="293"/>
      <c r="D97" s="293"/>
      <c r="E97" s="293"/>
      <c r="F97" s="293"/>
      <c r="G97" s="293"/>
      <c r="H97" s="293"/>
      <c r="I97" s="293"/>
    </row>
    <row r="98" spans="3:9">
      <c r="C98" s="293"/>
      <c r="D98" s="293"/>
      <c r="E98" s="293"/>
      <c r="F98" s="293"/>
      <c r="G98" s="293"/>
      <c r="H98" s="293"/>
      <c r="I98" s="293"/>
    </row>
    <row r="99" spans="3:9">
      <c r="C99" s="293"/>
      <c r="D99" s="293"/>
      <c r="E99" s="293"/>
      <c r="F99" s="293"/>
      <c r="G99" s="293"/>
      <c r="H99" s="293"/>
      <c r="I99" s="293"/>
    </row>
    <row r="100" spans="3:9">
      <c r="C100" s="293"/>
      <c r="D100" s="293"/>
      <c r="E100" s="293"/>
      <c r="F100" s="293"/>
      <c r="G100" s="293"/>
      <c r="H100" s="293"/>
      <c r="I100" s="293"/>
    </row>
    <row r="101" spans="3:9">
      <c r="C101" s="293"/>
      <c r="D101" s="293"/>
      <c r="E101" s="293"/>
      <c r="F101" s="293"/>
      <c r="G101" s="293"/>
      <c r="H101" s="293"/>
      <c r="I101" s="293"/>
    </row>
    <row r="102" spans="3:9">
      <c r="C102" s="293"/>
      <c r="D102" s="293"/>
      <c r="E102" s="293"/>
      <c r="F102" s="293"/>
      <c r="G102" s="293"/>
      <c r="H102" s="293"/>
      <c r="I102" s="293"/>
    </row>
    <row r="103" spans="3:9">
      <c r="C103" s="293"/>
      <c r="D103" s="293"/>
      <c r="E103" s="293"/>
      <c r="F103" s="293"/>
      <c r="G103" s="293"/>
      <c r="H103" s="293"/>
      <c r="I103" s="293"/>
    </row>
    <row r="104" spans="3:9">
      <c r="C104" s="293"/>
      <c r="D104" s="293"/>
      <c r="E104" s="293"/>
      <c r="F104" s="293"/>
      <c r="G104" s="293"/>
      <c r="H104" s="293"/>
      <c r="I104" s="293"/>
    </row>
    <row r="105" spans="3:9">
      <c r="C105" s="293"/>
      <c r="D105" s="293"/>
      <c r="E105" s="293"/>
      <c r="F105" s="293"/>
      <c r="G105" s="293"/>
      <c r="H105" s="293"/>
      <c r="I105" s="293"/>
    </row>
    <row r="106" spans="3:9">
      <c r="C106" s="293"/>
      <c r="D106" s="293"/>
      <c r="E106" s="293"/>
      <c r="F106" s="293"/>
      <c r="G106" s="293"/>
      <c r="H106" s="293"/>
      <c r="I106" s="293"/>
    </row>
    <row r="107" spans="3:9">
      <c r="C107" s="293"/>
      <c r="D107" s="293"/>
      <c r="E107" s="293"/>
      <c r="F107" s="293"/>
      <c r="G107" s="293"/>
      <c r="H107" s="293"/>
      <c r="I107" s="293"/>
    </row>
    <row r="108" spans="3:9">
      <c r="C108" s="293"/>
      <c r="D108" s="293"/>
      <c r="E108" s="293"/>
      <c r="F108" s="293"/>
      <c r="G108" s="293"/>
      <c r="H108" s="293"/>
      <c r="I108" s="293"/>
    </row>
    <row r="109" spans="3:9">
      <c r="C109" s="293"/>
      <c r="D109" s="293"/>
      <c r="E109" s="293"/>
      <c r="F109" s="293"/>
      <c r="G109" s="293"/>
      <c r="H109" s="293"/>
      <c r="I109" s="293"/>
    </row>
    <row r="110" spans="3:9">
      <c r="C110" s="293"/>
      <c r="D110" s="293"/>
      <c r="E110" s="293"/>
      <c r="F110" s="293"/>
      <c r="G110" s="293"/>
      <c r="H110" s="293"/>
      <c r="I110" s="293"/>
    </row>
    <row r="111" spans="3:9">
      <c r="C111" s="293"/>
      <c r="D111" s="293"/>
      <c r="E111" s="293"/>
      <c r="F111" s="293"/>
      <c r="G111" s="293"/>
      <c r="H111" s="293"/>
      <c r="I111" s="293"/>
    </row>
    <row r="112" spans="3:9">
      <c r="C112" s="293"/>
      <c r="D112" s="293"/>
      <c r="E112" s="293"/>
      <c r="F112" s="293"/>
      <c r="G112" s="293"/>
      <c r="H112" s="293"/>
      <c r="I112" s="293"/>
    </row>
    <row r="113" spans="3:9">
      <c r="C113" s="293"/>
      <c r="D113" s="293"/>
      <c r="E113" s="293"/>
      <c r="F113" s="293"/>
      <c r="G113" s="293"/>
      <c r="H113" s="293"/>
      <c r="I113" s="293"/>
    </row>
    <row r="114" spans="3:9">
      <c r="C114" s="293"/>
      <c r="D114" s="293"/>
      <c r="E114" s="293"/>
      <c r="F114" s="293"/>
      <c r="G114" s="293"/>
      <c r="H114" s="293"/>
      <c r="I114" s="293"/>
    </row>
    <row r="115" spans="3:9">
      <c r="C115" s="293"/>
      <c r="D115" s="293"/>
      <c r="E115" s="293"/>
      <c r="F115" s="293"/>
      <c r="G115" s="293"/>
      <c r="H115" s="293"/>
      <c r="I115" s="293"/>
    </row>
    <row r="116" spans="3:9">
      <c r="C116" s="293"/>
      <c r="D116" s="293"/>
      <c r="E116" s="293"/>
      <c r="F116" s="293"/>
      <c r="G116" s="293"/>
      <c r="H116" s="293"/>
      <c r="I116" s="293"/>
    </row>
    <row r="117" spans="3:9">
      <c r="C117" s="293"/>
      <c r="D117" s="293"/>
      <c r="E117" s="293"/>
      <c r="F117" s="293"/>
      <c r="G117" s="293"/>
      <c r="H117" s="293"/>
      <c r="I117" s="293"/>
    </row>
    <row r="118" spans="3:9">
      <c r="C118" s="293"/>
      <c r="D118" s="293"/>
      <c r="E118" s="293"/>
      <c r="F118" s="293"/>
      <c r="G118" s="293"/>
      <c r="H118" s="293"/>
      <c r="I118" s="293"/>
    </row>
    <row r="119" spans="3:9">
      <c r="C119" s="293"/>
      <c r="D119" s="293"/>
      <c r="E119" s="293"/>
      <c r="F119" s="293"/>
      <c r="G119" s="293"/>
      <c r="H119" s="293"/>
      <c r="I119" s="293"/>
    </row>
    <row r="120" spans="3:9">
      <c r="C120" s="293"/>
      <c r="D120" s="293"/>
      <c r="E120" s="293"/>
      <c r="F120" s="293"/>
      <c r="G120" s="293"/>
      <c r="H120" s="293"/>
      <c r="I120" s="293"/>
    </row>
    <row r="121" spans="3:9">
      <c r="C121" s="293"/>
      <c r="D121" s="293"/>
      <c r="E121" s="293"/>
      <c r="F121" s="293"/>
      <c r="G121" s="293"/>
      <c r="H121" s="293"/>
      <c r="I121" s="293"/>
    </row>
    <row r="122" spans="3:9">
      <c r="C122" s="293"/>
      <c r="D122" s="293"/>
      <c r="E122" s="293"/>
      <c r="F122" s="293"/>
      <c r="G122" s="293"/>
      <c r="H122" s="293"/>
      <c r="I122" s="293"/>
    </row>
    <row r="123" spans="3:9">
      <c r="C123" s="293"/>
      <c r="D123" s="293"/>
      <c r="E123" s="293"/>
      <c r="F123" s="293"/>
      <c r="G123" s="293"/>
      <c r="H123" s="293"/>
      <c r="I123" s="293"/>
    </row>
    <row r="124" spans="3:9">
      <c r="C124" s="293"/>
      <c r="D124" s="293"/>
      <c r="E124" s="293"/>
      <c r="F124" s="293"/>
      <c r="G124" s="293"/>
      <c r="H124" s="293"/>
      <c r="I124" s="293"/>
    </row>
    <row r="125" spans="3:9">
      <c r="C125" s="293"/>
      <c r="D125" s="293"/>
      <c r="E125" s="293"/>
      <c r="F125" s="293"/>
      <c r="G125" s="293"/>
      <c r="H125" s="293"/>
      <c r="I125" s="293"/>
    </row>
    <row r="126" spans="3:9">
      <c r="C126" s="293"/>
      <c r="D126" s="293"/>
      <c r="E126" s="293"/>
      <c r="F126" s="293"/>
      <c r="G126" s="293"/>
      <c r="H126" s="293"/>
      <c r="I126" s="293"/>
    </row>
    <row r="127" spans="3:9">
      <c r="C127" s="293"/>
      <c r="D127" s="293"/>
      <c r="E127" s="293"/>
      <c r="F127" s="293"/>
      <c r="G127" s="293"/>
      <c r="H127" s="293"/>
      <c r="I127" s="293"/>
    </row>
    <row r="128" spans="3:9">
      <c r="C128" s="293"/>
      <c r="D128" s="293"/>
      <c r="E128" s="293"/>
      <c r="F128" s="293"/>
      <c r="G128" s="293"/>
      <c r="H128" s="293"/>
      <c r="I128" s="293"/>
    </row>
    <row r="129" spans="3:9">
      <c r="C129" s="293"/>
      <c r="D129" s="293"/>
      <c r="E129" s="293"/>
      <c r="F129" s="293"/>
      <c r="G129" s="293"/>
      <c r="H129" s="293"/>
      <c r="I129" s="293"/>
    </row>
    <row r="130" spans="3:9">
      <c r="C130" s="293"/>
      <c r="D130" s="293"/>
      <c r="E130" s="293"/>
      <c r="F130" s="293"/>
      <c r="G130" s="293"/>
      <c r="H130" s="293"/>
      <c r="I130" s="293"/>
    </row>
    <row r="131" spans="3:9">
      <c r="C131" s="293"/>
      <c r="D131" s="293"/>
      <c r="E131" s="293"/>
      <c r="F131" s="293"/>
      <c r="G131" s="293"/>
      <c r="H131" s="293"/>
      <c r="I131" s="293"/>
    </row>
    <row r="132" spans="3:9">
      <c r="C132" s="293"/>
      <c r="D132" s="293"/>
      <c r="E132" s="293"/>
      <c r="F132" s="293"/>
      <c r="G132" s="293"/>
      <c r="H132" s="293"/>
      <c r="I132" s="293"/>
    </row>
    <row r="133" spans="3:9">
      <c r="C133" s="293"/>
      <c r="D133" s="293"/>
      <c r="E133" s="293"/>
      <c r="F133" s="293"/>
      <c r="G133" s="293"/>
      <c r="H133" s="293"/>
      <c r="I133" s="293"/>
    </row>
    <row r="134" spans="3:9">
      <c r="C134" s="293"/>
      <c r="D134" s="293"/>
      <c r="E134" s="293"/>
      <c r="F134" s="293"/>
      <c r="G134" s="293"/>
      <c r="H134" s="293"/>
      <c r="I134" s="293"/>
    </row>
    <row r="135" spans="3:9">
      <c r="C135" s="293"/>
      <c r="D135" s="293"/>
      <c r="E135" s="293"/>
      <c r="F135" s="293"/>
      <c r="G135" s="293"/>
      <c r="H135" s="293"/>
      <c r="I135" s="293"/>
    </row>
    <row r="136" spans="3:9">
      <c r="C136" s="293"/>
      <c r="D136" s="293"/>
      <c r="E136" s="293"/>
      <c r="F136" s="293"/>
      <c r="G136" s="293"/>
      <c r="H136" s="293"/>
      <c r="I136" s="293"/>
    </row>
    <row r="137" spans="3:9">
      <c r="C137" s="293"/>
      <c r="D137" s="293"/>
      <c r="E137" s="293"/>
      <c r="F137" s="293"/>
      <c r="G137" s="293"/>
      <c r="H137" s="293"/>
      <c r="I137" s="293"/>
    </row>
    <row r="138" spans="3:9">
      <c r="C138" s="293"/>
      <c r="D138" s="293"/>
      <c r="E138" s="293"/>
      <c r="F138" s="293"/>
      <c r="G138" s="293"/>
      <c r="H138" s="293"/>
      <c r="I138" s="293"/>
    </row>
    <row r="139" spans="3:9">
      <c r="C139" s="293"/>
      <c r="D139" s="293"/>
      <c r="E139" s="293"/>
      <c r="F139" s="293"/>
      <c r="G139" s="293"/>
      <c r="H139" s="293"/>
      <c r="I139" s="293"/>
    </row>
    <row r="140" spans="3:9">
      <c r="C140" s="293"/>
      <c r="D140" s="293"/>
      <c r="E140" s="293"/>
      <c r="F140" s="293"/>
      <c r="G140" s="293"/>
      <c r="H140" s="293"/>
      <c r="I140" s="293"/>
    </row>
    <row r="141" spans="3:9">
      <c r="C141" s="293"/>
      <c r="D141" s="293"/>
      <c r="E141" s="293"/>
      <c r="F141" s="293"/>
      <c r="G141" s="293"/>
      <c r="H141" s="293"/>
      <c r="I141" s="293"/>
    </row>
    <row r="142" spans="3:9">
      <c r="C142" s="293"/>
      <c r="D142" s="293"/>
      <c r="E142" s="293"/>
      <c r="F142" s="293"/>
      <c r="G142" s="293"/>
      <c r="H142" s="293"/>
      <c r="I142" s="293"/>
    </row>
    <row r="143" spans="3:9">
      <c r="C143" s="293"/>
      <c r="D143" s="293"/>
      <c r="E143" s="293"/>
      <c r="F143" s="293"/>
      <c r="G143" s="293"/>
      <c r="H143" s="293"/>
      <c r="I143" s="293"/>
    </row>
    <row r="144" spans="3:9">
      <c r="C144" s="293"/>
      <c r="D144" s="293"/>
      <c r="E144" s="293"/>
      <c r="F144" s="293"/>
      <c r="G144" s="293"/>
      <c r="H144" s="293"/>
      <c r="I144" s="293"/>
    </row>
    <row r="145" spans="3:9">
      <c r="C145" s="293"/>
      <c r="D145" s="293"/>
      <c r="E145" s="293"/>
      <c r="F145" s="293"/>
      <c r="G145" s="293"/>
      <c r="H145" s="293"/>
      <c r="I145" s="293"/>
    </row>
    <row r="146" spans="3:9">
      <c r="C146" s="293"/>
      <c r="D146" s="293"/>
      <c r="E146" s="293"/>
      <c r="F146" s="293"/>
      <c r="G146" s="293"/>
      <c r="H146" s="293"/>
      <c r="I146" s="293"/>
    </row>
    <row r="147" spans="3:9">
      <c r="C147" s="293"/>
      <c r="D147" s="293"/>
      <c r="E147" s="293"/>
      <c r="F147" s="293"/>
      <c r="G147" s="293"/>
      <c r="H147" s="293"/>
      <c r="I147" s="293"/>
    </row>
    <row r="148" spans="3:9">
      <c r="C148" s="293"/>
      <c r="D148" s="293"/>
      <c r="E148" s="293"/>
      <c r="F148" s="293"/>
      <c r="G148" s="293"/>
      <c r="H148" s="293"/>
      <c r="I148" s="293"/>
    </row>
    <row r="149" spans="3:9">
      <c r="C149" s="293"/>
      <c r="D149" s="293"/>
      <c r="E149" s="293"/>
      <c r="F149" s="293"/>
      <c r="G149" s="293"/>
      <c r="H149" s="293"/>
      <c r="I149" s="293"/>
    </row>
    <row r="150" spans="3:9">
      <c r="C150" s="293"/>
      <c r="D150" s="293"/>
      <c r="E150" s="293"/>
      <c r="F150" s="293"/>
      <c r="G150" s="293"/>
      <c r="H150" s="293"/>
      <c r="I150" s="293"/>
    </row>
    <row r="151" spans="3:9">
      <c r="C151" s="293"/>
      <c r="D151" s="293"/>
      <c r="E151" s="293"/>
      <c r="F151" s="293"/>
      <c r="G151" s="293"/>
      <c r="H151" s="293"/>
      <c r="I151" s="293"/>
    </row>
    <row r="152" spans="3:9">
      <c r="C152" s="293"/>
      <c r="D152" s="293"/>
      <c r="E152" s="293"/>
      <c r="F152" s="293"/>
      <c r="G152" s="293"/>
      <c r="H152" s="293"/>
      <c r="I152" s="293"/>
    </row>
    <row r="153" spans="3:9">
      <c r="C153" s="293"/>
      <c r="D153" s="293"/>
      <c r="E153" s="293"/>
      <c r="F153" s="293"/>
      <c r="G153" s="293"/>
      <c r="H153" s="293"/>
      <c r="I153" s="293"/>
    </row>
    <row r="154" spans="3:9">
      <c r="C154" s="293"/>
      <c r="D154" s="293"/>
      <c r="E154" s="293"/>
      <c r="F154" s="293"/>
      <c r="G154" s="293"/>
      <c r="H154" s="293"/>
      <c r="I154" s="293"/>
    </row>
    <row r="155" spans="3:9">
      <c r="C155" s="293"/>
      <c r="D155" s="293"/>
      <c r="E155" s="293"/>
      <c r="F155" s="293"/>
      <c r="G155" s="293"/>
      <c r="H155" s="293"/>
      <c r="I155" s="293"/>
    </row>
    <row r="156" spans="3:9">
      <c r="C156" s="293"/>
      <c r="D156" s="293"/>
      <c r="E156" s="293"/>
      <c r="F156" s="293"/>
      <c r="G156" s="293"/>
      <c r="H156" s="293"/>
      <c r="I156" s="293"/>
    </row>
    <row r="157" spans="3:9">
      <c r="C157" s="293"/>
      <c r="D157" s="293"/>
      <c r="E157" s="293"/>
      <c r="F157" s="293"/>
      <c r="G157" s="293"/>
      <c r="H157" s="293"/>
      <c r="I157" s="293"/>
    </row>
    <row r="158" spans="3:9">
      <c r="C158" s="293"/>
      <c r="D158" s="293"/>
      <c r="E158" s="293"/>
      <c r="F158" s="293"/>
      <c r="G158" s="293"/>
      <c r="H158" s="293"/>
      <c r="I158" s="293"/>
    </row>
    <row r="159" spans="3:9">
      <c r="C159" s="293"/>
      <c r="D159" s="293"/>
      <c r="E159" s="293"/>
      <c r="F159" s="293"/>
      <c r="G159" s="293"/>
      <c r="H159" s="293"/>
      <c r="I159" s="293"/>
    </row>
    <row r="160" spans="3:9">
      <c r="C160" s="293"/>
      <c r="D160" s="293"/>
      <c r="E160" s="293"/>
      <c r="F160" s="293"/>
      <c r="G160" s="293"/>
      <c r="H160" s="293"/>
      <c r="I160" s="293"/>
    </row>
    <row r="161" spans="3:9">
      <c r="C161" s="293"/>
      <c r="D161" s="293"/>
      <c r="E161" s="293"/>
      <c r="F161" s="293"/>
      <c r="G161" s="293"/>
      <c r="H161" s="293"/>
      <c r="I161" s="293"/>
    </row>
    <row r="162" spans="3:9">
      <c r="C162" s="293"/>
      <c r="D162" s="293"/>
      <c r="E162" s="293"/>
      <c r="F162" s="293"/>
      <c r="G162" s="293"/>
      <c r="H162" s="293"/>
      <c r="I162" s="293"/>
    </row>
    <row r="163" spans="3:9">
      <c r="C163" s="293"/>
      <c r="D163" s="293"/>
      <c r="E163" s="293"/>
      <c r="F163" s="293"/>
      <c r="G163" s="293"/>
      <c r="H163" s="293"/>
      <c r="I163" s="293"/>
    </row>
    <row r="164" spans="3:9">
      <c r="C164" s="293"/>
      <c r="D164" s="293"/>
      <c r="E164" s="293"/>
      <c r="F164" s="293"/>
      <c r="G164" s="293"/>
      <c r="H164" s="293"/>
      <c r="I164" s="293"/>
    </row>
    <row r="165" spans="3:9">
      <c r="C165" s="293"/>
      <c r="D165" s="293"/>
      <c r="E165" s="293"/>
      <c r="F165" s="293"/>
      <c r="G165" s="293"/>
      <c r="H165" s="293"/>
      <c r="I165" s="293"/>
    </row>
    <row r="166" spans="3:9">
      <c r="C166" s="293"/>
      <c r="D166" s="293"/>
      <c r="E166" s="293"/>
      <c r="F166" s="293"/>
      <c r="G166" s="293"/>
      <c r="H166" s="293"/>
      <c r="I166" s="293"/>
    </row>
    <row r="167" spans="3:9">
      <c r="C167" s="293"/>
      <c r="D167" s="293"/>
      <c r="E167" s="293"/>
      <c r="F167" s="293"/>
      <c r="G167" s="293"/>
      <c r="H167" s="293"/>
      <c r="I167" s="293"/>
    </row>
    <row r="168" spans="3:9">
      <c r="C168" s="293"/>
      <c r="D168" s="293"/>
      <c r="E168" s="293"/>
      <c r="F168" s="293"/>
      <c r="G168" s="293"/>
      <c r="H168" s="293"/>
      <c r="I168" s="293"/>
    </row>
    <row r="169" spans="3:9">
      <c r="C169" s="293"/>
      <c r="D169" s="293"/>
      <c r="E169" s="293"/>
      <c r="F169" s="293"/>
      <c r="G169" s="293"/>
      <c r="H169" s="293"/>
      <c r="I169" s="293"/>
    </row>
    <row r="170" spans="3:9">
      <c r="C170" s="293"/>
      <c r="D170" s="293"/>
      <c r="E170" s="293"/>
      <c r="F170" s="293"/>
      <c r="G170" s="293"/>
      <c r="H170" s="293"/>
      <c r="I170" s="293"/>
    </row>
    <row r="171" spans="3:9">
      <c r="C171" s="293"/>
      <c r="D171" s="293"/>
      <c r="E171" s="293"/>
      <c r="F171" s="293"/>
      <c r="G171" s="293"/>
      <c r="H171" s="293"/>
      <c r="I171" s="293"/>
    </row>
    <row r="172" spans="3:9">
      <c r="C172" s="293"/>
      <c r="D172" s="293"/>
      <c r="E172" s="293"/>
      <c r="F172" s="293"/>
      <c r="G172" s="293"/>
      <c r="H172" s="293"/>
      <c r="I172" s="293"/>
    </row>
    <row r="173" spans="3:9">
      <c r="C173" s="293"/>
      <c r="D173" s="293"/>
      <c r="E173" s="293"/>
      <c r="F173" s="293"/>
      <c r="G173" s="293"/>
      <c r="H173" s="293"/>
      <c r="I173" s="293"/>
    </row>
    <row r="174" spans="3:9">
      <c r="C174" s="293"/>
      <c r="D174" s="293"/>
      <c r="E174" s="293"/>
      <c r="F174" s="293"/>
      <c r="G174" s="293"/>
      <c r="H174" s="293"/>
      <c r="I174" s="293"/>
    </row>
    <row r="175" spans="3:9">
      <c r="C175" s="293"/>
      <c r="D175" s="293"/>
      <c r="E175" s="293"/>
      <c r="F175" s="293"/>
      <c r="G175" s="293"/>
      <c r="H175" s="293"/>
      <c r="I175" s="293"/>
    </row>
    <row r="176" spans="3:9">
      <c r="C176" s="293"/>
      <c r="D176" s="293"/>
      <c r="E176" s="293"/>
      <c r="F176" s="293"/>
      <c r="G176" s="293"/>
      <c r="H176" s="293"/>
      <c r="I176" s="293"/>
    </row>
    <row r="177" spans="3:9">
      <c r="C177" s="293"/>
      <c r="D177" s="293"/>
      <c r="E177" s="293"/>
      <c r="F177" s="293"/>
      <c r="G177" s="293"/>
      <c r="H177" s="293"/>
      <c r="I177" s="293"/>
    </row>
    <row r="178" spans="3:9">
      <c r="C178" s="293"/>
      <c r="D178" s="293"/>
      <c r="E178" s="293"/>
      <c r="F178" s="293"/>
      <c r="G178" s="293"/>
      <c r="H178" s="293"/>
      <c r="I178" s="293"/>
    </row>
    <row r="179" spans="3:9">
      <c r="C179" s="293"/>
      <c r="D179" s="293"/>
      <c r="E179" s="293"/>
      <c r="F179" s="293"/>
      <c r="G179" s="293"/>
      <c r="H179" s="293"/>
      <c r="I179" s="293"/>
    </row>
    <row r="180" spans="3:9">
      <c r="C180" s="293"/>
      <c r="D180" s="293"/>
      <c r="E180" s="293"/>
      <c r="F180" s="293"/>
      <c r="G180" s="293"/>
      <c r="H180" s="293"/>
      <c r="I180" s="293"/>
    </row>
    <row r="181" spans="3:9">
      <c r="C181" s="293"/>
      <c r="D181" s="293"/>
      <c r="E181" s="293"/>
      <c r="F181" s="293"/>
      <c r="G181" s="293"/>
      <c r="H181" s="293"/>
      <c r="I181" s="293"/>
    </row>
    <row r="182" spans="3:9">
      <c r="C182" s="293"/>
      <c r="D182" s="293"/>
      <c r="E182" s="293"/>
      <c r="F182" s="293"/>
      <c r="G182" s="293"/>
      <c r="H182" s="293"/>
      <c r="I182" s="293"/>
    </row>
    <row r="183" spans="3:9">
      <c r="C183" s="293"/>
      <c r="D183" s="293"/>
      <c r="E183" s="293"/>
      <c r="F183" s="293"/>
      <c r="G183" s="293"/>
      <c r="H183" s="293"/>
      <c r="I183" s="293"/>
    </row>
  </sheetData>
  <mergeCells count="1">
    <mergeCell ref="B1:I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9937D59C55BE40B570411B988C7497" ma:contentTypeVersion="1" ma:contentTypeDescription="Create a new document." ma:contentTypeScope="" ma:versionID="68fc3198002e0643279d52e174da3220">
  <xsd:schema xmlns:xsd="http://www.w3.org/2001/XMLSchema" xmlns:xs="http://www.w3.org/2001/XMLSchema" xmlns:p="http://schemas.microsoft.com/office/2006/metadata/properties" xmlns:ns1="http://schemas.microsoft.com/sharepoint/v3" targetNamespace="http://schemas.microsoft.com/office/2006/metadata/properties" ma:root="true" ma:fieldsID="2292e01370a06b57d65de8bf0b9532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4C130AA-7611-4ED6-A25E-378489EB7494}"/>
</file>

<file path=customXml/itemProps2.xml><?xml version="1.0" encoding="utf-8"?>
<ds:datastoreItem xmlns:ds="http://schemas.openxmlformats.org/officeDocument/2006/customXml" ds:itemID="{1C981DD4-0140-4760-8B4C-B344158893B6}">
  <ds:schemaRefs>
    <ds:schemaRef ds:uri="http://schemas.microsoft.com/sharepoint/v3/contenttype/forms"/>
  </ds:schemaRefs>
</ds:datastoreItem>
</file>

<file path=customXml/itemProps3.xml><?xml version="1.0" encoding="utf-8"?>
<ds:datastoreItem xmlns:ds="http://schemas.openxmlformats.org/officeDocument/2006/customXml" ds:itemID="{0A1B87A9-919F-4AA2-836F-8516AC712ECE}">
  <ds:schemaRefs>
    <ds:schemaRef ds:uri="http://schemas.microsoft.com/office/2006/metadata/properties"/>
    <ds:schemaRef ds:uri="http://schemas.microsoft.com/office/infopath/2007/PartnerControls"/>
    <ds:schemaRef ds:uri="31de8e1b-06f9-4d19-83c0-e9bbe061af40"/>
    <ds:schemaRef ds:uri="000b08fe-102a-4c76-b8b5-863216bdf03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T01</vt:lpstr>
      <vt:lpstr>T02</vt:lpstr>
      <vt:lpstr>T03</vt:lpstr>
      <vt:lpstr>T04</vt:lpstr>
      <vt:lpstr>T05</vt:lpstr>
      <vt:lpstr>T06</vt:lpstr>
      <vt:lpstr>T07</vt:lpstr>
      <vt:lpstr>T08</vt:lpstr>
      <vt:lpstr>T09</vt:lpstr>
      <vt:lpstr>G01</vt:lpstr>
      <vt:lpstr>G02</vt:lpstr>
      <vt:lpstr>G03</vt:lpstr>
      <vt:lpstr>DAFTAR NAMA DPPK</vt:lpstr>
      <vt:lpstr>DAFTAR NAMA DPLK</vt:lpstr>
      <vt:lpstr>'G01'!Print_Area</vt:lpstr>
      <vt:lpstr>'G02'!Print_Area</vt:lpstr>
      <vt:lpstr>'G03'!Print_Area</vt:lpstr>
      <vt:lpstr>'T01'!Print_Area</vt:lpstr>
      <vt:lpstr>'T02'!Print_Area</vt:lpstr>
      <vt:lpstr>'T03'!Print_Area</vt:lpstr>
      <vt:lpstr>'T04'!Print_Area</vt:lpstr>
      <vt:lpstr>'T05'!Print_Area</vt:lpstr>
      <vt:lpstr>'T06'!Print_Area</vt:lpstr>
      <vt:lpstr>'T07'!Print_Area</vt:lpstr>
      <vt:lpstr>'T08'!Print_Area</vt:lpstr>
      <vt:lpstr>'T09'!Print_Area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Miftakhul Falah</dc:creator>
  <cp:lastModifiedBy>Miftakhul Falah</cp:lastModifiedBy>
  <dcterms:created xsi:type="dcterms:W3CDTF">2025-12-16T04:23:55Z</dcterms:created>
  <dcterms:modified xsi:type="dcterms:W3CDTF">2025-12-18T06:35:57Z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0x010100C29937D59C55BE40B570411B988C7497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