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Juni 2024\Pergadaian\"/>
    </mc:Choice>
  </mc:AlternateContent>
  <xr:revisionPtr revIDLastSave="0" documentId="13_ncr:1_{D6BACE99-2097-40AE-88AC-6A1B398373BE}" xr6:coauthVersionLast="47" xr6:coauthVersionMax="47" xr10:uidLastSave="{00000000-0000-0000-0000-000000000000}"/>
  <bookViews>
    <workbookView xWindow="-110" yWindow="-110" windowWidth="19420" windowHeight="10300" tabRatio="845" activeTab="13"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'1.3'!$A$1:$H$73</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9" l="1"/>
  <c r="N21" i="29"/>
  <c r="N11" i="29"/>
  <c r="N7" i="29"/>
  <c r="H6" i="63" l="1"/>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5" i="63"/>
  <c r="N7" i="60"/>
  <c r="M44" i="29" l="1"/>
  <c r="M21" i="29"/>
  <c r="M11" i="29"/>
  <c r="M7" i="29"/>
  <c r="M7" i="60"/>
  <c r="L44" i="29"/>
  <c r="L21" i="29"/>
  <c r="L17" i="29"/>
  <c r="L11" i="29"/>
  <c r="L7" i="29"/>
  <c r="L7" i="60" l="1"/>
  <c r="K44" i="29" l="1"/>
  <c r="K21" i="29"/>
  <c r="K17" i="29"/>
  <c r="K11" i="29"/>
  <c r="K7" i="29"/>
  <c r="K7" i="60"/>
  <c r="J44" i="29"/>
  <c r="J21" i="29"/>
  <c r="J17" i="29"/>
  <c r="J11" i="29"/>
  <c r="J7" i="29"/>
  <c r="H67" i="63"/>
  <c r="J7" i="60"/>
  <c r="I44" i="29"/>
  <c r="I21" i="29"/>
  <c r="I17" i="29"/>
  <c r="I11" i="29"/>
  <c r="I7" i="29"/>
  <c r="I7" i="60"/>
  <c r="H44" i="29"/>
  <c r="H21" i="29"/>
  <c r="H17" i="29"/>
  <c r="H11" i="29"/>
  <c r="H7" i="29"/>
  <c r="H7" i="60"/>
  <c r="G44" i="29"/>
  <c r="G21" i="29"/>
  <c r="G17" i="29"/>
  <c r="G11" i="29"/>
  <c r="G7" i="29"/>
  <c r="G7" i="60"/>
  <c r="F44" i="64"/>
  <c r="F33" i="64"/>
  <c r="F21" i="64"/>
  <c r="F22" i="64" s="1"/>
  <c r="E35" i="49"/>
  <c r="E33" i="49"/>
  <c r="E19" i="49"/>
  <c r="E33" i="48"/>
  <c r="E29" i="48"/>
  <c r="E34" i="48" s="1"/>
  <c r="E44" i="48" s="1"/>
  <c r="E21" i="48"/>
  <c r="E22" i="48" s="1"/>
  <c r="F44" i="29"/>
  <c r="F21" i="29"/>
  <c r="F17" i="29"/>
  <c r="F11" i="29"/>
  <c r="F7" i="29"/>
  <c r="F7" i="60"/>
  <c r="E44" i="29"/>
  <c r="E21" i="29"/>
  <c r="E17" i="29"/>
  <c r="E11" i="29"/>
  <c r="E7" i="29"/>
  <c r="E7" i="60"/>
  <c r="D67" i="63"/>
  <c r="E67" i="63"/>
  <c r="F67" i="63"/>
  <c r="G67" i="63"/>
  <c r="C67" i="63"/>
  <c r="D7" i="60"/>
  <c r="C7" i="60"/>
  <c r="B7" i="60"/>
  <c r="F8" i="59"/>
  <c r="B8" i="59"/>
  <c r="C8" i="59"/>
  <c r="D8" i="59"/>
  <c r="E8" i="59"/>
</calcChain>
</file>

<file path=xl/sharedStrings.xml><?xml version="1.0" encoding="utf-8"?>
<sst xmlns="http://schemas.openxmlformats.org/spreadsheetml/2006/main" count="761" uniqueCount="528">
  <si>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</si>
  <si>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</si>
  <si>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</si>
  <si>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</si>
  <si>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</si>
  <si>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</si>
  <si>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</si>
  <si>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</si>
  <si>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</si>
  <si>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</si>
  <si>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</si>
  <si>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</si>
  <si>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</si>
  <si>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</si>
  <si>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</si>
  <si>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</si>
  <si>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</si>
  <si>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</si>
  <si>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</si>
  <si>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</si>
  <si>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</si>
  <si>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</si>
  <si>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</si>
  <si>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</si>
  <si>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</si>
  <si>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</si>
  <si>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</si>
  <si>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</si>
  <si>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</si>
  <si>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</si>
  <si>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</si>
  <si>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</si>
  <si>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</si>
  <si>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</si>
  <si>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</si>
  <si>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</si>
  <si>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</si>
  <si>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</si>
  <si>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</si>
  <si>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</si>
  <si>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</si>
  <si>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</si>
  <si>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</si>
  <si>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</si>
  <si>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</si>
  <si>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</si>
  <si>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</si>
  <si>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</si>
  <si>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</si>
  <si>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</si>
  <si>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</si>
  <si>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</si>
  <si>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</si>
  <si>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</si>
  <si>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</si>
  <si>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</si>
  <si>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</si>
  <si>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</si>
  <si>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</si>
  <si>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</si>
  <si>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</si>
  <si>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</si>
  <si>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</si>
  <si>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</si>
  <si>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</si>
  <si>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</si>
  <si>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</si>
  <si>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</si>
  <si>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</si>
  <si>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</si>
  <si>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</si>
  <si>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</si>
  <si>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</si>
  <si>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</si>
  <si>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</si>
  <si>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</si>
  <si>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</si>
  <si>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</si>
  <si>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</si>
  <si>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</si>
  <si>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</si>
  <si>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</si>
  <si>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</si>
  <si>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</si>
  <si>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</si>
  <si>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</si>
  <si>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</si>
  <si>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</si>
  <si>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</si>
  <si>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</si>
  <si>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</si>
  <si>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</si>
  <si>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</si>
  <si>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</si>
  <si>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</si>
  <si>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</si>
  <si>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</si>
  <si>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</si>
  <si>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</si>
  <si>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</si>
  <si>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</si>
  <si>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</si>
  <si>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</si>
  <si>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</si>
  <si>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</si>
  <si>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</si>
  <si>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</si>
  <si>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</si>
  <si>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</si>
  <si>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</si>
  <si>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</si>
  <si>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</si>
  <si>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</si>
  <si>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</si>
  <si>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</si>
  <si>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</si>
  <si>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</si>
  <si>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</si>
  <si>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</si>
  <si>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</si>
  <si>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</si>
  <si>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</si>
  <si>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</si>
  <si>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</si>
  <si>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</si>
  <si>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</si>
  <si>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</si>
  <si>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</si>
  <si>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</si>
  <si>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</si>
  <si>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</si>
  <si>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</si>
  <si>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</si>
  <si>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</si>
  <si>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</si>
  <si>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</si>
  <si>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</si>
  <si>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</si>
  <si>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</si>
  <si>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</si>
  <si>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</si>
  <si>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</si>
  <si>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</si>
  <si>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</si>
  <si>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</si>
  <si>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</si>
  <si>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</si>
  <si>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</si>
  <si>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</si>
  <si>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</si>
  <si>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</si>
  <si>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</si>
  <si>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</si>
  <si>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</si>
  <si>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</si>
  <si>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</si>
  <si>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</si>
  <si>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</si>
  <si>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</si>
  <si>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</si>
  <si>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</si>
  <si>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</si>
  <si>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</si>
  <si>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</si>
  <si>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</si>
  <si>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</si>
  <si>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</si>
  <si>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</si>
  <si>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</si>
  <si>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</si>
  <si>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</si>
  <si>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</si>
  <si>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</si>
  <si>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</si>
  <si>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</si>
  <si>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</si>
  <si>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</si>
  <si>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</si>
  <si>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</si>
  <si>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</si>
  <si>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</si>
  <si>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</si>
  <si>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</si>
  <si>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</si>
  <si>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</si>
  <si>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</si>
  <si>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</si>
  <si>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</si>
  <si>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</si>
  <si>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</si>
  <si>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</si>
  <si>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</si>
  <si>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</si>
  <si>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</si>
  <si>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</si>
  <si>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</si>
  <si>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</si>
  <si>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</si>
  <si>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</si>
  <si>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</si>
  <si>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</si>
  <si>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</si>
  <si>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</si>
  <si>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</si>
  <si>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</si>
  <si>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</si>
  <si>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</si>
  <si>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</si>
  <si>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</si>
  <si>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</si>
  <si>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</si>
  <si>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</si>
  <si>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</si>
  <si>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</si>
  <si>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</si>
  <si>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</si>
  <si>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</si>
  <si>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</si>
  <si>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</si>
  <si>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</si>
  <si>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</si>
  <si>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</si>
  <si>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</si>
  <si>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</si>
  <si>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</si>
  <si>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</si>
  <si>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</si>
  <si>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</si>
  <si>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</si>
  <si>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</si>
  <si>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</si>
  <si>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</si>
  <si>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</si>
  <si>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</si>
  <si>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</si>
  <si>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</si>
  <si>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</si>
  <si>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</si>
  <si>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</si>
  <si>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</si>
  <si>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</si>
  <si>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</si>
  <si>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</si>
  <si>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</si>
  <si>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</si>
  <si>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</si>
  <si>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</si>
  <si>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</si>
  <si>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</si>
  <si>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</si>
  <si>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</si>
  <si>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</si>
  <si>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</si>
  <si>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</si>
  <si>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</si>
  <si>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</si>
  <si>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</si>
  <si>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</si>
  <si>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</si>
  <si>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</si>
  <si>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</si>
  <si>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</si>
  <si>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</si>
  <si>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</si>
  <si>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</si>
  <si>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</si>
  <si>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</si>
  <si>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</si>
  <si>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</si>
  <si>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</si>
  <si>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</si>
  <si>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</si>
  <si>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</si>
  <si>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</si>
  <si>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</si>
  <si>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</si>
  <si>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</si>
  <si>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</si>
  <si>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</si>
  <si>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</si>
  <si>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</si>
  <si>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</si>
  <si>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</si>
  <si>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</si>
  <si>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</si>
  <si>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</si>
  <si>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</si>
  <si>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</si>
  <si>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</si>
  <si>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</si>
  <si>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</si>
  <si>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</si>
  <si>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</si>
  <si>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</si>
  <si>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</si>
  <si>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</si>
  <si>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</si>
  <si>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</si>
  <si>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</si>
  <si>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</si>
  <si>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</si>
  <si>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</si>
  <si>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</si>
  <si>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</si>
  <si>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</si>
  <si>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</si>
  <si>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</si>
  <si>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</si>
  <si>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</si>
  <si>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</si>
  <si>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</si>
  <si>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</si>
  <si>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</si>
  <si>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</si>
  <si>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</si>
  <si>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</si>
  <si>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</si>
  <si>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</si>
  <si>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</si>
  <si>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</si>
  <si>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</si>
  <si>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</si>
  <si>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</si>
  <si>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</si>
  <si>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</si>
  <si>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</si>
  <si>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</si>
  <si>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</si>
  <si>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</si>
  <si>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</si>
  <si>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</si>
  <si>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</si>
  <si>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</si>
  <si>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</si>
  <si>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</si>
  <si>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</si>
  <si>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</si>
  <si>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</si>
  <si>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</si>
  <si>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</si>
  <si>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</si>
  <si>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</si>
  <si>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</si>
  <si>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</si>
  <si>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</si>
  <si>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</si>
  <si>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</si>
  <si>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</si>
  <si>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</si>
  <si>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</si>
  <si>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</si>
  <si>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</si>
  <si>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</si>
  <si>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</si>
  <si>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</si>
  <si>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</si>
  <si>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</si>
  <si>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</si>
  <si>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</si>
  <si>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</si>
  <si>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</si>
  <si>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</si>
  <si>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</si>
  <si>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</si>
  <si>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</si>
  <si>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</si>
  <si>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</si>
  <si>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</si>
  <si>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</si>
  <si>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</si>
  <si>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</si>
  <si>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</si>
  <si>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</si>
  <si>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</si>
  <si>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</si>
  <si>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</si>
  <si>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</si>
  <si>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</si>
  <si>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</si>
  <si>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</si>
  <si>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</si>
  <si>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</si>
  <si>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</si>
  <si>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</si>
  <si>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</si>
  <si>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</si>
  <si>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</si>
  <si>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</si>
  <si>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</si>
  <si>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</si>
  <si>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</si>
  <si>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</si>
  <si>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</si>
  <si>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</si>
  <si>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</si>
  <si>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</si>
  <si>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</si>
  <si>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</si>
  <si>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</si>
  <si>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</si>
  <si>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</si>
  <si>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</si>
  <si>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</si>
  <si>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</si>
  <si>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</si>
  <si>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</si>
  <si>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</si>
  <si>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</si>
  <si>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</si>
  <si>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</si>
  <si>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</si>
  <si>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</si>
  <si>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</si>
  <si>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</si>
  <si>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</si>
  <si>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</si>
  <si>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</si>
  <si>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</si>
  <si>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</si>
  <si>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</si>
  <si>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</si>
  <si>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</si>
  <si>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</si>
  <si>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</si>
  <si>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</si>
  <si>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</si>
  <si>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</si>
  <si>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</si>
  <si>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</si>
  <si>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</si>
  <si>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</si>
  <si>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</si>
  <si>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</si>
  <si>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</si>
  <si>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</si>
  <si>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</si>
  <si>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</si>
  <si>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</si>
  <si>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</si>
  <si>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</si>
  <si>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</si>
  <si>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</si>
  <si>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</si>
  <si>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</si>
  <si>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</si>
  <si>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</si>
  <si>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</si>
  <si>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</si>
  <si>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</si>
  <si>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</si>
  <si>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</si>
  <si>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</si>
  <si>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</si>
  <si>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</si>
  <si>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</si>
  <si>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</si>
  <si>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</si>
  <si>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</si>
  <si>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</si>
  <si>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</si>
  <si>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</si>
  <si>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</si>
  <si>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</si>
  <si>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</si>
  <si>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</si>
  <si>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</si>
  <si>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</si>
  <si>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</si>
  <si>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</si>
  <si>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</si>
  <si>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</si>
  <si>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</si>
  <si>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</si>
  <si>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</si>
  <si>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</si>
  <si>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</si>
  <si>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</si>
  <si>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</si>
  <si>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</si>
  <si>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</si>
  <si>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</si>
  <si>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</si>
  <si>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</si>
  <si>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</si>
  <si>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</si>
  <si>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</si>
  <si>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</si>
  <si>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</si>
  <si>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</si>
  <si>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</si>
  <si>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</si>
  <si>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</si>
  <si>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</si>
  <si>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</si>
  <si>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</si>
  <si>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</si>
  <si>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</si>
  <si>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</si>
  <si>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</si>
  <si>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</si>
  <si>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</si>
  <si>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</si>
  <si>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</si>
  <si>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</si>
  <si>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</si>
  <si>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</si>
  <si>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</si>
  <si>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</si>
  <si>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</si>
  <si>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</si>
  <si>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</si>
  <si>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</si>
  <si>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</si>
  <si>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</si>
  <si>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</si>
  <si>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</si>
  <si>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</si>
  <si>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</si>
  <si>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</si>
  <si>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</si>
  <si>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</si>
  <si>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</si>
  <si>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Jakarta,   Juli 2024</t>
  </si>
  <si>
    <t>Jakarta,    July 2024</t>
  </si>
  <si>
    <t>Tabel 1.1 Overview Perusahaan Pergadaian per Juni 2024</t>
  </si>
  <si>
    <t>Table 1.1 Pawnshop Companies Overview as of  June 2024</t>
  </si>
  <si>
    <t>Tabel 1.3 Ikhtisar Keuangan Perusahaan Pergadaian berdasarkan Lokasi per Juni 2024</t>
  </si>
  <si>
    <t>Table 1.3 Financial Highlights of Pawnshop Companies by Location as of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</si>
</sst>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 numFmtId="169"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3">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0" fontId="32" fillId="0" borderId="16" xfId="0"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horizontal="left" vertical="center" indent="2"/>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29" fillId="0" borderId="3" xfId="9" applyFont="1" applyBorder="1" applyAlignment="1">
      <alignment horizontal="right" vertical="center"/>
    </xf>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165" fontId="29" fillId="0" borderId="2" xfId="9" applyFont="1" applyBorder="1" applyAlignment="1">
      <alignment horizontal="right" vertical="center"/>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3" xfId="9" applyFont="1" applyFill="1" applyBorder="1"/>
    <xf numFmtId="165" fontId="33" fillId="0" borderId="0" xfId="9" applyFont="1"/>
    <xf numFmtId="167" fontId="33" fillId="0" borderId="0" xfId="9" applyNumberFormat="1" applyFont="1"/>
    <xf numFmtId="168"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6" fontId="33" fillId="0" borderId="14" xfId="9" applyNumberFormat="1" applyFont="1" applyFill="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17" fontId="30" fillId="2" borderId="2" xfId="0" quotePrefix="1" applyNumberFormat="1" applyFont="1" applyFill="1" applyBorder="1" applyAlignment="1">
      <alignment horizontal="center" vertical="center"/>
    </xf>
    <xf numFmtId="164" fontId="38" fillId="0" borderId="3" xfId="2" applyFont="1" applyBorder="1" applyAlignment="1">
      <alignment vertical="center"/>
    </xf>
    <xf numFmtId="0" fontId="33" fillId="2" borderId="12" xfId="0" applyFont="1" applyFill="1" applyBorder="1"/>
    <xf numFmtId="0" fontId="33" fillId="2" borderId="13" xfId="0" applyFont="1" applyFill="1" applyBorder="1"/>
    <xf numFmtId="165" fontId="33" fillId="0" borderId="14" xfId="9" applyFont="1" applyBorder="1"/>
    <xf numFmtId="166" fontId="33" fillId="0" borderId="4" xfId="0" applyNumberFormat="1" applyFont="1" applyBorder="1"/>
    <xf numFmtId="169"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0" fontId="33" fillId="2" borderId="20" xfId="0" applyFont="1" applyFill="1" applyBorder="1"/>
    <xf numFmtId="0" fontId="33" fillId="2" borderId="0" xfId="0" applyFont="1" applyFill="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Juni%202024\Pergadaian\KK%20TW%20I%202024%20Gadai%20Swasta%20+%20PT%20Pegadaian%20Persero%20Data%20Juni%202024.xlsx" TargetMode="External"/><Relationship Id="rId1" Type="http://schemas.openxmlformats.org/officeDocument/2006/relationships/externalLinkPath" Target="KK%20TW%20I%202024%20Gadai%20Swasta%20+%20PT%20Pegadaian%20Persero%20Data%20Jun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PK DB Refresh"/>
      <sheetName val="LPK Agregat"/>
      <sheetName val="Akun Utama All Gadai (ribu)"/>
      <sheetName val="Akun Utama All Gadai (miliar)"/>
      <sheetName val="Pinjaman All Gadai"/>
      <sheetName val="Nasabah All Gadai"/>
      <sheetName val="Cek Growth aset"/>
      <sheetName val="LKK DB Refresh"/>
      <sheetName val="LKK Agregat"/>
      <sheetName val="LOPPT DB Refresh"/>
      <sheetName val="LPKLKK Gadai Syariah"/>
      <sheetName val="Wajib Lapor"/>
    </sheetNames>
    <sheetDataSet>
      <sheetData sheetId="0" refreshError="1"/>
      <sheetData sheetId="1" refreshError="1"/>
      <sheetData sheetId="2" refreshError="1"/>
      <sheetData sheetId="3"/>
      <sheetData sheetId="4"/>
      <sheetData sheetId="5">
        <row r="1">
          <cell r="M1" t="str">
            <v>Row Labels</v>
          </cell>
          <cell r="N1" t="str">
            <v>Sum of Jml Nasabah</v>
          </cell>
        </row>
        <row r="2">
          <cell r="M2" t="str">
            <v>BANDUNG</v>
          </cell>
          <cell r="N2">
            <v>5489</v>
          </cell>
        </row>
        <row r="3">
          <cell r="M3" t="str">
            <v>BANTUL</v>
          </cell>
          <cell r="N3">
            <v>839</v>
          </cell>
        </row>
        <row r="4">
          <cell r="M4" t="str">
            <v>BANYUMAS</v>
          </cell>
          <cell r="N4">
            <v>1058</v>
          </cell>
        </row>
        <row r="5">
          <cell r="M5" t="str">
            <v>BEKASI</v>
          </cell>
          <cell r="N5">
            <v>803</v>
          </cell>
        </row>
        <row r="6">
          <cell r="M6" t="str">
            <v>BOGOR</v>
          </cell>
          <cell r="N6">
            <v>637</v>
          </cell>
        </row>
        <row r="7">
          <cell r="M7" t="str">
            <v>BREBES</v>
          </cell>
          <cell r="N7">
            <v>1126</v>
          </cell>
        </row>
        <row r="8">
          <cell r="M8" t="str">
            <v>DELI SERDANG</v>
          </cell>
          <cell r="N8">
            <v>0</v>
          </cell>
        </row>
        <row r="9">
          <cell r="M9" t="str">
            <v>KENDAL</v>
          </cell>
          <cell r="N9">
            <v>0</v>
          </cell>
        </row>
        <row r="10">
          <cell r="M10" t="str">
            <v>KOTA AMBON</v>
          </cell>
          <cell r="N10">
            <v>189759</v>
          </cell>
        </row>
        <row r="11">
          <cell r="M11" t="str">
            <v>KOTA BALIKPAPAN</v>
          </cell>
          <cell r="N11">
            <v>3888</v>
          </cell>
        </row>
        <row r="12">
          <cell r="M12" t="str">
            <v>KOTA BANDA ACEH</v>
          </cell>
          <cell r="N12">
            <v>354344</v>
          </cell>
        </row>
        <row r="13">
          <cell r="M13" t="str">
            <v>KOTA BANDAR LAMPUNG</v>
          </cell>
          <cell r="N13">
            <v>265995</v>
          </cell>
        </row>
        <row r="14">
          <cell r="M14" t="str">
            <v>KOTA BANDUNG</v>
          </cell>
          <cell r="N14">
            <v>3549709</v>
          </cell>
        </row>
        <row r="15">
          <cell r="M15" t="str">
            <v>KOTA BANJARMASIN</v>
          </cell>
          <cell r="N15">
            <v>257780</v>
          </cell>
        </row>
        <row r="16">
          <cell r="M16" t="str">
            <v>KOTA BATAM</v>
          </cell>
          <cell r="N16">
            <v>540968</v>
          </cell>
        </row>
        <row r="17">
          <cell r="M17" t="str">
            <v>KOTA BEKASI</v>
          </cell>
          <cell r="N17">
            <v>5788</v>
          </cell>
        </row>
        <row r="18">
          <cell r="M18" t="str">
            <v>KOTA BENGKULU</v>
          </cell>
          <cell r="N18">
            <v>88204</v>
          </cell>
        </row>
        <row r="19">
          <cell r="M19" t="str">
            <v>KOTA BOGOR</v>
          </cell>
          <cell r="N19">
            <v>5655</v>
          </cell>
        </row>
        <row r="20">
          <cell r="M20" t="str">
            <v>KOTA CIREBON</v>
          </cell>
          <cell r="N20">
            <v>509</v>
          </cell>
        </row>
        <row r="21">
          <cell r="M21" t="str">
            <v>KOTA DENPASAR</v>
          </cell>
          <cell r="N21">
            <v>583574</v>
          </cell>
        </row>
        <row r="22">
          <cell r="M22" t="str">
            <v>KOTA DEPOK</v>
          </cell>
          <cell r="N22">
            <v>6092</v>
          </cell>
        </row>
        <row r="23">
          <cell r="M23" t="str">
            <v>KOTA GORONTALO</v>
          </cell>
          <cell r="N23">
            <v>191697</v>
          </cell>
        </row>
        <row r="24">
          <cell r="M24" t="str">
            <v>KOTA GUNUNGSITOLI</v>
          </cell>
          <cell r="N24">
            <v>4028</v>
          </cell>
        </row>
        <row r="25">
          <cell r="M25" t="str">
            <v>KOTA JAKARTA BARAT</v>
          </cell>
          <cell r="N25">
            <v>7775</v>
          </cell>
        </row>
        <row r="26">
          <cell r="M26" t="str">
            <v>KOTA JAKARTA PUSAT</v>
          </cell>
          <cell r="N26">
            <v>1715483</v>
          </cell>
        </row>
        <row r="27">
          <cell r="M27" t="str">
            <v>KOTA JAKARTA SELATAN</v>
          </cell>
          <cell r="N27">
            <v>5784</v>
          </cell>
        </row>
        <row r="28">
          <cell r="M28" t="str">
            <v>KOTA JAKARTA TIMUR</v>
          </cell>
          <cell r="N28">
            <v>3052</v>
          </cell>
        </row>
        <row r="29">
          <cell r="M29" t="str">
            <v>KOTA JAKARTA UTARA</v>
          </cell>
          <cell r="N29">
            <v>9018</v>
          </cell>
        </row>
        <row r="30">
          <cell r="M30" t="str">
            <v>KOTA JAMBI</v>
          </cell>
          <cell r="N30">
            <v>271060</v>
          </cell>
        </row>
        <row r="31">
          <cell r="M31" t="str">
            <v>KOTA JAYAPURA</v>
          </cell>
          <cell r="N31">
            <v>290278</v>
          </cell>
        </row>
        <row r="32">
          <cell r="M32" t="str">
            <v>KOTA KENDARI</v>
          </cell>
          <cell r="N32">
            <v>296124</v>
          </cell>
        </row>
        <row r="33">
          <cell r="M33" t="str">
            <v>KOTA KUPANG</v>
          </cell>
          <cell r="N33">
            <v>746633</v>
          </cell>
        </row>
        <row r="34">
          <cell r="M34" t="str">
            <v>KOTA MAKASSAR</v>
          </cell>
          <cell r="N34">
            <v>1821871</v>
          </cell>
        </row>
        <row r="35">
          <cell r="M35" t="str">
            <v>KOTA MALANG</v>
          </cell>
          <cell r="N35">
            <v>3638</v>
          </cell>
        </row>
        <row r="36">
          <cell r="M36" t="str">
            <v>KOTA MANADO</v>
          </cell>
          <cell r="N36">
            <v>622275</v>
          </cell>
        </row>
        <row r="37">
          <cell r="M37" t="str">
            <v>KOTA MATARAM</v>
          </cell>
          <cell r="N37">
            <v>1184347</v>
          </cell>
        </row>
        <row r="38">
          <cell r="M38" t="str">
            <v>KOTA MEDAN</v>
          </cell>
          <cell r="N38">
            <v>1551655</v>
          </cell>
        </row>
        <row r="39">
          <cell r="M39" t="str">
            <v>KOTA PADANG</v>
          </cell>
          <cell r="N39">
            <v>283070</v>
          </cell>
        </row>
        <row r="40">
          <cell r="M40" t="str">
            <v>KOTA PALANGKARAYA</v>
          </cell>
          <cell r="N40">
            <v>117054</v>
          </cell>
        </row>
        <row r="41">
          <cell r="M41" t="str">
            <v>KOTA PALEMBANG</v>
          </cell>
          <cell r="N41">
            <v>454890</v>
          </cell>
        </row>
        <row r="42">
          <cell r="M42" t="str">
            <v>KOTA PALU</v>
          </cell>
          <cell r="N42">
            <v>360170</v>
          </cell>
        </row>
        <row r="43">
          <cell r="M43" t="str">
            <v>KOTA PANGKAL PINANG</v>
          </cell>
          <cell r="N43">
            <v>91793</v>
          </cell>
        </row>
        <row r="44">
          <cell r="M44" t="str">
            <v>KOTA PEKALONGAN</v>
          </cell>
          <cell r="N44">
            <v>10324</v>
          </cell>
        </row>
        <row r="45">
          <cell r="M45" t="str">
            <v>KOTA PEKANBARU</v>
          </cell>
          <cell r="N45">
            <v>386851</v>
          </cell>
        </row>
        <row r="46">
          <cell r="M46" t="str">
            <v>KOTA PONTIANAK</v>
          </cell>
          <cell r="N46">
            <v>502993</v>
          </cell>
        </row>
        <row r="47">
          <cell r="M47" t="str">
            <v>KOTA SAMARINDA</v>
          </cell>
          <cell r="N47">
            <v>827508</v>
          </cell>
        </row>
        <row r="48">
          <cell r="M48" t="str">
            <v>KOTA SEMARANG</v>
          </cell>
          <cell r="N48">
            <v>2690422</v>
          </cell>
        </row>
        <row r="49">
          <cell r="M49" t="str">
            <v>KOTA SORONG</v>
          </cell>
          <cell r="N49">
            <v>137358</v>
          </cell>
        </row>
        <row r="50">
          <cell r="M50" t="str">
            <v>KOTA SURABAYA</v>
          </cell>
          <cell r="N50">
            <v>3220810</v>
          </cell>
        </row>
        <row r="51">
          <cell r="M51" t="str">
            <v>KOTA TANGERANG</v>
          </cell>
          <cell r="N51">
            <v>829405</v>
          </cell>
        </row>
        <row r="52">
          <cell r="M52" t="str">
            <v>KOTA TANGERANG SELATAN</v>
          </cell>
          <cell r="N52">
            <v>226</v>
          </cell>
        </row>
        <row r="53">
          <cell r="M53" t="str">
            <v>KOTA TANJUNG PINANG</v>
          </cell>
          <cell r="N53">
            <v>814</v>
          </cell>
        </row>
        <row r="54">
          <cell r="M54" t="str">
            <v>KOTA TARAKAN</v>
          </cell>
          <cell r="N54">
            <v>151007</v>
          </cell>
        </row>
        <row r="55">
          <cell r="M55" t="str">
            <v>KOTA TEGAL</v>
          </cell>
          <cell r="N55">
            <v>11259</v>
          </cell>
        </row>
        <row r="56">
          <cell r="M56" t="str">
            <v>KOTA TERNATE</v>
          </cell>
          <cell r="N56">
            <v>116318</v>
          </cell>
        </row>
        <row r="57">
          <cell r="M57" t="str">
            <v>KOTA YOGYAKARTA</v>
          </cell>
          <cell r="N57">
            <v>426325</v>
          </cell>
        </row>
        <row r="58">
          <cell r="M58" t="str">
            <v>LOMBOK TENGAH</v>
          </cell>
          <cell r="N58">
            <v>22758</v>
          </cell>
        </row>
        <row r="59">
          <cell r="M59" t="str">
            <v>MAMUJU</v>
          </cell>
          <cell r="N59">
            <v>140313</v>
          </cell>
        </row>
        <row r="60">
          <cell r="M60" t="str">
            <v>PONOROGO</v>
          </cell>
          <cell r="N60">
            <v>125</v>
          </cell>
        </row>
        <row r="61">
          <cell r="M61" t="str">
            <v>SAMPANG</v>
          </cell>
          <cell r="N61">
            <v>34501</v>
          </cell>
        </row>
        <row r="62">
          <cell r="M62" t="str">
            <v>SIDOARJO</v>
          </cell>
          <cell r="N62">
            <v>326</v>
          </cell>
        </row>
        <row r="63">
          <cell r="M63" t="str">
            <v>SLEMAN</v>
          </cell>
          <cell r="N63">
            <v>2511</v>
          </cell>
        </row>
        <row r="64">
          <cell r="M64" t="str">
            <v>TANGERANG</v>
          </cell>
          <cell r="N64">
            <v>13567</v>
          </cell>
        </row>
        <row r="65">
          <cell r="M65" t="str">
            <v>Grand Total</v>
          </cell>
          <cell r="N65">
            <v>25419633</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zoomScaleNormal="100" zoomScaleSheetLayoutView="100" workbookViewId="0">
      <selection activeCell="H48" sqref="H48"/>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91" t="s">
        <v>333</v>
      </c>
      <c r="B44" s="92" t="s">
        <v>181</v>
      </c>
      <c r="C44" s="93">
        <v>45444</v>
      </c>
      <c r="D44" s="93"/>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K28" sqref="K28"/>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6" zoomScale="85" zoomScaleNormal="100" zoomScaleSheetLayoutView="85" workbookViewId="0">
      <selection activeCell="J11" sqref="J11"/>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505</v>
      </c>
      <c r="B4" s="11"/>
      <c r="C4" s="10" t="s">
        <v>504</v>
      </c>
    </row>
    <row r="5" spans="1:3" x14ac:dyDescent="0.35">
      <c r="A5" s="5"/>
      <c r="B5" s="11"/>
      <c r="C5" s="5"/>
    </row>
    <row r="6" spans="1:3" ht="75" x14ac:dyDescent="0.35">
      <c r="A6" s="7" t="s">
        <v>475</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57" t="s">
        <v>522</v>
      </c>
      <c r="B11" s="157"/>
      <c r="C11" s="157"/>
    </row>
    <row r="12" spans="1:3" x14ac:dyDescent="0.35">
      <c r="A12" s="156" t="s">
        <v>523</v>
      </c>
      <c r="B12" s="156"/>
      <c r="C12" s="156"/>
    </row>
    <row r="13" spans="1:3" x14ac:dyDescent="0.35">
      <c r="A13" s="16"/>
      <c r="B13" s="6"/>
      <c r="C13" s="6"/>
    </row>
    <row r="14" spans="1:3" x14ac:dyDescent="0.35">
      <c r="A14" s="157"/>
      <c r="B14" s="157"/>
      <c r="C14" s="157"/>
    </row>
    <row r="15" spans="1:3" x14ac:dyDescent="0.35">
      <c r="A15" s="157" t="s">
        <v>503</v>
      </c>
      <c r="B15" s="157"/>
      <c r="C15" s="157"/>
    </row>
    <row r="16" spans="1:3" x14ac:dyDescent="0.35">
      <c r="A16" s="157" t="s">
        <v>179</v>
      </c>
      <c r="B16" s="157"/>
      <c r="C16" s="157"/>
    </row>
    <row r="17" spans="1:3" x14ac:dyDescent="0.35">
      <c r="A17" s="156"/>
      <c r="B17" s="156"/>
      <c r="C17" s="156"/>
    </row>
    <row r="18" spans="1:3" x14ac:dyDescent="0.35">
      <c r="A18" s="156" t="s">
        <v>506</v>
      </c>
      <c r="B18" s="156"/>
      <c r="C18" s="156"/>
    </row>
    <row r="19" spans="1:3" x14ac:dyDescent="0.35">
      <c r="A19" s="156" t="s">
        <v>180</v>
      </c>
      <c r="B19" s="156"/>
      <c r="C19" s="156"/>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507</v>
      </c>
      <c r="B10" s="27">
        <v>5</v>
      </c>
    </row>
    <row r="11" spans="1:2" s="9" customFormat="1" x14ac:dyDescent="0.35">
      <c r="A11" s="28" t="s">
        <v>508</v>
      </c>
      <c r="B11" s="28">
        <v>5</v>
      </c>
    </row>
    <row r="12" spans="1:2" x14ac:dyDescent="0.35">
      <c r="A12" s="27" t="s">
        <v>403</v>
      </c>
      <c r="B12" s="27">
        <v>6</v>
      </c>
    </row>
    <row r="13" spans="1:2" s="9" customFormat="1" x14ac:dyDescent="0.35">
      <c r="A13" s="28" t="s">
        <v>404</v>
      </c>
      <c r="B13" s="28">
        <v>6</v>
      </c>
    </row>
    <row r="14" spans="1:2" s="9" customFormat="1" x14ac:dyDescent="0.35">
      <c r="A14" s="27" t="s">
        <v>509</v>
      </c>
      <c r="B14" s="27">
        <v>7</v>
      </c>
    </row>
    <row r="15" spans="1:2" s="9" customFormat="1" x14ac:dyDescent="0.35">
      <c r="A15" s="28" t="s">
        <v>510</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476</v>
      </c>
      <c r="B24" s="27">
        <v>12</v>
      </c>
    </row>
    <row r="25" spans="1:2" x14ac:dyDescent="0.35">
      <c r="A25" s="28" t="s">
        <v>477</v>
      </c>
      <c r="B25" s="28">
        <v>12</v>
      </c>
    </row>
    <row r="26" spans="1:2" x14ac:dyDescent="0.35">
      <c r="A26" s="27" t="s">
        <v>478</v>
      </c>
      <c r="B26" s="27">
        <v>13</v>
      </c>
    </row>
    <row r="27" spans="1:2" x14ac:dyDescent="0.35">
      <c r="A27" s="28" t="s">
        <v>479</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58"/>
      <c r="C10" s="17" t="s">
        <v>187</v>
      </c>
    </row>
    <row r="11" spans="1:3" ht="52" x14ac:dyDescent="0.35">
      <c r="A11" s="7" t="s">
        <v>186</v>
      </c>
      <c r="B11" s="158"/>
      <c r="C11" s="10" t="s">
        <v>188</v>
      </c>
    </row>
    <row r="12" spans="1:3" x14ac:dyDescent="0.35">
      <c r="A12" s="18"/>
      <c r="B12" s="18"/>
      <c r="C12" s="17"/>
    </row>
    <row r="13" spans="1:3" x14ac:dyDescent="0.35">
      <c r="A13" s="18" t="s">
        <v>189</v>
      </c>
      <c r="B13" s="159"/>
      <c r="C13" s="17" t="s">
        <v>271</v>
      </c>
    </row>
    <row r="14" spans="1:3" ht="37.5" x14ac:dyDescent="0.35">
      <c r="A14" s="7" t="s">
        <v>190</v>
      </c>
      <c r="B14" s="159"/>
      <c r="C14" s="10" t="s">
        <v>191</v>
      </c>
    </row>
    <row r="15" spans="1:3" x14ac:dyDescent="0.35">
      <c r="A15" s="18"/>
      <c r="B15" s="17"/>
      <c r="C15" s="17"/>
    </row>
    <row r="16" spans="1:3" x14ac:dyDescent="0.35">
      <c r="A16" s="18" t="s">
        <v>192</v>
      </c>
      <c r="B16" s="159"/>
      <c r="C16" s="17" t="s">
        <v>270</v>
      </c>
    </row>
    <row r="17" spans="1:3" x14ac:dyDescent="0.35">
      <c r="A17" s="7" t="s">
        <v>193</v>
      </c>
      <c r="B17" s="159"/>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E15" sqref="E15"/>
    </sheetView>
  </sheetViews>
  <sheetFormatPr defaultColWidth="9.1796875" defaultRowHeight="10.5" x14ac:dyDescent="0.25"/>
  <cols>
    <col min="1" max="1" width="41.453125" style="38" customWidth="1"/>
    <col min="2" max="2" width="19.453125" style="38" bestFit="1" customWidth="1"/>
    <col min="3" max="3" width="13.81640625" style="38" bestFit="1" customWidth="1"/>
    <col min="4" max="4" width="16" style="38" bestFit="1" customWidth="1"/>
    <col min="5" max="5" width="13.81640625" style="38" bestFit="1" customWidth="1"/>
    <col min="6" max="6" width="13.81640625" style="38" customWidth="1"/>
    <col min="7" max="7" width="29.81640625" style="38" bestFit="1" customWidth="1"/>
    <col min="8" max="16384" width="9.1796875" style="38"/>
  </cols>
  <sheetData>
    <row r="1" spans="1:7" ht="13" x14ac:dyDescent="0.25">
      <c r="A1" s="160" t="s">
        <v>524</v>
      </c>
      <c r="B1" s="161"/>
      <c r="C1" s="161"/>
      <c r="D1" s="161"/>
      <c r="E1" s="161"/>
      <c r="F1" s="161"/>
      <c r="G1" s="162"/>
    </row>
    <row r="2" spans="1:7" ht="13" x14ac:dyDescent="0.25">
      <c r="A2" s="163" t="s">
        <v>525</v>
      </c>
      <c r="B2" s="164"/>
      <c r="C2" s="164"/>
      <c r="D2" s="164"/>
      <c r="E2" s="164"/>
      <c r="F2" s="164"/>
      <c r="G2" s="165"/>
    </row>
    <row r="3" spans="1:7" x14ac:dyDescent="0.25">
      <c r="A3" s="166" t="s">
        <v>0</v>
      </c>
      <c r="B3" s="83" t="s">
        <v>1</v>
      </c>
      <c r="C3" s="83" t="s">
        <v>3</v>
      </c>
      <c r="D3" s="83" t="s">
        <v>5</v>
      </c>
      <c r="E3" s="83" t="s">
        <v>7</v>
      </c>
      <c r="F3" s="83" t="s">
        <v>499</v>
      </c>
      <c r="G3" s="168" t="s">
        <v>8</v>
      </c>
    </row>
    <row r="4" spans="1:7" x14ac:dyDescent="0.25">
      <c r="A4" s="167"/>
      <c r="B4" s="84" t="s">
        <v>2</v>
      </c>
      <c r="C4" s="84" t="s">
        <v>4</v>
      </c>
      <c r="D4" s="84" t="s">
        <v>6</v>
      </c>
      <c r="E4" s="84" t="s">
        <v>204</v>
      </c>
      <c r="F4" s="84" t="s">
        <v>500</v>
      </c>
      <c r="G4" s="169"/>
    </row>
    <row r="5" spans="1:7" x14ac:dyDescent="0.25">
      <c r="A5" s="31" t="s">
        <v>277</v>
      </c>
      <c r="B5" s="99">
        <v>1</v>
      </c>
      <c r="C5" s="99">
        <v>93609.037497451995</v>
      </c>
      <c r="D5" s="99">
        <v>60508.912635047993</v>
      </c>
      <c r="E5" s="99">
        <v>33100.124862404002</v>
      </c>
      <c r="F5" s="121">
        <v>24931254</v>
      </c>
      <c r="G5" s="33" t="s">
        <v>278</v>
      </c>
    </row>
    <row r="6" spans="1:7" x14ac:dyDescent="0.25">
      <c r="A6" s="34" t="s">
        <v>410</v>
      </c>
      <c r="B6" s="100">
        <v>162</v>
      </c>
      <c r="C6" s="100">
        <v>2648.6370713462907</v>
      </c>
      <c r="D6" s="100">
        <v>1724.9912122196301</v>
      </c>
      <c r="E6" s="100">
        <v>923.64585912667042</v>
      </c>
      <c r="F6" s="152">
        <v>477164</v>
      </c>
      <c r="G6" s="33" t="s">
        <v>399</v>
      </c>
    </row>
    <row r="7" spans="1:7" x14ac:dyDescent="0.25">
      <c r="A7" s="34" t="s">
        <v>408</v>
      </c>
      <c r="B7" s="100">
        <v>4</v>
      </c>
      <c r="C7" s="100">
        <v>82.031537</v>
      </c>
      <c r="D7" s="100">
        <v>26.929567000000002</v>
      </c>
      <c r="E7" s="100">
        <v>55.101970000000001</v>
      </c>
      <c r="F7" s="152">
        <v>11215</v>
      </c>
      <c r="G7" s="33" t="s">
        <v>409</v>
      </c>
    </row>
    <row r="8" spans="1:7" x14ac:dyDescent="0.25">
      <c r="A8" s="35" t="s">
        <v>9</v>
      </c>
      <c r="B8" s="101">
        <f>SUM(B5:B7)</f>
        <v>167</v>
      </c>
      <c r="C8" s="101">
        <f>SUM(C5:C7)</f>
        <v>96339.706105798294</v>
      </c>
      <c r="D8" s="101">
        <f>SUM(D5:D7)</f>
        <v>62260.833414267625</v>
      </c>
      <c r="E8" s="101">
        <f>SUM(E5:E7)</f>
        <v>34078.872691530676</v>
      </c>
      <c r="F8" s="101">
        <f>SUM(F5:F7)</f>
        <v>25419633</v>
      </c>
      <c r="G8" s="37" t="s">
        <v>10</v>
      </c>
    </row>
    <row r="9" spans="1:7" x14ac:dyDescent="0.25">
      <c r="A9" s="170"/>
      <c r="B9" s="171"/>
      <c r="C9" s="171"/>
      <c r="D9" s="171"/>
      <c r="E9" s="171"/>
      <c r="F9" s="171"/>
      <c r="G9" s="172"/>
    </row>
    <row r="11" spans="1:7" x14ac:dyDescent="0.25">
      <c r="C11" s="122"/>
      <c r="D11" s="122"/>
      <c r="E11" s="122"/>
    </row>
    <row r="12" spans="1:7" x14ac:dyDescent="0.25">
      <c r="C12" s="130"/>
      <c r="D12" s="122"/>
      <c r="E12" s="122"/>
    </row>
    <row r="14" spans="1:7" x14ac:dyDescent="0.25">
      <c r="D14" s="102"/>
    </row>
    <row r="15" spans="1:7" x14ac:dyDescent="0.25">
      <c r="C15" s="122"/>
      <c r="D15" s="122"/>
      <c r="E15" s="122"/>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O15" sqref="O15"/>
    </sheetView>
  </sheetViews>
  <sheetFormatPr defaultColWidth="9.1796875" defaultRowHeight="10.5" x14ac:dyDescent="0.25"/>
  <cols>
    <col min="1" max="1" width="27.81640625" style="38" customWidth="1"/>
    <col min="2" max="14" width="5.81640625" style="38" customWidth="1"/>
    <col min="15" max="15" width="26.1796875" style="38" customWidth="1"/>
    <col min="16" max="16384" width="9.1796875" style="38"/>
  </cols>
  <sheetData>
    <row r="1" spans="1:15" ht="13" x14ac:dyDescent="0.25">
      <c r="A1" s="160" t="s">
        <v>405</v>
      </c>
      <c r="B1" s="161"/>
      <c r="C1" s="161"/>
      <c r="D1" s="161"/>
      <c r="E1" s="161"/>
      <c r="F1" s="161"/>
      <c r="G1" s="161"/>
      <c r="H1" s="161"/>
      <c r="I1" s="161"/>
      <c r="J1" s="161"/>
      <c r="K1" s="161"/>
      <c r="L1" s="161"/>
      <c r="M1" s="161"/>
      <c r="N1" s="161"/>
      <c r="O1" s="162"/>
    </row>
    <row r="2" spans="1:15" ht="13" x14ac:dyDescent="0.25">
      <c r="A2" s="163" t="s">
        <v>406</v>
      </c>
      <c r="B2" s="173"/>
      <c r="C2" s="173"/>
      <c r="D2" s="173"/>
      <c r="E2" s="173"/>
      <c r="F2" s="173"/>
      <c r="G2" s="173"/>
      <c r="H2" s="173"/>
      <c r="I2" s="173"/>
      <c r="J2" s="173"/>
      <c r="K2" s="173"/>
      <c r="L2" s="173"/>
      <c r="M2" s="173"/>
      <c r="N2" s="173"/>
      <c r="O2" s="165"/>
    </row>
    <row r="3" spans="1:15" x14ac:dyDescent="0.25">
      <c r="A3" s="85" t="s">
        <v>0</v>
      </c>
      <c r="B3" s="86">
        <v>45078</v>
      </c>
      <c r="C3" s="86">
        <v>45108</v>
      </c>
      <c r="D3" s="86">
        <v>45139</v>
      </c>
      <c r="E3" s="86">
        <v>45170</v>
      </c>
      <c r="F3" s="86">
        <v>45200</v>
      </c>
      <c r="G3" s="86">
        <v>45231</v>
      </c>
      <c r="H3" s="86">
        <v>45261</v>
      </c>
      <c r="I3" s="86">
        <v>45292</v>
      </c>
      <c r="J3" s="86">
        <v>45323</v>
      </c>
      <c r="K3" s="86">
        <v>45352</v>
      </c>
      <c r="L3" s="86">
        <v>45383</v>
      </c>
      <c r="M3" s="86">
        <v>45413</v>
      </c>
      <c r="N3" s="86">
        <v>45444</v>
      </c>
      <c r="O3" s="87" t="s">
        <v>8</v>
      </c>
    </row>
    <row r="4" spans="1:15" x14ac:dyDescent="0.25">
      <c r="A4" s="31" t="s">
        <v>277</v>
      </c>
      <c r="B4" s="40">
        <v>62854.02285781</v>
      </c>
      <c r="C4" s="40">
        <v>64144.020559999997</v>
      </c>
      <c r="D4" s="40">
        <v>65098.152832039996</v>
      </c>
      <c r="E4" s="40">
        <v>65617.316707439997</v>
      </c>
      <c r="F4" s="40">
        <v>65963.872169073002</v>
      </c>
      <c r="G4" s="40">
        <v>63327.472414002012</v>
      </c>
      <c r="H4" s="40">
        <v>67573.562249263006</v>
      </c>
      <c r="I4" s="40">
        <v>67803.704545037996</v>
      </c>
      <c r="J4" s="40">
        <v>70179.80188993398</v>
      </c>
      <c r="K4" s="40">
        <v>71565.348046519997</v>
      </c>
      <c r="L4" s="40">
        <v>72703.409419689007</v>
      </c>
      <c r="M4" s="40">
        <v>75492.314412578024</v>
      </c>
      <c r="N4" s="40">
        <v>77027.161509658996</v>
      </c>
      <c r="O4" s="33" t="s">
        <v>278</v>
      </c>
    </row>
    <row r="5" spans="1:15" x14ac:dyDescent="0.25">
      <c r="A5" s="34" t="s">
        <v>410</v>
      </c>
      <c r="B5" s="41">
        <v>1726.3744490566867</v>
      </c>
      <c r="C5" s="41">
        <v>1726.3744490566867</v>
      </c>
      <c r="D5" s="41">
        <v>1726.3744490566867</v>
      </c>
      <c r="E5" s="41">
        <v>1726.3744490566867</v>
      </c>
      <c r="F5" s="41">
        <v>1741.1490091066921</v>
      </c>
      <c r="G5" s="41">
        <v>1741.1490091066921</v>
      </c>
      <c r="H5" s="41">
        <v>1847.0403323111204</v>
      </c>
      <c r="I5" s="41">
        <v>1847.0403323111204</v>
      </c>
      <c r="J5" s="41">
        <v>1847.0403323111204</v>
      </c>
      <c r="K5" s="41">
        <v>1847.0403323111204</v>
      </c>
      <c r="L5" s="41">
        <v>2017.9307729031202</v>
      </c>
      <c r="M5" s="41">
        <v>2017.9307729031202</v>
      </c>
      <c r="N5" s="41">
        <v>2017.9307729031202</v>
      </c>
      <c r="O5" s="33" t="s">
        <v>399</v>
      </c>
    </row>
    <row r="6" spans="1:15" x14ac:dyDescent="0.25">
      <c r="A6" s="34" t="s">
        <v>408</v>
      </c>
      <c r="B6" s="41">
        <v>70.981323000000003</v>
      </c>
      <c r="C6" s="41">
        <v>70.981323000000003</v>
      </c>
      <c r="D6" s="41">
        <v>70.981323000000003</v>
      </c>
      <c r="E6" s="41">
        <v>70.981323000000003</v>
      </c>
      <c r="F6" s="41">
        <v>70.343638999999996</v>
      </c>
      <c r="G6" s="41">
        <v>70.343638999999996</v>
      </c>
      <c r="H6" s="41">
        <v>70.789879000000013</v>
      </c>
      <c r="I6" s="41">
        <v>70.789879000000013</v>
      </c>
      <c r="J6" s="41">
        <v>70.789879000000013</v>
      </c>
      <c r="K6" s="41">
        <v>70.789879000000013</v>
      </c>
      <c r="L6" s="41">
        <v>70.123131999999998</v>
      </c>
      <c r="M6" s="41">
        <v>70.123131999999998</v>
      </c>
      <c r="N6" s="41">
        <v>70.123131999999998</v>
      </c>
      <c r="O6" s="33" t="s">
        <v>409</v>
      </c>
    </row>
    <row r="7" spans="1:15" x14ac:dyDescent="0.25">
      <c r="A7" s="35" t="s">
        <v>9</v>
      </c>
      <c r="B7" s="36">
        <f t="shared" ref="B7:N7" si="0">SUM(B4:B6)</f>
        <v>64651.378629866689</v>
      </c>
      <c r="C7" s="36">
        <f t="shared" si="0"/>
        <v>65941.37633205668</v>
      </c>
      <c r="D7" s="36">
        <f t="shared" si="0"/>
        <v>66895.508604096685</v>
      </c>
      <c r="E7" s="36">
        <f t="shared" si="0"/>
        <v>67414.672479496687</v>
      </c>
      <c r="F7" s="36">
        <f t="shared" si="0"/>
        <v>67775.364817179696</v>
      </c>
      <c r="G7" s="36">
        <f t="shared" si="0"/>
        <v>65138.965062108706</v>
      </c>
      <c r="H7" s="36">
        <f t="shared" si="0"/>
        <v>69491.392460574134</v>
      </c>
      <c r="I7" s="36">
        <f t="shared" si="0"/>
        <v>69721.534756349123</v>
      </c>
      <c r="J7" s="36">
        <f t="shared" si="0"/>
        <v>72097.632101245108</v>
      </c>
      <c r="K7" s="36">
        <f t="shared" si="0"/>
        <v>73483.178257831125</v>
      </c>
      <c r="L7" s="36">
        <f t="shared" si="0"/>
        <v>74791.463324592114</v>
      </c>
      <c r="M7" s="36">
        <f t="shared" si="0"/>
        <v>77580.36831748113</v>
      </c>
      <c r="N7" s="36">
        <f t="shared" si="0"/>
        <v>79115.215414562103</v>
      </c>
      <c r="O7" s="43" t="s">
        <v>10</v>
      </c>
    </row>
    <row r="8" spans="1:15" x14ac:dyDescent="0.25">
      <c r="A8" s="170"/>
      <c r="B8" s="171"/>
      <c r="C8" s="171"/>
      <c r="D8" s="171"/>
      <c r="E8" s="171"/>
      <c r="F8" s="171"/>
      <c r="G8" s="171"/>
      <c r="H8" s="171"/>
      <c r="I8" s="171"/>
      <c r="J8" s="171"/>
      <c r="K8" s="171"/>
      <c r="L8" s="171"/>
      <c r="M8" s="171"/>
      <c r="N8" s="171"/>
      <c r="O8" s="172"/>
    </row>
    <row r="9" spans="1:15" x14ac:dyDescent="0.25">
      <c r="A9" s="39"/>
    </row>
    <row r="10" spans="1:15"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3"/>
  <sheetViews>
    <sheetView showGridLines="0" view="pageBreakPreview" zoomScaleNormal="100" zoomScaleSheetLayoutView="100" workbookViewId="0">
      <pane xSplit="1" ySplit="4" topLeftCell="B8" activePane="bottomRight" state="frozen"/>
      <selection activeCell="N4" sqref="N4"/>
      <selection pane="topRight" activeCell="N4" sqref="N4"/>
      <selection pane="bottomLeft" activeCell="N4" sqref="N4"/>
      <selection pane="bottomRight" activeCell="I55" sqref="I55"/>
    </sheetView>
  </sheetViews>
  <sheetFormatPr defaultColWidth="9.1796875" defaultRowHeight="10.5" x14ac:dyDescent="0.25"/>
  <cols>
    <col min="1" max="1" width="4.453125" style="38" customWidth="1"/>
    <col min="2" max="2" width="31.453125" style="38" customWidth="1"/>
    <col min="3" max="5" width="19" style="38" customWidth="1"/>
    <col min="6" max="6" width="24.1796875" style="38" customWidth="1"/>
    <col min="7" max="7" width="20.54296875" style="38" customWidth="1"/>
    <col min="8" max="8" width="13.81640625" style="38" customWidth="1"/>
    <col min="9" max="16384" width="9.1796875" style="38"/>
  </cols>
  <sheetData>
    <row r="1" spans="1:8" ht="15" customHeight="1" x14ac:dyDescent="0.25">
      <c r="A1" s="160" t="s">
        <v>526</v>
      </c>
      <c r="B1" s="161"/>
      <c r="C1" s="161"/>
      <c r="D1" s="161"/>
      <c r="E1" s="161"/>
      <c r="F1" s="161"/>
      <c r="G1" s="161"/>
      <c r="H1" s="142"/>
    </row>
    <row r="2" spans="1:8" ht="15" customHeight="1" x14ac:dyDescent="0.25">
      <c r="A2" s="163" t="s">
        <v>527</v>
      </c>
      <c r="B2" s="164"/>
      <c r="C2" s="164"/>
      <c r="D2" s="164"/>
      <c r="E2" s="164"/>
      <c r="F2" s="173"/>
      <c r="G2" s="164"/>
      <c r="H2" s="141"/>
    </row>
    <row r="3" spans="1:8" ht="22.5" customHeight="1" x14ac:dyDescent="0.25">
      <c r="A3" s="166" t="s">
        <v>344</v>
      </c>
      <c r="B3" s="166" t="s">
        <v>343</v>
      </c>
      <c r="C3" s="83" t="s">
        <v>3</v>
      </c>
      <c r="D3" s="83" t="s">
        <v>5</v>
      </c>
      <c r="E3" s="124" t="s">
        <v>7</v>
      </c>
      <c r="F3" s="83" t="s">
        <v>472</v>
      </c>
      <c r="G3" s="125" t="s">
        <v>345</v>
      </c>
      <c r="H3" s="83" t="s">
        <v>516</v>
      </c>
    </row>
    <row r="4" spans="1:8" ht="15" customHeight="1" x14ac:dyDescent="0.25">
      <c r="A4" s="167"/>
      <c r="B4" s="167"/>
      <c r="C4" s="84" t="s">
        <v>4</v>
      </c>
      <c r="D4" s="84" t="s">
        <v>6</v>
      </c>
      <c r="E4" s="84" t="s">
        <v>204</v>
      </c>
      <c r="F4" s="126" t="s">
        <v>342</v>
      </c>
      <c r="G4" s="84" t="s">
        <v>346</v>
      </c>
      <c r="H4" s="84" t="s">
        <v>500</v>
      </c>
    </row>
    <row r="5" spans="1:8" x14ac:dyDescent="0.25">
      <c r="A5" s="98">
        <v>1</v>
      </c>
      <c r="B5" s="31" t="s">
        <v>440</v>
      </c>
      <c r="C5" s="32"/>
      <c r="D5" s="32"/>
      <c r="E5" s="32"/>
      <c r="F5" s="99">
        <v>843.73203909599999</v>
      </c>
      <c r="G5" s="32"/>
      <c r="H5" s="143">
        <f>VLOOKUP(B5,'[13]Nasabah All Gadai'!$M:$N,2,FALSE)</f>
        <v>354344</v>
      </c>
    </row>
    <row r="6" spans="1:8" x14ac:dyDescent="0.25">
      <c r="A6" s="98">
        <v>2</v>
      </c>
      <c r="B6" s="31" t="s">
        <v>347</v>
      </c>
      <c r="C6" s="32">
        <v>130.40574768599998</v>
      </c>
      <c r="D6" s="32">
        <v>56.058398999999994</v>
      </c>
      <c r="E6" s="32">
        <v>74.347348686000004</v>
      </c>
      <c r="F6" s="99">
        <v>4855.0017525309995</v>
      </c>
      <c r="G6" s="32">
        <v>49.750076000000007</v>
      </c>
      <c r="H6" s="143">
        <f>VLOOKUP(B6,'[13]Nasabah All Gadai'!$M:$N,2,FALSE)</f>
        <v>1551655</v>
      </c>
    </row>
    <row r="7" spans="1:8" x14ac:dyDescent="0.25">
      <c r="A7" s="98">
        <v>3</v>
      </c>
      <c r="B7" s="38" t="s">
        <v>398</v>
      </c>
      <c r="C7" s="32">
        <v>0.91791299999999998</v>
      </c>
      <c r="D7" s="32">
        <v>0</v>
      </c>
      <c r="E7" s="32">
        <v>0.91791299999999998</v>
      </c>
      <c r="F7" s="99">
        <v>0.72860000000000003</v>
      </c>
      <c r="G7" s="32">
        <v>0</v>
      </c>
      <c r="H7" s="143">
        <f>VLOOKUP(B7,'[13]Nasabah All Gadai'!$M:$N,2,FALSE)</f>
        <v>4028</v>
      </c>
    </row>
    <row r="8" spans="1:8" x14ac:dyDescent="0.25">
      <c r="A8" s="98">
        <v>4</v>
      </c>
      <c r="B8" s="38" t="s">
        <v>469</v>
      </c>
      <c r="C8" s="32">
        <v>0</v>
      </c>
      <c r="D8" s="32">
        <v>0</v>
      </c>
      <c r="E8" s="32">
        <v>0</v>
      </c>
      <c r="F8" s="99">
        <v>0</v>
      </c>
      <c r="G8" s="32">
        <v>0</v>
      </c>
      <c r="H8" s="143">
        <f>VLOOKUP(B8,'[13]Nasabah All Gadai'!$M:$N,2,FALSE)</f>
        <v>0</v>
      </c>
    </row>
    <row r="9" spans="1:8" x14ac:dyDescent="0.25">
      <c r="A9" s="98">
        <v>5</v>
      </c>
      <c r="B9" s="38" t="s">
        <v>441</v>
      </c>
      <c r="C9" s="32"/>
      <c r="D9" s="32"/>
      <c r="E9" s="32"/>
      <c r="F9" s="99">
        <v>714.23593846699998</v>
      </c>
      <c r="G9" s="32"/>
      <c r="H9" s="143">
        <f>VLOOKUP(B9,'[13]Nasabah All Gadai'!$M:$N,2,FALSE)</f>
        <v>283070</v>
      </c>
    </row>
    <row r="10" spans="1:8" x14ac:dyDescent="0.25">
      <c r="A10" s="98">
        <v>6</v>
      </c>
      <c r="B10" s="31" t="s">
        <v>348</v>
      </c>
      <c r="C10" s="32">
        <v>217.67788019750003</v>
      </c>
      <c r="D10" s="32">
        <v>109.86684935300001</v>
      </c>
      <c r="E10" s="32">
        <v>107.81103084450001</v>
      </c>
      <c r="F10" s="99">
        <v>1549.9493155340001</v>
      </c>
      <c r="G10" s="32">
        <v>72.932890999999998</v>
      </c>
      <c r="H10" s="143">
        <f>VLOOKUP(B10,'[13]Nasabah All Gadai'!$M:$N,2,FALSE)</f>
        <v>540968</v>
      </c>
    </row>
    <row r="11" spans="1:8" x14ac:dyDescent="0.25">
      <c r="A11" s="98">
        <v>7</v>
      </c>
      <c r="B11" s="31" t="s">
        <v>502</v>
      </c>
      <c r="C11" s="32">
        <v>9.0719028560000012</v>
      </c>
      <c r="D11" s="32">
        <v>0.10559478899999999</v>
      </c>
      <c r="E11" s="32">
        <v>8.9663080669999999</v>
      </c>
      <c r="F11" s="99">
        <v>6.7390623999999999</v>
      </c>
      <c r="G11" s="32">
        <v>0</v>
      </c>
      <c r="H11" s="143">
        <f>VLOOKUP(B11,'[13]Nasabah All Gadai'!$M:$N,2,FALSE)</f>
        <v>814</v>
      </c>
    </row>
    <row r="12" spans="1:8" x14ac:dyDescent="0.25">
      <c r="A12" s="98">
        <v>8</v>
      </c>
      <c r="B12" s="31" t="s">
        <v>459</v>
      </c>
      <c r="C12" s="32"/>
      <c r="D12" s="32"/>
      <c r="E12" s="32"/>
      <c r="F12" s="99">
        <v>237.94079985499999</v>
      </c>
      <c r="G12" s="32"/>
      <c r="H12" s="143">
        <f>VLOOKUP(B12,'[13]Nasabah All Gadai'!$M:$N,2,FALSE)</f>
        <v>91793</v>
      </c>
    </row>
    <row r="13" spans="1:8" x14ac:dyDescent="0.25">
      <c r="A13" s="98">
        <v>9</v>
      </c>
      <c r="B13" s="31" t="s">
        <v>518</v>
      </c>
      <c r="C13" s="32">
        <v>4.5921051116299996</v>
      </c>
      <c r="D13" s="32">
        <v>0.39412853399999997</v>
      </c>
      <c r="E13" s="32">
        <v>4.1979765776299995</v>
      </c>
      <c r="F13" s="99">
        <v>1148.1435539649999</v>
      </c>
      <c r="G13" s="32">
        <v>0</v>
      </c>
      <c r="H13" s="143">
        <f>VLOOKUP(B13,'[13]Nasabah All Gadai'!$M:$N,2,FALSE)</f>
        <v>386851</v>
      </c>
    </row>
    <row r="14" spans="1:8" x14ac:dyDescent="0.25">
      <c r="A14" s="98">
        <v>10</v>
      </c>
      <c r="B14" s="31" t="s">
        <v>442</v>
      </c>
      <c r="C14" s="32"/>
      <c r="D14" s="32"/>
      <c r="E14" s="32"/>
      <c r="F14" s="99">
        <v>782.8960121419999</v>
      </c>
      <c r="G14" s="32"/>
      <c r="H14" s="143">
        <f>VLOOKUP(B14,'[13]Nasabah All Gadai'!$M:$N,2,FALSE)</f>
        <v>271060</v>
      </c>
    </row>
    <row r="15" spans="1:8" x14ac:dyDescent="0.25">
      <c r="A15" s="98">
        <v>11</v>
      </c>
      <c r="B15" s="31" t="s">
        <v>443</v>
      </c>
      <c r="C15" s="32"/>
      <c r="D15" s="32"/>
      <c r="E15" s="32"/>
      <c r="F15" s="99">
        <v>1308.04263651</v>
      </c>
      <c r="G15" s="32"/>
      <c r="H15" s="143">
        <f>VLOOKUP(B15,'[13]Nasabah All Gadai'!$M:$N,2,FALSE)</f>
        <v>454890</v>
      </c>
    </row>
    <row r="16" spans="1:8" x14ac:dyDescent="0.25">
      <c r="A16" s="98">
        <v>12</v>
      </c>
      <c r="B16" s="31" t="s">
        <v>445</v>
      </c>
      <c r="C16" s="32"/>
      <c r="D16" s="32"/>
      <c r="E16" s="32"/>
      <c r="F16" s="99">
        <v>261.90043280800001</v>
      </c>
      <c r="G16" s="32"/>
      <c r="H16" s="143">
        <f>VLOOKUP(B16,'[13]Nasabah All Gadai'!$M:$N,2,FALSE)</f>
        <v>88204</v>
      </c>
    </row>
    <row r="17" spans="1:8" x14ac:dyDescent="0.25">
      <c r="A17" s="98">
        <v>13</v>
      </c>
      <c r="B17" s="31" t="s">
        <v>444</v>
      </c>
      <c r="C17" s="32"/>
      <c r="D17" s="32"/>
      <c r="E17" s="32"/>
      <c r="F17" s="99">
        <v>840.055584705</v>
      </c>
      <c r="G17" s="32"/>
      <c r="H17" s="143">
        <f>VLOOKUP(B17,'[13]Nasabah All Gadai'!$M:$N,2,FALSE)</f>
        <v>265995</v>
      </c>
    </row>
    <row r="18" spans="1:8" x14ac:dyDescent="0.25">
      <c r="A18" s="98">
        <v>14</v>
      </c>
      <c r="B18" s="31" t="s">
        <v>349</v>
      </c>
      <c r="C18" s="32">
        <v>93636.471446212992</v>
      </c>
      <c r="D18" s="32">
        <v>60509.940221100995</v>
      </c>
      <c r="E18" s="32">
        <v>33126.531225112005</v>
      </c>
      <c r="F18" s="99">
        <v>6728.078777015</v>
      </c>
      <c r="G18" s="32">
        <v>53760.504650026</v>
      </c>
      <c r="H18" s="143">
        <f>VLOOKUP(B18,'[13]Nasabah All Gadai'!$M:$N,2,FALSE)</f>
        <v>1715483</v>
      </c>
    </row>
    <row r="19" spans="1:8" x14ac:dyDescent="0.25">
      <c r="A19" s="98">
        <v>15</v>
      </c>
      <c r="B19" s="31" t="s">
        <v>350</v>
      </c>
      <c r="C19" s="32">
        <v>50.590013112889999</v>
      </c>
      <c r="D19" s="32">
        <v>13.147345180009999</v>
      </c>
      <c r="E19" s="32">
        <v>37.442667932879992</v>
      </c>
      <c r="F19" s="99">
        <v>22.210295437000003</v>
      </c>
      <c r="G19" s="32">
        <v>12.178123666009999</v>
      </c>
      <c r="H19" s="143">
        <f>VLOOKUP(B19,'[13]Nasabah All Gadai'!$M:$N,2,FALSE)</f>
        <v>7775</v>
      </c>
    </row>
    <row r="20" spans="1:8" x14ac:dyDescent="0.25">
      <c r="A20" s="98">
        <v>16</v>
      </c>
      <c r="B20" s="31" t="s">
        <v>351</v>
      </c>
      <c r="C20" s="32">
        <v>193.95044439284001</v>
      </c>
      <c r="D20" s="32">
        <v>68.039357739570008</v>
      </c>
      <c r="E20" s="32">
        <v>125.91108665328001</v>
      </c>
      <c r="F20" s="99">
        <v>91.464442126119991</v>
      </c>
      <c r="G20" s="32">
        <v>37.872373670999998</v>
      </c>
      <c r="H20" s="143">
        <f>VLOOKUP(B20,'[13]Nasabah All Gadai'!$M:$N,2,FALSE)</f>
        <v>5784</v>
      </c>
    </row>
    <row r="21" spans="1:8" x14ac:dyDescent="0.25">
      <c r="A21" s="98">
        <v>17</v>
      </c>
      <c r="B21" s="31" t="s">
        <v>352</v>
      </c>
      <c r="C21" s="32">
        <v>16.823170999999999</v>
      </c>
      <c r="D21" s="32">
        <v>7.3331520000000001</v>
      </c>
      <c r="E21" s="32">
        <v>9.4900190000000002</v>
      </c>
      <c r="F21" s="99">
        <v>6.839645</v>
      </c>
      <c r="G21" s="32">
        <v>6.0333329999999998</v>
      </c>
      <c r="H21" s="143">
        <f>VLOOKUP(B21,'[13]Nasabah All Gadai'!$M:$N,2,FALSE)</f>
        <v>3052</v>
      </c>
    </row>
    <row r="22" spans="1:8" x14ac:dyDescent="0.25">
      <c r="A22" s="98">
        <v>18</v>
      </c>
      <c r="B22" s="31" t="s">
        <v>397</v>
      </c>
      <c r="C22" s="32">
        <v>56.179728999999995</v>
      </c>
      <c r="D22" s="32">
        <v>35.858718000000003</v>
      </c>
      <c r="E22" s="32">
        <v>20.321010999999999</v>
      </c>
      <c r="F22" s="99">
        <v>44.190477000000001</v>
      </c>
      <c r="G22" s="32">
        <v>35.074563999999995</v>
      </c>
      <c r="H22" s="143">
        <f>VLOOKUP(B22,'[13]Nasabah All Gadai'!$M:$N,2,FALSE)</f>
        <v>9018</v>
      </c>
    </row>
    <row r="23" spans="1:8" x14ac:dyDescent="0.25">
      <c r="A23" s="98">
        <v>19</v>
      </c>
      <c r="B23" s="31" t="s">
        <v>360</v>
      </c>
      <c r="C23" s="32">
        <v>39.306617353999997</v>
      </c>
      <c r="D23" s="32">
        <v>7.4621975000000003</v>
      </c>
      <c r="E23" s="32">
        <v>31.844419854000002</v>
      </c>
      <c r="F23" s="99">
        <v>515.57714781200002</v>
      </c>
      <c r="G23" s="32">
        <v>5.6854580000000006</v>
      </c>
      <c r="H23" s="143">
        <f>VLOOKUP(B23,'[13]Nasabah All Gadai'!$M:$N,2,FALSE)</f>
        <v>829405</v>
      </c>
    </row>
    <row r="24" spans="1:8" x14ac:dyDescent="0.25">
      <c r="A24" s="98">
        <v>20</v>
      </c>
      <c r="B24" s="31" t="s">
        <v>353</v>
      </c>
      <c r="C24" s="32">
        <v>41.582875226459997</v>
      </c>
      <c r="D24" s="32">
        <v>38.533504000000001</v>
      </c>
      <c r="E24" s="32">
        <v>3.0493712264599999</v>
      </c>
      <c r="F24" s="99">
        <v>36.041485999999999</v>
      </c>
      <c r="G24" s="32">
        <v>37.899050000000003</v>
      </c>
      <c r="H24" s="143">
        <f>VLOOKUP(B24,'[13]Nasabah All Gadai'!$M:$N,2,FALSE)</f>
        <v>5655</v>
      </c>
    </row>
    <row r="25" spans="1:8" x14ac:dyDescent="0.25">
      <c r="A25" s="98">
        <v>21</v>
      </c>
      <c r="B25" s="31" t="s">
        <v>355</v>
      </c>
      <c r="C25" s="32">
        <v>20.289782932190004</v>
      </c>
      <c r="D25" s="32">
        <v>7.5159287280500005</v>
      </c>
      <c r="E25" s="32">
        <v>12.773854204140001</v>
      </c>
      <c r="F25" s="99">
        <v>10.095179345</v>
      </c>
      <c r="G25" s="32">
        <v>4.3984169999999994</v>
      </c>
      <c r="H25" s="143">
        <f>VLOOKUP(B25,'[13]Nasabah All Gadai'!$M:$N,2,FALSE)</f>
        <v>5788</v>
      </c>
    </row>
    <row r="26" spans="1:8" x14ac:dyDescent="0.25">
      <c r="A26" s="98">
        <v>22</v>
      </c>
      <c r="B26" s="31" t="s">
        <v>367</v>
      </c>
      <c r="C26" s="32">
        <v>23.257118511000002</v>
      </c>
      <c r="D26" s="32">
        <v>0.13412341999999999</v>
      </c>
      <c r="E26" s="32">
        <v>23.122995091</v>
      </c>
      <c r="F26" s="99">
        <v>7.6061410250000003</v>
      </c>
      <c r="G26" s="32">
        <v>0</v>
      </c>
      <c r="H26" s="143">
        <f>VLOOKUP(B26,'[13]Nasabah All Gadai'!$M:$N,2,FALSE)</f>
        <v>6092</v>
      </c>
    </row>
    <row r="27" spans="1:8" x14ac:dyDescent="0.25">
      <c r="A27" s="98">
        <v>23</v>
      </c>
      <c r="B27" s="34" t="s">
        <v>354</v>
      </c>
      <c r="C27" s="32">
        <v>86.817848614999988</v>
      </c>
      <c r="D27" s="32">
        <v>65.172266445999995</v>
      </c>
      <c r="E27" s="32">
        <v>21.645582168999997</v>
      </c>
      <c r="F27" s="99">
        <v>7573.7643330460005</v>
      </c>
      <c r="G27" s="32">
        <v>39.633756999999996</v>
      </c>
      <c r="H27" s="143">
        <f>VLOOKUP(B27,'[13]Nasabah All Gadai'!$M:$N,2,FALSE)</f>
        <v>3549709</v>
      </c>
    </row>
    <row r="28" spans="1:8" x14ac:dyDescent="0.25">
      <c r="A28" s="98">
        <v>24</v>
      </c>
      <c r="B28" s="94" t="s">
        <v>366</v>
      </c>
      <c r="C28" s="32">
        <v>3.6481779999999997</v>
      </c>
      <c r="D28" s="32">
        <v>0.25287900000000002</v>
      </c>
      <c r="E28" s="32">
        <v>3.3952990000000001</v>
      </c>
      <c r="F28" s="99">
        <v>1.05339</v>
      </c>
      <c r="G28" s="32">
        <v>0.25154799999999999</v>
      </c>
      <c r="H28" s="143">
        <f>VLOOKUP(B28,'[13]Nasabah All Gadai'!$M:$N,2,FALSE)</f>
        <v>509</v>
      </c>
    </row>
    <row r="29" spans="1:8" x14ac:dyDescent="0.25">
      <c r="A29" s="98">
        <v>25</v>
      </c>
      <c r="B29" s="94" t="s">
        <v>446</v>
      </c>
      <c r="C29" s="32">
        <v>46.564636</v>
      </c>
      <c r="D29" s="32">
        <v>44.810795999999996</v>
      </c>
      <c r="E29" s="32">
        <v>1.7538399999999998</v>
      </c>
      <c r="F29" s="99">
        <v>37.498455</v>
      </c>
      <c r="G29" s="32">
        <v>0.38325399999999998</v>
      </c>
      <c r="H29" s="143">
        <f>VLOOKUP(B29,'[13]Nasabah All Gadai'!$M:$N,2,FALSE)</f>
        <v>13567</v>
      </c>
    </row>
    <row r="30" spans="1:8" x14ac:dyDescent="0.25">
      <c r="A30" s="98">
        <v>26</v>
      </c>
      <c r="B30" s="94" t="s">
        <v>517</v>
      </c>
      <c r="C30" s="32">
        <v>4.6385245180000005</v>
      </c>
      <c r="D30" s="32">
        <v>1.9801870880000001</v>
      </c>
      <c r="E30" s="32">
        <v>2.65833743</v>
      </c>
      <c r="F30" s="99">
        <v>1.5946</v>
      </c>
      <c r="G30" s="32">
        <v>1.979532088</v>
      </c>
      <c r="H30" s="143">
        <f>VLOOKUP(B30,'[13]Nasabah All Gadai'!$M:$N,2,FALSE)</f>
        <v>226</v>
      </c>
    </row>
    <row r="31" spans="1:8" x14ac:dyDescent="0.25">
      <c r="A31" s="98">
        <v>27</v>
      </c>
      <c r="B31" s="94" t="s">
        <v>447</v>
      </c>
      <c r="C31" s="32">
        <v>56.077938840000002</v>
      </c>
      <c r="D31" s="32">
        <v>46.732993929999999</v>
      </c>
      <c r="E31" s="32">
        <v>9.3449449099999988</v>
      </c>
      <c r="F31" s="99">
        <v>46.660877679999999</v>
      </c>
      <c r="G31" s="32">
        <v>2.0329999999999999</v>
      </c>
      <c r="H31" s="143">
        <f>VLOOKUP(B31,'[13]Nasabah All Gadai'!$M:$N,2,FALSE)</f>
        <v>5489</v>
      </c>
    </row>
    <row r="32" spans="1:8" x14ac:dyDescent="0.25">
      <c r="A32" s="98">
        <v>28</v>
      </c>
      <c r="B32" s="38" t="s">
        <v>448</v>
      </c>
      <c r="C32" s="32">
        <v>2.4093930000000001</v>
      </c>
      <c r="D32" s="32">
        <v>0</v>
      </c>
      <c r="E32" s="32">
        <v>2.4093930000000001</v>
      </c>
      <c r="F32" s="99">
        <v>0.55945199999999995</v>
      </c>
      <c r="G32" s="32">
        <v>0</v>
      </c>
      <c r="H32" s="143">
        <f>VLOOKUP(B32,'[13]Nasabah All Gadai'!$M:$N,2,FALSE)</f>
        <v>637</v>
      </c>
    </row>
    <row r="33" spans="1:8" x14ac:dyDescent="0.25">
      <c r="A33" s="98">
        <v>29</v>
      </c>
      <c r="B33" s="38" t="s">
        <v>449</v>
      </c>
      <c r="C33" s="32">
        <v>9.6622039999999991</v>
      </c>
      <c r="D33" s="32">
        <v>7.9609329999999998</v>
      </c>
      <c r="E33" s="32">
        <v>1.701271</v>
      </c>
      <c r="F33" s="99">
        <v>5.1425349999999996</v>
      </c>
      <c r="G33" s="32">
        <v>6.4</v>
      </c>
      <c r="H33" s="143">
        <f>VLOOKUP(B33,'[13]Nasabah All Gadai'!$M:$N,2,FALSE)</f>
        <v>803</v>
      </c>
    </row>
    <row r="34" spans="1:8" x14ac:dyDescent="0.25">
      <c r="A34" s="98">
        <v>30</v>
      </c>
      <c r="B34" s="94" t="s">
        <v>356</v>
      </c>
      <c r="C34" s="32">
        <v>46.595129276000002</v>
      </c>
      <c r="D34" s="32">
        <v>13.898573880000001</v>
      </c>
      <c r="E34" s="32">
        <v>32.696555396000001</v>
      </c>
      <c r="F34" s="99">
        <v>5751.3925112699999</v>
      </c>
      <c r="G34" s="32">
        <v>12.087375000000002</v>
      </c>
      <c r="H34" s="143">
        <f>VLOOKUP(B34,'[13]Nasabah All Gadai'!$M:$N,2,FALSE)</f>
        <v>2690422</v>
      </c>
    </row>
    <row r="35" spans="1:8" x14ac:dyDescent="0.25">
      <c r="A35" s="98">
        <v>31</v>
      </c>
      <c r="B35" s="94" t="s">
        <v>407</v>
      </c>
      <c r="C35" s="32">
        <v>70.033828999999997</v>
      </c>
      <c r="D35" s="32">
        <v>18.042576</v>
      </c>
      <c r="E35" s="32">
        <v>51.991253</v>
      </c>
      <c r="F35" s="99">
        <v>63.759022999999999</v>
      </c>
      <c r="G35" s="32">
        <v>17.466844999999999</v>
      </c>
      <c r="H35" s="143">
        <f>VLOOKUP(B35,'[13]Nasabah All Gadai'!$M:$N,2,FALSE)</f>
        <v>10324</v>
      </c>
    </row>
    <row r="36" spans="1:8" x14ac:dyDescent="0.25">
      <c r="A36" s="98">
        <v>32</v>
      </c>
      <c r="B36" s="94" t="s">
        <v>357</v>
      </c>
      <c r="C36" s="32">
        <v>5.7114155983499995</v>
      </c>
      <c r="D36" s="32">
        <v>2.1093044889999999</v>
      </c>
      <c r="E36" s="32">
        <v>3.60211110935</v>
      </c>
      <c r="F36" s="99">
        <v>4.6741320199999992</v>
      </c>
      <c r="G36" s="32">
        <v>1.9698562560000001</v>
      </c>
      <c r="H36" s="143">
        <f>VLOOKUP(B36,'[13]Nasabah All Gadai'!$M:$N,2,FALSE)</f>
        <v>11259</v>
      </c>
    </row>
    <row r="37" spans="1:8" x14ac:dyDescent="0.25">
      <c r="A37" s="98">
        <v>33</v>
      </c>
      <c r="B37" s="94" t="s">
        <v>450</v>
      </c>
      <c r="C37" s="32">
        <v>2.2768169999999999</v>
      </c>
      <c r="D37" s="32">
        <v>0.91132999999999997</v>
      </c>
      <c r="E37" s="32">
        <v>1.3654869999999999</v>
      </c>
      <c r="F37" s="99">
        <v>2.0335830000000001</v>
      </c>
      <c r="G37" s="32">
        <v>0.91054999999999997</v>
      </c>
      <c r="H37" s="143">
        <f>VLOOKUP(B37,'[13]Nasabah All Gadai'!$M:$N,2,FALSE)</f>
        <v>1058</v>
      </c>
    </row>
    <row r="38" spans="1:8" x14ac:dyDescent="0.25">
      <c r="A38" s="98">
        <v>34</v>
      </c>
      <c r="B38" s="94" t="s">
        <v>515</v>
      </c>
      <c r="C38" s="32">
        <v>4.117883</v>
      </c>
      <c r="D38" s="32">
        <v>4.3505000000000002E-2</v>
      </c>
      <c r="E38" s="32">
        <v>4.0743780000000003</v>
      </c>
      <c r="F38" s="99">
        <v>1.93435</v>
      </c>
      <c r="G38" s="32">
        <v>0</v>
      </c>
      <c r="H38" s="143">
        <f>VLOOKUP(B38,'[13]Nasabah All Gadai'!$M:$N,2,FALSE)</f>
        <v>1126</v>
      </c>
    </row>
    <row r="39" spans="1:8" x14ac:dyDescent="0.25">
      <c r="A39" s="98">
        <v>35</v>
      </c>
      <c r="B39" s="94" t="s">
        <v>358</v>
      </c>
      <c r="C39" s="32">
        <v>6.7597441800000002</v>
      </c>
      <c r="D39" s="32">
        <v>2.9983579000000002</v>
      </c>
      <c r="E39" s="32">
        <v>3.76138628</v>
      </c>
      <c r="F39" s="99">
        <v>948.26218274600001</v>
      </c>
      <c r="G39" s="32">
        <v>2.2843309000000001</v>
      </c>
      <c r="H39" s="143">
        <f>VLOOKUP(B39,'[13]Nasabah All Gadai'!$M:$N,2,FALSE)</f>
        <v>426325</v>
      </c>
    </row>
    <row r="40" spans="1:8" x14ac:dyDescent="0.25">
      <c r="A40" s="98">
        <v>36</v>
      </c>
      <c r="B40" s="94" t="s">
        <v>451</v>
      </c>
      <c r="C40" s="32">
        <v>3.728831</v>
      </c>
      <c r="D40" s="32">
        <v>1.4943029999999999</v>
      </c>
      <c r="E40" s="32">
        <v>2.2345280000000001</v>
      </c>
      <c r="F40" s="99">
        <v>0.87492700000000001</v>
      </c>
      <c r="G40" s="32">
        <v>1.300538</v>
      </c>
      <c r="H40" s="143">
        <f>VLOOKUP(B40,'[13]Nasabah All Gadai'!$M:$N,2,FALSE)</f>
        <v>839</v>
      </c>
    </row>
    <row r="41" spans="1:8" x14ac:dyDescent="0.25">
      <c r="A41" s="98">
        <v>37</v>
      </c>
      <c r="B41" s="94" t="s">
        <v>452</v>
      </c>
      <c r="C41" s="32">
        <v>9.296163</v>
      </c>
      <c r="D41" s="32">
        <v>1.339942</v>
      </c>
      <c r="E41" s="32">
        <v>7.9562209999999993</v>
      </c>
      <c r="F41" s="99">
        <v>4.1267459999999998</v>
      </c>
      <c r="G41" s="32">
        <v>0.94077500000000003</v>
      </c>
      <c r="H41" s="143">
        <f>VLOOKUP(B41,'[13]Nasabah All Gadai'!$M:$N,2,FALSE)</f>
        <v>2511</v>
      </c>
    </row>
    <row r="42" spans="1:8" x14ac:dyDescent="0.25">
      <c r="A42" s="98">
        <v>38</v>
      </c>
      <c r="B42" s="94" t="s">
        <v>359</v>
      </c>
      <c r="C42" s="32">
        <v>455.20148900000004</v>
      </c>
      <c r="D42" s="32">
        <v>307.93409399999996</v>
      </c>
      <c r="E42" s="32">
        <v>147.26739500000002</v>
      </c>
      <c r="F42" s="99">
        <v>9091.7702593980011</v>
      </c>
      <c r="G42" s="32">
        <v>295.498017</v>
      </c>
      <c r="H42" s="143">
        <f>VLOOKUP(B42,'[13]Nasabah All Gadai'!$M:$N,2,FALSE)</f>
        <v>3220810</v>
      </c>
    </row>
    <row r="43" spans="1:8" x14ac:dyDescent="0.25">
      <c r="A43" s="98">
        <v>39</v>
      </c>
      <c r="B43" s="94" t="s">
        <v>501</v>
      </c>
      <c r="C43" s="32">
        <v>5.6832949999999993</v>
      </c>
      <c r="D43" s="32">
        <v>3.1523650000000001</v>
      </c>
      <c r="E43" s="32">
        <v>2.5309299999999997</v>
      </c>
      <c r="F43" s="99">
        <v>4.152406</v>
      </c>
      <c r="G43" s="32">
        <v>3.0818120000000002</v>
      </c>
      <c r="H43" s="143">
        <f>VLOOKUP(B43,'[13]Nasabah All Gadai'!$M:$N,2,FALSE)</f>
        <v>3638</v>
      </c>
    </row>
    <row r="44" spans="1:8" x14ac:dyDescent="0.25">
      <c r="A44" s="98">
        <v>40</v>
      </c>
      <c r="B44" s="94" t="s">
        <v>453</v>
      </c>
      <c r="C44" s="32">
        <v>2.473666938</v>
      </c>
      <c r="D44" s="32">
        <v>0.356782669</v>
      </c>
      <c r="E44" s="32">
        <v>2.1168842689999998</v>
      </c>
      <c r="F44" s="99">
        <v>2.0361055000000001</v>
      </c>
      <c r="G44" s="32">
        <v>0.35176000000000002</v>
      </c>
      <c r="H44" s="143">
        <f>VLOOKUP(B44,'[13]Nasabah All Gadai'!$M:$N,2,FALSE)</f>
        <v>326</v>
      </c>
    </row>
    <row r="45" spans="1:8" x14ac:dyDescent="0.25">
      <c r="A45" s="98">
        <v>41</v>
      </c>
      <c r="B45" s="94" t="s">
        <v>512</v>
      </c>
      <c r="C45" s="32">
        <v>186.029303</v>
      </c>
      <c r="D45" s="32">
        <v>134.94962200000001</v>
      </c>
      <c r="E45" s="32">
        <v>51.079681000000001</v>
      </c>
      <c r="F45" s="99">
        <v>163.96150600000001</v>
      </c>
      <c r="G45" s="32">
        <v>0</v>
      </c>
      <c r="H45" s="143">
        <f>VLOOKUP(B45,'[13]Nasabah All Gadai'!$M:$N,2,FALSE)</f>
        <v>34501</v>
      </c>
    </row>
    <row r="46" spans="1:8" x14ac:dyDescent="0.25">
      <c r="A46" s="98">
        <v>42</v>
      </c>
      <c r="B46" s="94" t="s">
        <v>471</v>
      </c>
      <c r="C46" s="32">
        <v>2.22406033643</v>
      </c>
      <c r="D46" s="32">
        <v>4.5658980000000005E-3</v>
      </c>
      <c r="E46" s="32">
        <v>2.2194944384299999</v>
      </c>
      <c r="F46" s="99">
        <v>0.45791889000000002</v>
      </c>
      <c r="G46" s="32">
        <v>0</v>
      </c>
      <c r="H46" s="143">
        <f>VLOOKUP(B46,'[13]Nasabah All Gadai'!$M:$N,2,FALSE)</f>
        <v>125</v>
      </c>
    </row>
    <row r="47" spans="1:8" x14ac:dyDescent="0.25">
      <c r="A47" s="98">
        <v>43</v>
      </c>
      <c r="B47" s="94" t="s">
        <v>361</v>
      </c>
      <c r="C47" s="32">
        <v>70.768011999999999</v>
      </c>
      <c r="D47" s="32">
        <v>46.808385000000001</v>
      </c>
      <c r="E47" s="32">
        <v>23.959627000000001</v>
      </c>
      <c r="F47" s="99">
        <v>4882.0155934309996</v>
      </c>
      <c r="G47" s="32">
        <v>42.699590000000001</v>
      </c>
      <c r="H47" s="143">
        <f>VLOOKUP(B47,'[13]Nasabah All Gadai'!$M:$N,2,FALSE)</f>
        <v>583574</v>
      </c>
    </row>
    <row r="48" spans="1:8" x14ac:dyDescent="0.25">
      <c r="A48" s="98">
        <v>44</v>
      </c>
      <c r="B48" s="94" t="s">
        <v>362</v>
      </c>
      <c r="C48" s="32">
        <v>309.94174600000002</v>
      </c>
      <c r="D48" s="32">
        <v>270.47033499999998</v>
      </c>
      <c r="E48" s="32">
        <v>39.471411000000003</v>
      </c>
      <c r="F48" s="99">
        <v>2951.6138907089999</v>
      </c>
      <c r="G48" s="32">
        <v>262.42058400000002</v>
      </c>
      <c r="H48" s="143">
        <f>VLOOKUP(B48,'[13]Nasabah All Gadai'!$M:$N,2,FALSE)</f>
        <v>1184347</v>
      </c>
    </row>
    <row r="49" spans="1:8" x14ac:dyDescent="0.25">
      <c r="A49" s="98">
        <v>45</v>
      </c>
      <c r="B49" s="94" t="s">
        <v>396</v>
      </c>
      <c r="C49" s="32">
        <v>22.932129</v>
      </c>
      <c r="D49" s="32">
        <v>17.633862000000001</v>
      </c>
      <c r="E49" s="32">
        <v>5.2982670000000001</v>
      </c>
      <c r="F49" s="99">
        <v>4023.5745945089998</v>
      </c>
      <c r="G49" s="32">
        <v>9.3342399999999994</v>
      </c>
      <c r="H49" s="143">
        <f>VLOOKUP(B49,'[13]Nasabah All Gadai'!$M:$N,2,FALSE)</f>
        <v>746633</v>
      </c>
    </row>
    <row r="50" spans="1:8" x14ac:dyDescent="0.25">
      <c r="A50" s="98">
        <v>46</v>
      </c>
      <c r="B50" s="94" t="s">
        <v>454</v>
      </c>
      <c r="C50" s="32">
        <v>80.394734999999997</v>
      </c>
      <c r="D50" s="32">
        <v>62.680857000000003</v>
      </c>
      <c r="E50" s="32">
        <v>17.713878000000001</v>
      </c>
      <c r="F50" s="99">
        <v>72.827229000000003</v>
      </c>
      <c r="G50" s="32">
        <v>0</v>
      </c>
      <c r="H50" s="143">
        <f>VLOOKUP(B50,'[13]Nasabah All Gadai'!$M:$N,2,FALSE)</f>
        <v>22758</v>
      </c>
    </row>
    <row r="51" spans="1:8" x14ac:dyDescent="0.25">
      <c r="A51" s="98">
        <v>47</v>
      </c>
      <c r="B51" s="94" t="s">
        <v>368</v>
      </c>
      <c r="C51" s="32">
        <v>37.651496000000002</v>
      </c>
      <c r="D51" s="32">
        <v>32.758920000000003</v>
      </c>
      <c r="E51" s="32">
        <v>4.892576</v>
      </c>
      <c r="F51" s="99">
        <v>33.563367999999997</v>
      </c>
      <c r="G51" s="32">
        <v>31.210228999999998</v>
      </c>
      <c r="H51" s="143">
        <f>VLOOKUP(B51,'[13]Nasabah All Gadai'!$M:$N,2,FALSE)</f>
        <v>3888</v>
      </c>
    </row>
    <row r="52" spans="1:8" x14ac:dyDescent="0.25">
      <c r="A52" s="98">
        <v>48</v>
      </c>
      <c r="B52" s="94" t="s">
        <v>455</v>
      </c>
      <c r="C52" s="32"/>
      <c r="D52" s="32"/>
      <c r="E52" s="32"/>
      <c r="F52" s="99">
        <v>588.44422140500001</v>
      </c>
      <c r="G52" s="32"/>
      <c r="H52" s="143">
        <f>VLOOKUP(B52,'[13]Nasabah All Gadai'!$M:$N,2,FALSE)</f>
        <v>257780</v>
      </c>
    </row>
    <row r="53" spans="1:8" x14ac:dyDescent="0.25">
      <c r="A53" s="98">
        <v>49</v>
      </c>
      <c r="B53" s="94" t="s">
        <v>456</v>
      </c>
      <c r="C53" s="32"/>
      <c r="D53" s="32"/>
      <c r="E53" s="32"/>
      <c r="F53" s="99">
        <v>1402.7713352359999</v>
      </c>
      <c r="G53" s="32"/>
      <c r="H53" s="143">
        <f>VLOOKUP(B53,'[13]Nasabah All Gadai'!$M:$N,2,FALSE)</f>
        <v>502993</v>
      </c>
    </row>
    <row r="54" spans="1:8" x14ac:dyDescent="0.25">
      <c r="A54" s="98">
        <v>50</v>
      </c>
      <c r="B54" s="94" t="s">
        <v>470</v>
      </c>
      <c r="C54" s="143">
        <v>2.5999599029999998</v>
      </c>
      <c r="D54" s="143">
        <v>0.236199623</v>
      </c>
      <c r="E54" s="143">
        <v>2.3637602799999997</v>
      </c>
      <c r="F54" s="99">
        <v>397.01147492199999</v>
      </c>
      <c r="G54" s="99"/>
      <c r="H54" s="143">
        <f>VLOOKUP(B54,'[13]Nasabah All Gadai'!$M:$N,2,FALSE)</f>
        <v>117054</v>
      </c>
    </row>
    <row r="55" spans="1:8" x14ac:dyDescent="0.25">
      <c r="A55" s="98">
        <v>51</v>
      </c>
      <c r="B55" s="94" t="s">
        <v>457</v>
      </c>
      <c r="C55" s="32"/>
      <c r="D55" s="32"/>
      <c r="E55" s="32"/>
      <c r="F55" s="99">
        <v>2973.8738801610002</v>
      </c>
      <c r="G55" s="32"/>
      <c r="H55" s="143">
        <f>VLOOKUP(B55,'[13]Nasabah All Gadai'!$M:$N,2,FALSE)</f>
        <v>827508</v>
      </c>
    </row>
    <row r="56" spans="1:8" x14ac:dyDescent="0.25">
      <c r="A56" s="98">
        <v>52</v>
      </c>
      <c r="B56" s="94" t="s">
        <v>458</v>
      </c>
      <c r="C56" s="32"/>
      <c r="D56" s="32"/>
      <c r="E56" s="32"/>
      <c r="F56" s="99">
        <v>596.30804405399999</v>
      </c>
      <c r="G56" s="32"/>
      <c r="H56" s="143">
        <f>VLOOKUP(B56,'[13]Nasabah All Gadai'!$M:$N,2,FALSE)</f>
        <v>151007</v>
      </c>
    </row>
    <row r="57" spans="1:8" x14ac:dyDescent="0.25">
      <c r="A57" s="98">
        <v>53</v>
      </c>
      <c r="B57" s="94" t="s">
        <v>363</v>
      </c>
      <c r="C57" s="32">
        <v>364.350932</v>
      </c>
      <c r="D57" s="32">
        <v>321.70995899999997</v>
      </c>
      <c r="E57" s="32">
        <v>42.640973000000002</v>
      </c>
      <c r="F57" s="99">
        <v>2369.5350540690001</v>
      </c>
      <c r="G57" s="32">
        <v>283.95708200000001</v>
      </c>
      <c r="H57" s="143">
        <f>VLOOKUP(B57,'[13]Nasabah All Gadai'!$M:$N,2,FALSE)</f>
        <v>1821871</v>
      </c>
    </row>
    <row r="58" spans="1:8" x14ac:dyDescent="0.25">
      <c r="A58" s="98">
        <v>54</v>
      </c>
      <c r="B58" s="94" t="s">
        <v>460</v>
      </c>
      <c r="C58" s="32"/>
      <c r="D58" s="32"/>
      <c r="E58" s="32"/>
      <c r="F58" s="99">
        <v>2128.4257424430002</v>
      </c>
      <c r="G58" s="32"/>
      <c r="H58" s="143">
        <f>VLOOKUP(B58,'[13]Nasabah All Gadai'!$M:$N,2,FALSE)</f>
        <v>622275</v>
      </c>
    </row>
    <row r="59" spans="1:8" x14ac:dyDescent="0.25">
      <c r="A59" s="98">
        <v>55</v>
      </c>
      <c r="B59" s="94" t="s">
        <v>461</v>
      </c>
      <c r="C59" s="32"/>
      <c r="D59" s="32"/>
      <c r="E59" s="32"/>
      <c r="F59" s="99">
        <v>1197.11795366</v>
      </c>
      <c r="G59" s="32"/>
      <c r="H59" s="143">
        <f>VLOOKUP(B59,'[13]Nasabah All Gadai'!$M:$N,2,FALSE)</f>
        <v>360170</v>
      </c>
    </row>
    <row r="60" spans="1:8" x14ac:dyDescent="0.25">
      <c r="A60" s="98">
        <v>56</v>
      </c>
      <c r="B60" s="94" t="s">
        <v>462</v>
      </c>
      <c r="C60" s="32"/>
      <c r="D60" s="32"/>
      <c r="E60" s="32"/>
      <c r="F60" s="99">
        <v>2589.9680935920001</v>
      </c>
      <c r="G60" s="32"/>
      <c r="H60" s="143">
        <f>VLOOKUP(B60,'[13]Nasabah All Gadai'!$M:$N,2,FALSE)</f>
        <v>296124</v>
      </c>
    </row>
    <row r="61" spans="1:8" x14ac:dyDescent="0.25">
      <c r="A61" s="98">
        <v>57</v>
      </c>
      <c r="B61" s="94" t="s">
        <v>464</v>
      </c>
      <c r="C61" s="32"/>
      <c r="D61" s="32"/>
      <c r="E61" s="32"/>
      <c r="F61" s="99">
        <v>618.45409353000002</v>
      </c>
      <c r="G61" s="32"/>
      <c r="H61" s="143">
        <f>VLOOKUP(B61,'[13]Nasabah All Gadai'!$M:$N,2,FALSE)</f>
        <v>191697</v>
      </c>
    </row>
    <row r="62" spans="1:8" x14ac:dyDescent="0.25">
      <c r="A62" s="98">
        <v>58</v>
      </c>
      <c r="B62" s="94" t="s">
        <v>463</v>
      </c>
      <c r="C62" s="32"/>
      <c r="D62" s="32"/>
      <c r="E62" s="32"/>
      <c r="F62" s="99">
        <v>2351.01026568</v>
      </c>
      <c r="G62" s="32"/>
      <c r="H62" s="143">
        <f>VLOOKUP(B62,'[13]Nasabah All Gadai'!$M:$N,2,FALSE)</f>
        <v>189759</v>
      </c>
    </row>
    <row r="63" spans="1:8" x14ac:dyDescent="0.25">
      <c r="A63" s="98">
        <v>59</v>
      </c>
      <c r="B63" s="94" t="s">
        <v>468</v>
      </c>
      <c r="C63" s="32"/>
      <c r="D63" s="32"/>
      <c r="E63" s="32"/>
      <c r="F63" s="99">
        <v>514.51071822599999</v>
      </c>
      <c r="G63" s="32"/>
      <c r="H63" s="143">
        <f>VLOOKUP(B63,'[13]Nasabah All Gadai'!$M:$N,2,FALSE)</f>
        <v>116318</v>
      </c>
    </row>
    <row r="64" spans="1:8" x14ac:dyDescent="0.25">
      <c r="A64" s="98">
        <v>60</v>
      </c>
      <c r="B64" s="94" t="s">
        <v>467</v>
      </c>
      <c r="C64" s="32"/>
      <c r="D64" s="32"/>
      <c r="E64" s="32"/>
      <c r="F64" s="99">
        <v>3620.8787090669998</v>
      </c>
      <c r="G64" s="32"/>
      <c r="H64" s="143">
        <f>VLOOKUP(B64,'[13]Nasabah All Gadai'!$M:$N,2,FALSE)</f>
        <v>140313</v>
      </c>
    </row>
    <row r="65" spans="1:8" x14ac:dyDescent="0.25">
      <c r="A65" s="98">
        <v>61</v>
      </c>
      <c r="B65" s="94" t="s">
        <v>465</v>
      </c>
      <c r="C65" s="32"/>
      <c r="D65" s="32"/>
      <c r="E65" s="32"/>
      <c r="F65" s="99">
        <v>1369.707348657</v>
      </c>
      <c r="G65" s="32"/>
      <c r="H65" s="143">
        <f>VLOOKUP(B65,'[13]Nasabah All Gadai'!$M:$N,2,FALSE)</f>
        <v>290278</v>
      </c>
    </row>
    <row r="66" spans="1:8" x14ac:dyDescent="0.25">
      <c r="A66" s="98">
        <v>62</v>
      </c>
      <c r="B66" s="94" t="s">
        <v>466</v>
      </c>
      <c r="C66" s="32"/>
      <c r="D66" s="32"/>
      <c r="E66" s="32"/>
      <c r="F66" s="99">
        <v>716.42482409199999</v>
      </c>
      <c r="G66" s="32"/>
      <c r="H66" s="143">
        <f>VLOOKUP(B66,'[13]Nasabah All Gadai'!$M:$N,2,FALSE)</f>
        <v>137358</v>
      </c>
    </row>
    <row r="67" spans="1:8" x14ac:dyDescent="0.25">
      <c r="A67" s="175" t="s">
        <v>9</v>
      </c>
      <c r="B67" s="176"/>
      <c r="C67" s="36">
        <f>SUM(C5:C66)</f>
        <v>96339.706105798279</v>
      </c>
      <c r="D67" s="36">
        <f t="shared" ref="D67:H67" si="0">SUM(D5:D66)</f>
        <v>62260.833414267632</v>
      </c>
      <c r="E67" s="36">
        <f t="shared" si="0"/>
        <v>34078.872691530691</v>
      </c>
      <c r="F67" s="101">
        <f t="shared" si="0"/>
        <v>79115.215046766127</v>
      </c>
      <c r="G67" s="36">
        <f t="shared" si="0"/>
        <v>55038.523611607015</v>
      </c>
      <c r="H67" s="36">
        <f t="shared" si="0"/>
        <v>25419633</v>
      </c>
    </row>
    <row r="68" spans="1:8" x14ac:dyDescent="0.25">
      <c r="A68" s="170"/>
      <c r="B68" s="171"/>
      <c r="C68" s="171"/>
      <c r="D68" s="171"/>
      <c r="E68" s="171"/>
      <c r="F68" s="171"/>
      <c r="G68" s="171"/>
      <c r="H68" s="139"/>
    </row>
    <row r="69" spans="1:8" x14ac:dyDescent="0.25">
      <c r="A69" s="107" t="s">
        <v>473</v>
      </c>
      <c r="B69" s="106"/>
      <c r="C69" s="106"/>
      <c r="D69" s="106"/>
      <c r="E69" s="106"/>
      <c r="F69" s="106"/>
      <c r="G69" s="106"/>
      <c r="H69" s="106"/>
    </row>
    <row r="70" spans="1:8" x14ac:dyDescent="0.25">
      <c r="A70" s="174" t="s">
        <v>519</v>
      </c>
      <c r="B70" s="174"/>
      <c r="C70" s="174"/>
      <c r="D70" s="174"/>
      <c r="E70" s="174"/>
      <c r="F70" s="174"/>
      <c r="G70" s="174"/>
      <c r="H70" s="140"/>
    </row>
    <row r="71" spans="1:8" x14ac:dyDescent="0.25">
      <c r="A71" s="174"/>
      <c r="B71" s="174"/>
      <c r="C71" s="174"/>
      <c r="D71" s="174"/>
      <c r="E71" s="174"/>
      <c r="F71" s="174"/>
      <c r="G71" s="174"/>
      <c r="H71" s="140"/>
    </row>
    <row r="72" spans="1:8" x14ac:dyDescent="0.25">
      <c r="A72" s="38" t="s">
        <v>520</v>
      </c>
      <c r="C72" s="95"/>
      <c r="D72" s="95"/>
      <c r="E72" s="95"/>
      <c r="F72" s="95"/>
    </row>
    <row r="73" spans="1:8" x14ac:dyDescent="0.25">
      <c r="A73" s="38" t="s">
        <v>521</v>
      </c>
      <c r="C73" s="96"/>
      <c r="D73" s="96"/>
      <c r="E73" s="96"/>
      <c r="F73" s="96"/>
    </row>
  </sheetData>
  <mergeCells count="7">
    <mergeCell ref="A70:G71"/>
    <mergeCell ref="A1:G1"/>
    <mergeCell ref="A2:G2"/>
    <mergeCell ref="A3:A4"/>
    <mergeCell ref="A68:G68"/>
    <mergeCell ref="B3:B4"/>
    <mergeCell ref="A67:B67"/>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R12" sqref="R12"/>
    </sheetView>
  </sheetViews>
  <sheetFormatPr defaultColWidth="9.1796875" defaultRowHeight="10.5" x14ac:dyDescent="0.25"/>
  <cols>
    <col min="1" max="1" width="27.1796875" style="38" customWidth="1"/>
    <col min="2" max="4" width="5.81640625" style="38" customWidth="1"/>
    <col min="5" max="6" width="5.54296875" style="38" customWidth="1"/>
    <col min="7" max="10" width="6" style="38" customWidth="1"/>
    <col min="11" max="11" width="6.1796875" style="38" customWidth="1"/>
    <col min="12" max="12" width="7" style="38" bestFit="1" customWidth="1"/>
    <col min="13" max="13" width="6.54296875" style="38" bestFit="1" customWidth="1"/>
    <col min="14" max="14" width="6.26953125" style="38" customWidth="1"/>
    <col min="15" max="15" width="28.26953125" style="38" customWidth="1"/>
    <col min="16" max="16384" width="9.1796875" style="38"/>
  </cols>
  <sheetData>
    <row r="1" spans="1:17" ht="13" x14ac:dyDescent="0.25">
      <c r="A1" s="160" t="s">
        <v>283</v>
      </c>
      <c r="B1" s="161"/>
      <c r="C1" s="161"/>
      <c r="D1" s="161"/>
      <c r="E1" s="161"/>
      <c r="F1" s="161"/>
      <c r="G1" s="161"/>
      <c r="H1" s="161"/>
      <c r="I1" s="161"/>
      <c r="J1" s="161"/>
      <c r="K1" s="161"/>
      <c r="L1" s="161"/>
      <c r="M1" s="161"/>
      <c r="N1" s="161"/>
      <c r="O1" s="162"/>
    </row>
    <row r="2" spans="1:17" ht="13" x14ac:dyDescent="0.25">
      <c r="A2" s="163" t="s">
        <v>284</v>
      </c>
      <c r="B2" s="164"/>
      <c r="C2" s="164"/>
      <c r="D2" s="164"/>
      <c r="E2" s="164"/>
      <c r="F2" s="164"/>
      <c r="G2" s="164"/>
      <c r="H2" s="164"/>
      <c r="I2" s="164"/>
      <c r="J2" s="164"/>
      <c r="K2" s="164"/>
      <c r="L2" s="164"/>
      <c r="M2" s="164"/>
      <c r="N2" s="164"/>
      <c r="O2" s="165"/>
    </row>
    <row r="3" spans="1:17" x14ac:dyDescent="0.25">
      <c r="A3" s="88" t="s">
        <v>0</v>
      </c>
      <c r="B3" s="89">
        <v>45078</v>
      </c>
      <c r="C3" s="89">
        <v>45108</v>
      </c>
      <c r="D3" s="89">
        <v>45139</v>
      </c>
      <c r="E3" s="89">
        <v>45170</v>
      </c>
      <c r="F3" s="86">
        <v>45200</v>
      </c>
      <c r="G3" s="86">
        <v>45231</v>
      </c>
      <c r="H3" s="86">
        <v>45261</v>
      </c>
      <c r="I3" s="86">
        <v>45292</v>
      </c>
      <c r="J3" s="86">
        <v>45323</v>
      </c>
      <c r="K3" s="86">
        <v>45352</v>
      </c>
      <c r="L3" s="86">
        <v>45383</v>
      </c>
      <c r="M3" s="86">
        <v>45413</v>
      </c>
      <c r="N3" s="86">
        <v>45444</v>
      </c>
      <c r="O3" s="90" t="s">
        <v>8</v>
      </c>
    </row>
    <row r="4" spans="1:17" x14ac:dyDescent="0.25">
      <c r="A4" s="74" t="s">
        <v>24</v>
      </c>
      <c r="B4" s="44"/>
      <c r="C4" s="44"/>
      <c r="D4" s="44"/>
      <c r="E4" s="44"/>
      <c r="F4" s="127"/>
      <c r="G4" s="127"/>
      <c r="H4" s="133"/>
      <c r="I4" s="127"/>
      <c r="J4" s="127"/>
      <c r="K4" s="133"/>
      <c r="L4" s="127"/>
      <c r="M4" s="127"/>
      <c r="N4" s="127"/>
      <c r="O4" s="45" t="s">
        <v>25</v>
      </c>
    </row>
    <row r="5" spans="1:17" x14ac:dyDescent="0.25">
      <c r="A5" s="75" t="s">
        <v>26</v>
      </c>
      <c r="B5" s="32">
        <v>319.69035407000001</v>
      </c>
      <c r="C5" s="32">
        <v>410.43811615000004</v>
      </c>
      <c r="D5" s="32">
        <v>377.00200615</v>
      </c>
      <c r="E5" s="32">
        <v>337.13590091499998</v>
      </c>
      <c r="F5" s="32">
        <v>370.49185700800001</v>
      </c>
      <c r="G5" s="32">
        <v>314.45860798700005</v>
      </c>
      <c r="H5" s="46">
        <v>277.76272642399999</v>
      </c>
      <c r="I5" s="32">
        <v>277.99985269400003</v>
      </c>
      <c r="J5" s="32">
        <v>299.68267157600002</v>
      </c>
      <c r="K5" s="46">
        <v>386.39197567900004</v>
      </c>
      <c r="L5" s="32">
        <v>284.13159553400004</v>
      </c>
      <c r="M5" s="32">
        <v>299.68267157600002</v>
      </c>
      <c r="N5" s="32">
        <v>399.53442971999999</v>
      </c>
      <c r="O5" s="47" t="s">
        <v>27</v>
      </c>
    </row>
    <row r="6" spans="1:17" x14ac:dyDescent="0.25">
      <c r="A6" s="75" t="s">
        <v>369</v>
      </c>
      <c r="B6" s="32">
        <v>0</v>
      </c>
      <c r="C6" s="32">
        <v>0</v>
      </c>
      <c r="D6" s="32">
        <v>0</v>
      </c>
      <c r="E6" s="32"/>
      <c r="F6" s="32"/>
      <c r="G6" s="32"/>
      <c r="H6" s="46"/>
      <c r="I6" s="32"/>
      <c r="J6" s="32"/>
      <c r="K6" s="46"/>
      <c r="L6" s="32"/>
      <c r="M6" s="32"/>
      <c r="N6" s="32"/>
      <c r="O6" s="47" t="s">
        <v>382</v>
      </c>
    </row>
    <row r="7" spans="1:17" x14ac:dyDescent="0.25">
      <c r="A7" s="75" t="s">
        <v>170</v>
      </c>
      <c r="B7" s="32"/>
      <c r="C7" s="32"/>
      <c r="D7" s="32"/>
      <c r="E7" s="32"/>
      <c r="F7" s="32"/>
      <c r="G7" s="32"/>
      <c r="H7" s="46"/>
      <c r="I7" s="32"/>
      <c r="J7" s="32"/>
      <c r="K7" s="46"/>
      <c r="L7" s="32"/>
      <c r="M7" s="32"/>
      <c r="N7" s="32"/>
      <c r="O7" s="47" t="s">
        <v>171</v>
      </c>
    </row>
    <row r="8" spans="1:17" x14ac:dyDescent="0.25">
      <c r="A8" s="76" t="s">
        <v>28</v>
      </c>
      <c r="B8" s="44"/>
      <c r="C8" s="44"/>
      <c r="D8" s="44"/>
      <c r="E8" s="44"/>
      <c r="F8" s="44"/>
      <c r="G8" s="44"/>
      <c r="H8" s="134"/>
      <c r="I8" s="44"/>
      <c r="J8" s="44"/>
      <c r="K8" s="134"/>
      <c r="L8" s="44"/>
      <c r="M8" s="44"/>
      <c r="N8" s="44"/>
      <c r="O8" s="48" t="s">
        <v>29</v>
      </c>
      <c r="P8" s="96"/>
      <c r="Q8" s="96"/>
    </row>
    <row r="9" spans="1:17" x14ac:dyDescent="0.25">
      <c r="A9" s="77" t="s">
        <v>30</v>
      </c>
      <c r="B9" s="32">
        <v>44101.77341432</v>
      </c>
      <c r="C9" s="32">
        <v>44722.650701530001</v>
      </c>
      <c r="D9" s="32">
        <v>45055.662305809994</v>
      </c>
      <c r="E9" s="32">
        <v>45118.319149782998</v>
      </c>
      <c r="F9" s="32">
        <v>45012.077956182999</v>
      </c>
      <c r="G9" s="32">
        <v>45115.655247881004</v>
      </c>
      <c r="H9" s="46">
        <v>45863.868268228005</v>
      </c>
      <c r="I9" s="32">
        <v>45877.527412254996</v>
      </c>
      <c r="J9" s="32">
        <v>47298.103944169998</v>
      </c>
      <c r="K9" s="46">
        <v>48081.609025660997</v>
      </c>
      <c r="L9" s="32">
        <v>48814.400820506002</v>
      </c>
      <c r="M9" s="32">
        <v>47298.103944169998</v>
      </c>
      <c r="N9" s="32">
        <v>52207.660707808005</v>
      </c>
      <c r="O9" s="49" t="s">
        <v>31</v>
      </c>
      <c r="P9" s="130"/>
      <c r="Q9" s="96"/>
    </row>
    <row r="10" spans="1:17" x14ac:dyDescent="0.25">
      <c r="A10" s="77" t="s">
        <v>32</v>
      </c>
      <c r="B10" s="32">
        <v>5846.4650249599999</v>
      </c>
      <c r="C10" s="32">
        <v>5995.45401141</v>
      </c>
      <c r="D10" s="32">
        <v>6160.5021995400002</v>
      </c>
      <c r="E10" s="32">
        <v>6302.0386183299997</v>
      </c>
      <c r="F10" s="32">
        <v>6509.4189489970004</v>
      </c>
      <c r="G10" s="32">
        <v>6712.0629659900005</v>
      </c>
      <c r="H10" s="46">
        <v>6895.467450006</v>
      </c>
      <c r="I10" s="32">
        <v>7129.3375314229997</v>
      </c>
      <c r="J10" s="32">
        <v>7392.6058989450003</v>
      </c>
      <c r="K10" s="46">
        <v>7588.0898625910004</v>
      </c>
      <c r="L10" s="32">
        <v>7643.2227747750003</v>
      </c>
      <c r="M10" s="32">
        <v>7392.6058989450003</v>
      </c>
      <c r="N10" s="32">
        <v>7663.0883338140002</v>
      </c>
      <c r="O10" s="49" t="s">
        <v>33</v>
      </c>
      <c r="P10" s="130"/>
      <c r="Q10" s="96"/>
    </row>
    <row r="11" spans="1:17" x14ac:dyDescent="0.25">
      <c r="A11" s="77" t="s">
        <v>34</v>
      </c>
      <c r="B11" s="32">
        <v>1212.13024023</v>
      </c>
      <c r="C11" s="32">
        <v>1140.0318413199998</v>
      </c>
      <c r="D11" s="32">
        <v>1101.31745729</v>
      </c>
      <c r="E11" s="32">
        <v>1045.0266718949999</v>
      </c>
      <c r="F11" s="32">
        <v>1074.773161585</v>
      </c>
      <c r="G11" s="32">
        <v>1131.9746665060002</v>
      </c>
      <c r="H11" s="46">
        <v>1146.1231830839999</v>
      </c>
      <c r="I11" s="32">
        <v>1143.54747935</v>
      </c>
      <c r="J11" s="32">
        <v>1159.2000568599999</v>
      </c>
      <c r="K11" s="46">
        <v>1236.5650971729999</v>
      </c>
      <c r="L11" s="32">
        <v>1471.580251284</v>
      </c>
      <c r="M11" s="32">
        <v>1159.2000568599999</v>
      </c>
      <c r="N11" s="32">
        <v>1758.934209669</v>
      </c>
      <c r="O11" s="49" t="s">
        <v>35</v>
      </c>
      <c r="P11" s="130"/>
      <c r="Q11" s="96"/>
    </row>
    <row r="12" spans="1:17" x14ac:dyDescent="0.25">
      <c r="A12" s="77" t="s">
        <v>36</v>
      </c>
      <c r="B12" s="32">
        <v>-2684.0737294599999</v>
      </c>
      <c r="C12" s="32">
        <v>-2594.5382899699998</v>
      </c>
      <c r="D12" s="32">
        <v>-2547.3286793699999</v>
      </c>
      <c r="E12" s="32">
        <v>-2530.4729871140003</v>
      </c>
      <c r="F12" s="32">
        <v>-2611.2745845200002</v>
      </c>
      <c r="G12" s="32">
        <v>-2112.2622126159999</v>
      </c>
      <c r="H12" s="46">
        <v>-2023.504059027</v>
      </c>
      <c r="I12" s="32">
        <v>-2048.6887215669999</v>
      </c>
      <c r="J12" s="32">
        <v>-2080.73074881</v>
      </c>
      <c r="K12" s="46">
        <v>-2110.1748159289996</v>
      </c>
      <c r="L12" s="32">
        <v>-2052.0979357239999</v>
      </c>
      <c r="M12" s="32">
        <v>-2080.73074881</v>
      </c>
      <c r="N12" s="32">
        <v>-2126.1615656009999</v>
      </c>
      <c r="O12" s="49" t="s">
        <v>37</v>
      </c>
    </row>
    <row r="13" spans="1:17" x14ac:dyDescent="0.25">
      <c r="A13" s="76" t="s">
        <v>38</v>
      </c>
      <c r="B13" s="44"/>
      <c r="C13" s="44"/>
      <c r="D13" s="44"/>
      <c r="E13" s="44"/>
      <c r="F13" s="44"/>
      <c r="G13" s="44"/>
      <c r="H13" s="134"/>
      <c r="I13" s="44"/>
      <c r="J13" s="103"/>
      <c r="K13" s="103"/>
      <c r="L13" s="103"/>
      <c r="M13" s="103"/>
      <c r="N13" s="103"/>
      <c r="O13" s="48" t="s">
        <v>39</v>
      </c>
    </row>
    <row r="14" spans="1:17" x14ac:dyDescent="0.25">
      <c r="A14" s="77" t="s">
        <v>40</v>
      </c>
      <c r="B14" s="32">
        <v>7632.1411443699999</v>
      </c>
      <c r="C14" s="32">
        <v>7762.2272777500002</v>
      </c>
      <c r="D14" s="32">
        <v>7837.6376772599997</v>
      </c>
      <c r="E14" s="32">
        <v>7845.3193939699995</v>
      </c>
      <c r="F14" s="32">
        <v>7807.042855013</v>
      </c>
      <c r="G14" s="32">
        <v>7809.4814254750008</v>
      </c>
      <c r="H14" s="46">
        <v>7886.1478309939994</v>
      </c>
      <c r="I14" s="32">
        <v>7917.0530757590004</v>
      </c>
      <c r="J14" s="44">
        <v>8217.2978864090001</v>
      </c>
      <c r="K14" s="135">
        <v>8304.1148398330006</v>
      </c>
      <c r="L14" s="118">
        <v>8394.3800528519987</v>
      </c>
      <c r="M14" s="118">
        <v>8217.2978864090001</v>
      </c>
      <c r="N14" s="118">
        <v>9004.8653831720003</v>
      </c>
      <c r="O14" s="49" t="s">
        <v>40</v>
      </c>
    </row>
    <row r="15" spans="1:17" x14ac:dyDescent="0.25">
      <c r="A15" s="77" t="s">
        <v>41</v>
      </c>
      <c r="B15" s="32">
        <v>3884.4031978600001</v>
      </c>
      <c r="C15" s="32">
        <v>4360.2886935999995</v>
      </c>
      <c r="D15" s="32">
        <v>4789.4796685800002</v>
      </c>
      <c r="E15" s="32">
        <v>5164.0143558769996</v>
      </c>
      <c r="F15" s="32">
        <v>5417.7705756099995</v>
      </c>
      <c r="G15" s="32">
        <v>5682.661982398</v>
      </c>
      <c r="H15" s="46">
        <v>5629.9362811230003</v>
      </c>
      <c r="I15" s="32">
        <v>5581.2110854029997</v>
      </c>
      <c r="J15" s="32">
        <v>5960.4808809599999</v>
      </c>
      <c r="K15" s="134">
        <v>6192.526541874</v>
      </c>
      <c r="L15" s="44">
        <v>6184.5543940810003</v>
      </c>
      <c r="M15" s="44">
        <v>5960.4808809599999</v>
      </c>
      <c r="N15" s="44">
        <v>6167.1271141870002</v>
      </c>
      <c r="O15" s="49" t="s">
        <v>41</v>
      </c>
    </row>
    <row r="16" spans="1:17" x14ac:dyDescent="0.25">
      <c r="A16" s="77" t="s">
        <v>42</v>
      </c>
      <c r="B16" s="32">
        <v>177.10983607</v>
      </c>
      <c r="C16" s="32">
        <v>163.36803498</v>
      </c>
      <c r="D16" s="32">
        <v>153.55352356</v>
      </c>
      <c r="E16" s="32">
        <v>142.598517585</v>
      </c>
      <c r="F16" s="32">
        <v>142.78838772399999</v>
      </c>
      <c r="G16" s="32">
        <v>151.32751800599999</v>
      </c>
      <c r="H16" s="46">
        <v>152.01923582800001</v>
      </c>
      <c r="I16" s="32">
        <v>155.02796084799999</v>
      </c>
      <c r="J16" s="32">
        <v>152.11322258999999</v>
      </c>
      <c r="K16" s="46">
        <v>162.44267938799999</v>
      </c>
      <c r="L16" s="32">
        <v>195.27112619099998</v>
      </c>
      <c r="M16" s="32">
        <v>152.11322258999999</v>
      </c>
      <c r="N16" s="32">
        <v>225.48576100900002</v>
      </c>
      <c r="O16" s="49" t="s">
        <v>42</v>
      </c>
    </row>
    <row r="17" spans="1:15" x14ac:dyDescent="0.25">
      <c r="A17" s="77" t="s">
        <v>43</v>
      </c>
      <c r="B17" s="32">
        <v>0</v>
      </c>
      <c r="C17" s="32">
        <v>0</v>
      </c>
      <c r="D17" s="32">
        <v>0</v>
      </c>
      <c r="E17" s="32">
        <v>0</v>
      </c>
      <c r="F17" s="32">
        <v>0</v>
      </c>
      <c r="G17" s="32">
        <v>0</v>
      </c>
      <c r="H17" s="46">
        <v>0</v>
      </c>
      <c r="I17" s="32">
        <v>0</v>
      </c>
      <c r="J17" s="32">
        <v>0</v>
      </c>
      <c r="K17" s="46">
        <v>0</v>
      </c>
      <c r="L17" s="32">
        <v>0</v>
      </c>
      <c r="M17" s="32">
        <v>0</v>
      </c>
      <c r="N17" s="143">
        <v>0</v>
      </c>
      <c r="O17" s="49" t="s">
        <v>44</v>
      </c>
    </row>
    <row r="18" spans="1:15" x14ac:dyDescent="0.25">
      <c r="A18" s="77" t="s">
        <v>45</v>
      </c>
      <c r="B18" s="32">
        <v>-1314.85686151</v>
      </c>
      <c r="C18" s="32">
        <v>-1291.56266878</v>
      </c>
      <c r="D18" s="32">
        <v>-1363.41885963</v>
      </c>
      <c r="E18" s="32">
        <v>-1350.8024147250001</v>
      </c>
      <c r="F18" s="32">
        <v>-1092.2175990109999</v>
      </c>
      <c r="G18" s="32">
        <v>-1163.4291796380001</v>
      </c>
      <c r="H18" s="46">
        <v>-1093.7621659299998</v>
      </c>
      <c r="I18" s="32">
        <v>-1121.0189599540001</v>
      </c>
      <c r="J18" s="32">
        <v>-1213.6275832879999</v>
      </c>
      <c r="K18" s="46">
        <v>-1228.62427938</v>
      </c>
      <c r="L18" s="32">
        <v>-1232.0368729439999</v>
      </c>
      <c r="M18" s="32">
        <v>-1213.6275832879999</v>
      </c>
      <c r="N18" s="143">
        <v>-1267.6887568280001</v>
      </c>
      <c r="O18" s="49" t="s">
        <v>46</v>
      </c>
    </row>
    <row r="19" spans="1:15" x14ac:dyDescent="0.25">
      <c r="A19" s="75" t="s">
        <v>370</v>
      </c>
      <c r="B19" s="32">
        <v>643.37940092000008</v>
      </c>
      <c r="C19" s="32">
        <v>747.22751969000001</v>
      </c>
      <c r="D19" s="32">
        <v>712.34251240999993</v>
      </c>
      <c r="E19" s="32">
        <v>701.1642963160001</v>
      </c>
      <c r="F19" s="32">
        <v>736.32903122200003</v>
      </c>
      <c r="G19" s="99">
        <v>686.15056843100001</v>
      </c>
      <c r="H19" s="121">
        <v>508.79063832200001</v>
      </c>
      <c r="I19" s="99">
        <v>638.42369009900005</v>
      </c>
      <c r="J19" s="99">
        <v>628.16029598900002</v>
      </c>
      <c r="K19" s="121">
        <v>698.41245435300004</v>
      </c>
      <c r="L19" s="99">
        <v>710.42550291399994</v>
      </c>
      <c r="M19" s="99">
        <v>628.16029598900002</v>
      </c>
      <c r="N19" s="153">
        <v>787.69110545900003</v>
      </c>
      <c r="O19" s="47" t="s">
        <v>385</v>
      </c>
    </row>
    <row r="20" spans="1:15" x14ac:dyDescent="0.25">
      <c r="A20" s="75" t="s">
        <v>371</v>
      </c>
      <c r="B20" s="32">
        <v>56.204413099999996</v>
      </c>
      <c r="C20" s="32">
        <v>72.758548349999998</v>
      </c>
      <c r="D20" s="32">
        <v>70.766072899999998</v>
      </c>
      <c r="E20" s="32">
        <v>77.153002479999998</v>
      </c>
      <c r="F20" s="32">
        <v>82.900444209</v>
      </c>
      <c r="G20" s="99">
        <v>90.656562007000005</v>
      </c>
      <c r="H20" s="121">
        <v>70.285127930000002</v>
      </c>
      <c r="I20" s="99">
        <v>53.088281467999998</v>
      </c>
      <c r="J20" s="99">
        <v>68.899680850999999</v>
      </c>
      <c r="K20" s="121">
        <v>75.622891031000009</v>
      </c>
      <c r="L20" s="99">
        <v>81.751235514000001</v>
      </c>
      <c r="M20" s="99">
        <v>68.899680850999999</v>
      </c>
      <c r="N20" s="153">
        <v>99.363816212999993</v>
      </c>
      <c r="O20" s="47" t="s">
        <v>384</v>
      </c>
    </row>
    <row r="21" spans="1:15" x14ac:dyDescent="0.25">
      <c r="A21" s="75" t="s">
        <v>372</v>
      </c>
      <c r="B21" s="32">
        <v>2610.7067297600001</v>
      </c>
      <c r="C21" s="32">
        <v>2586.1132574800004</v>
      </c>
      <c r="D21" s="32">
        <v>2622.2580841700001</v>
      </c>
      <c r="E21" s="32">
        <v>2647.117131037</v>
      </c>
      <c r="F21" s="32">
        <v>2595.1806063089998</v>
      </c>
      <c r="G21" s="99">
        <v>2521.7292296299997</v>
      </c>
      <c r="H21" s="121">
        <v>2562.8046111949998</v>
      </c>
      <c r="I21" s="99">
        <v>2345.3751514320002</v>
      </c>
      <c r="J21" s="99">
        <v>2448.6130752790004</v>
      </c>
      <c r="K21" s="121">
        <v>2518.0890847119999</v>
      </c>
      <c r="L21" s="99">
        <v>2420.4040618560002</v>
      </c>
      <c r="M21" s="99">
        <v>2448.6130752790004</v>
      </c>
      <c r="N21" s="153">
        <v>2562.578535568</v>
      </c>
      <c r="O21" s="47" t="s">
        <v>383</v>
      </c>
    </row>
    <row r="22" spans="1:15" x14ac:dyDescent="0.25">
      <c r="A22" s="75" t="s">
        <v>373</v>
      </c>
      <c r="B22" s="32">
        <v>116.41842213000001</v>
      </c>
      <c r="C22" s="32">
        <v>117.3189813</v>
      </c>
      <c r="D22" s="32">
        <v>114.06395651</v>
      </c>
      <c r="E22" s="32">
        <v>104.131548264</v>
      </c>
      <c r="F22" s="32">
        <v>100.241955189</v>
      </c>
      <c r="G22" s="99">
        <v>96.451507985999996</v>
      </c>
      <c r="H22" s="121">
        <v>63.438779863999997</v>
      </c>
      <c r="I22" s="99">
        <v>89.377742480999999</v>
      </c>
      <c r="J22" s="99">
        <v>95.807158032999993</v>
      </c>
      <c r="K22" s="121">
        <v>94.89957957499999</v>
      </c>
      <c r="L22" s="99">
        <v>81.627958817000007</v>
      </c>
      <c r="M22" s="99">
        <v>95.807158032999993</v>
      </c>
      <c r="N22" s="153">
        <v>133.49958921000001</v>
      </c>
      <c r="O22" s="47" t="s">
        <v>386</v>
      </c>
    </row>
    <row r="23" spans="1:15" x14ac:dyDescent="0.25">
      <c r="A23" s="75" t="s">
        <v>411</v>
      </c>
      <c r="B23" s="32">
        <v>0</v>
      </c>
      <c r="C23" s="32">
        <v>0</v>
      </c>
      <c r="D23" s="32">
        <v>0</v>
      </c>
      <c r="E23" s="32">
        <v>0</v>
      </c>
      <c r="F23" s="105">
        <v>0</v>
      </c>
      <c r="G23" s="105">
        <v>0</v>
      </c>
      <c r="H23" s="105">
        <v>0</v>
      </c>
      <c r="I23" s="105">
        <v>0</v>
      </c>
      <c r="J23" s="105">
        <v>0</v>
      </c>
      <c r="K23" s="105">
        <v>0</v>
      </c>
      <c r="L23" s="105">
        <v>0</v>
      </c>
      <c r="M23" s="103"/>
      <c r="N23" s="118"/>
      <c r="O23" s="47" t="s">
        <v>412</v>
      </c>
    </row>
    <row r="24" spans="1:15" x14ac:dyDescent="0.25">
      <c r="A24" s="75" t="s">
        <v>374</v>
      </c>
      <c r="B24" s="32">
        <v>1326.99235454</v>
      </c>
      <c r="C24" s="32">
        <v>1305.3033849800001</v>
      </c>
      <c r="D24" s="32">
        <v>1326.5707038199998</v>
      </c>
      <c r="E24" s="32">
        <v>1384.3504865150001</v>
      </c>
      <c r="F24" s="32">
        <v>1120.9436870209997</v>
      </c>
      <c r="G24" s="129">
        <v>1174.9361426749997</v>
      </c>
      <c r="H24" s="135">
        <v>1133.9858564999997</v>
      </c>
      <c r="I24" s="118">
        <v>976.52141615199992</v>
      </c>
      <c r="J24" s="105">
        <v>1021.3105395210001</v>
      </c>
      <c r="K24" s="149">
        <v>962.36085246200003</v>
      </c>
      <c r="L24" s="105">
        <v>1442.9259771810002</v>
      </c>
      <c r="M24" s="105">
        <v>1021.3105395210001</v>
      </c>
      <c r="N24" s="118">
        <v>1866.9153890340001</v>
      </c>
      <c r="O24" s="47" t="s">
        <v>387</v>
      </c>
    </row>
    <row r="25" spans="1:15" x14ac:dyDescent="0.25">
      <c r="A25" s="75" t="s">
        <v>47</v>
      </c>
      <c r="B25" s="32">
        <v>63928.483941400002</v>
      </c>
      <c r="C25" s="32">
        <v>65497.079409829996</v>
      </c>
      <c r="D25" s="32">
        <v>66410.408629019992</v>
      </c>
      <c r="E25" s="32">
        <v>66987.093671127994</v>
      </c>
      <c r="F25" s="32">
        <v>67266.467282539015</v>
      </c>
      <c r="G25" s="99">
        <v>68211.855032717998</v>
      </c>
      <c r="H25" s="136">
        <v>69073.363764541005</v>
      </c>
      <c r="I25" s="118">
        <v>69014.782997842995</v>
      </c>
      <c r="J25" s="118">
        <v>71447.916979084985</v>
      </c>
      <c r="K25" s="135">
        <v>72962.325789022987</v>
      </c>
      <c r="L25" s="118">
        <v>74440.540942837004</v>
      </c>
      <c r="M25" s="105">
        <v>71447.916979084985</v>
      </c>
      <c r="N25" s="118">
        <v>79482.894052434</v>
      </c>
      <c r="O25" s="47" t="s">
        <v>48</v>
      </c>
    </row>
    <row r="26" spans="1:15" x14ac:dyDescent="0.25">
      <c r="A26" s="75" t="s">
        <v>49</v>
      </c>
      <c r="B26" s="44"/>
      <c r="C26" s="44"/>
      <c r="D26" s="44"/>
      <c r="E26" s="44"/>
      <c r="F26" s="44"/>
      <c r="G26" s="44"/>
      <c r="H26" s="134"/>
      <c r="I26" s="44"/>
      <c r="J26" s="44"/>
      <c r="K26" s="134"/>
      <c r="L26" s="44"/>
      <c r="M26" s="44"/>
      <c r="N26" s="44"/>
      <c r="O26" s="47" t="s">
        <v>50</v>
      </c>
    </row>
    <row r="27" spans="1:15" x14ac:dyDescent="0.25">
      <c r="A27" s="75" t="s">
        <v>81</v>
      </c>
      <c r="B27" s="44">
        <v>0</v>
      </c>
      <c r="C27" s="44">
        <v>0</v>
      </c>
      <c r="D27" s="44">
        <v>0</v>
      </c>
      <c r="E27" s="44">
        <v>0</v>
      </c>
      <c r="F27" s="44">
        <v>0</v>
      </c>
      <c r="G27" s="44">
        <v>0</v>
      </c>
      <c r="H27" s="44">
        <v>0</v>
      </c>
      <c r="I27" s="44">
        <v>0</v>
      </c>
      <c r="J27" s="44">
        <v>0</v>
      </c>
      <c r="K27" s="44">
        <v>0</v>
      </c>
      <c r="L27" s="44">
        <v>0</v>
      </c>
      <c r="M27" s="44">
        <v>0</v>
      </c>
      <c r="N27" s="44">
        <v>0</v>
      </c>
      <c r="O27" s="47" t="s">
        <v>388</v>
      </c>
    </row>
    <row r="28" spans="1:15" x14ac:dyDescent="0.25">
      <c r="A28" s="76" t="s">
        <v>28</v>
      </c>
      <c r="B28" s="44"/>
      <c r="C28" s="44"/>
      <c r="D28" s="44"/>
      <c r="E28" s="44"/>
      <c r="F28" s="44"/>
      <c r="G28" s="44"/>
      <c r="H28" s="44"/>
      <c r="I28" s="44"/>
      <c r="J28" s="44"/>
      <c r="K28" s="44"/>
      <c r="L28" s="44"/>
      <c r="M28" s="44"/>
      <c r="N28" s="44"/>
      <c r="O28" s="48" t="s">
        <v>29</v>
      </c>
    </row>
    <row r="29" spans="1:15" x14ac:dyDescent="0.25">
      <c r="A29" s="77" t="s">
        <v>30</v>
      </c>
      <c r="B29" s="32">
        <v>0</v>
      </c>
      <c r="C29" s="32">
        <v>0</v>
      </c>
      <c r="D29" s="32">
        <v>0</v>
      </c>
      <c r="E29" s="32">
        <v>0</v>
      </c>
      <c r="F29" s="32">
        <v>0</v>
      </c>
      <c r="G29" s="32">
        <v>0</v>
      </c>
      <c r="H29" s="32">
        <v>0</v>
      </c>
      <c r="I29" s="32">
        <v>0</v>
      </c>
      <c r="J29" s="32">
        <v>0</v>
      </c>
      <c r="K29" s="32">
        <v>0</v>
      </c>
      <c r="L29" s="32">
        <v>0</v>
      </c>
      <c r="M29" s="32">
        <v>0</v>
      </c>
      <c r="N29" s="32">
        <v>0</v>
      </c>
      <c r="O29" s="49" t="s">
        <v>31</v>
      </c>
    </row>
    <row r="30" spans="1:15" x14ac:dyDescent="0.25">
      <c r="A30" s="77" t="s">
        <v>32</v>
      </c>
      <c r="B30" s="32">
        <v>0</v>
      </c>
      <c r="C30" s="32">
        <v>0</v>
      </c>
      <c r="D30" s="32">
        <v>0</v>
      </c>
      <c r="E30" s="32">
        <v>0</v>
      </c>
      <c r="F30" s="32">
        <v>0</v>
      </c>
      <c r="G30" s="32">
        <v>0</v>
      </c>
      <c r="H30" s="32">
        <v>0</v>
      </c>
      <c r="I30" s="32">
        <v>0</v>
      </c>
      <c r="J30" s="32">
        <v>0</v>
      </c>
      <c r="K30" s="32">
        <v>0</v>
      </c>
      <c r="L30" s="32">
        <v>0</v>
      </c>
      <c r="M30" s="32">
        <v>0</v>
      </c>
      <c r="N30" s="32">
        <v>0</v>
      </c>
      <c r="O30" s="49" t="s">
        <v>33</v>
      </c>
    </row>
    <row r="31" spans="1:15" x14ac:dyDescent="0.25">
      <c r="A31" s="77" t="s">
        <v>34</v>
      </c>
      <c r="B31" s="32">
        <v>0</v>
      </c>
      <c r="C31" s="32">
        <v>0</v>
      </c>
      <c r="D31" s="32">
        <v>0</v>
      </c>
      <c r="E31" s="32">
        <v>0</v>
      </c>
      <c r="F31" s="32">
        <v>0</v>
      </c>
      <c r="G31" s="32">
        <v>0</v>
      </c>
      <c r="H31" s="32">
        <v>0</v>
      </c>
      <c r="I31" s="32">
        <v>0</v>
      </c>
      <c r="J31" s="32">
        <v>0</v>
      </c>
      <c r="K31" s="32">
        <v>0</v>
      </c>
      <c r="L31" s="32">
        <v>0</v>
      </c>
      <c r="M31" s="32">
        <v>0</v>
      </c>
      <c r="N31" s="32">
        <v>0</v>
      </c>
      <c r="O31" s="49" t="s">
        <v>35</v>
      </c>
    </row>
    <row r="32" spans="1:15" x14ac:dyDescent="0.25">
      <c r="A32" s="77" t="s">
        <v>36</v>
      </c>
      <c r="B32" s="32">
        <v>0</v>
      </c>
      <c r="C32" s="32">
        <v>0</v>
      </c>
      <c r="D32" s="32">
        <v>0</v>
      </c>
      <c r="E32" s="32">
        <v>0</v>
      </c>
      <c r="F32" s="32">
        <v>0</v>
      </c>
      <c r="G32" s="32">
        <v>0</v>
      </c>
      <c r="H32" s="32">
        <v>0</v>
      </c>
      <c r="I32" s="32">
        <v>0</v>
      </c>
      <c r="J32" s="32">
        <v>0</v>
      </c>
      <c r="K32" s="32">
        <v>0</v>
      </c>
      <c r="L32" s="32">
        <v>0</v>
      </c>
      <c r="M32" s="32">
        <v>0</v>
      </c>
      <c r="N32" s="32">
        <v>0</v>
      </c>
      <c r="O32" s="49" t="s">
        <v>37</v>
      </c>
    </row>
    <row r="33" spans="1:15" x14ac:dyDescent="0.25">
      <c r="A33" s="76" t="s">
        <v>38</v>
      </c>
      <c r="B33" s="44"/>
      <c r="C33" s="44"/>
      <c r="D33" s="44"/>
      <c r="E33" s="44"/>
      <c r="F33" s="44"/>
      <c r="G33" s="44"/>
      <c r="H33" s="44"/>
      <c r="I33" s="44"/>
      <c r="J33" s="44"/>
      <c r="K33" s="44"/>
      <c r="L33" s="44"/>
      <c r="M33" s="44"/>
      <c r="N33" s="44"/>
      <c r="O33" s="48" t="s">
        <v>39</v>
      </c>
    </row>
    <row r="34" spans="1:15" x14ac:dyDescent="0.25">
      <c r="A34" s="77" t="s">
        <v>40</v>
      </c>
      <c r="B34" s="32">
        <v>0</v>
      </c>
      <c r="C34" s="32">
        <v>0</v>
      </c>
      <c r="D34" s="32">
        <v>0</v>
      </c>
      <c r="E34" s="32">
        <v>0</v>
      </c>
      <c r="F34" s="32">
        <v>0</v>
      </c>
      <c r="G34" s="32">
        <v>0</v>
      </c>
      <c r="H34" s="32">
        <v>0</v>
      </c>
      <c r="I34" s="32">
        <v>0</v>
      </c>
      <c r="J34" s="32">
        <v>0</v>
      </c>
      <c r="K34" s="32">
        <v>0</v>
      </c>
      <c r="L34" s="32">
        <v>0</v>
      </c>
      <c r="M34" s="32">
        <v>0</v>
      </c>
      <c r="N34" s="32">
        <v>0</v>
      </c>
      <c r="O34" s="49" t="s">
        <v>40</v>
      </c>
    </row>
    <row r="35" spans="1:15" x14ac:dyDescent="0.25">
      <c r="A35" s="77" t="s">
        <v>41</v>
      </c>
      <c r="B35" s="32">
        <v>0</v>
      </c>
      <c r="C35" s="32">
        <v>0</v>
      </c>
      <c r="D35" s="32">
        <v>0</v>
      </c>
      <c r="E35" s="32">
        <v>0</v>
      </c>
      <c r="F35" s="32">
        <v>0</v>
      </c>
      <c r="G35" s="32">
        <v>0</v>
      </c>
      <c r="H35" s="32">
        <v>0</v>
      </c>
      <c r="I35" s="32">
        <v>0</v>
      </c>
      <c r="J35" s="32">
        <v>0</v>
      </c>
      <c r="K35" s="32">
        <v>0</v>
      </c>
      <c r="L35" s="32">
        <v>0</v>
      </c>
      <c r="M35" s="32">
        <v>0</v>
      </c>
      <c r="N35" s="32">
        <v>0</v>
      </c>
      <c r="O35" s="49" t="s">
        <v>41</v>
      </c>
    </row>
    <row r="36" spans="1:15" x14ac:dyDescent="0.25">
      <c r="A36" s="77" t="s">
        <v>42</v>
      </c>
      <c r="B36" s="32">
        <v>0</v>
      </c>
      <c r="C36" s="32">
        <v>0</v>
      </c>
      <c r="D36" s="32">
        <v>0</v>
      </c>
      <c r="E36" s="32">
        <v>0</v>
      </c>
      <c r="F36" s="32">
        <v>0</v>
      </c>
      <c r="G36" s="32">
        <v>0</v>
      </c>
      <c r="H36" s="32">
        <v>0</v>
      </c>
      <c r="I36" s="32">
        <v>0</v>
      </c>
      <c r="J36" s="32">
        <v>0</v>
      </c>
      <c r="K36" s="32">
        <v>0</v>
      </c>
      <c r="L36" s="32">
        <v>0</v>
      </c>
      <c r="M36" s="32">
        <v>0</v>
      </c>
      <c r="N36" s="32">
        <v>0</v>
      </c>
      <c r="O36" s="49" t="s">
        <v>42</v>
      </c>
    </row>
    <row r="37" spans="1:15" x14ac:dyDescent="0.25">
      <c r="A37" s="77" t="s">
        <v>43</v>
      </c>
      <c r="B37" s="32">
        <v>0</v>
      </c>
      <c r="C37" s="32">
        <v>0</v>
      </c>
      <c r="D37" s="32">
        <v>0</v>
      </c>
      <c r="E37" s="32">
        <v>0</v>
      </c>
      <c r="F37" s="32">
        <v>0</v>
      </c>
      <c r="G37" s="32">
        <v>0</v>
      </c>
      <c r="H37" s="32">
        <v>0</v>
      </c>
      <c r="I37" s="32">
        <v>0</v>
      </c>
      <c r="J37" s="32">
        <v>0</v>
      </c>
      <c r="K37" s="32">
        <v>0</v>
      </c>
      <c r="L37" s="32">
        <v>0</v>
      </c>
      <c r="M37" s="32">
        <v>0</v>
      </c>
      <c r="N37" s="32">
        <v>0</v>
      </c>
      <c r="O37" s="49" t="s">
        <v>44</v>
      </c>
    </row>
    <row r="38" spans="1:15" x14ac:dyDescent="0.25">
      <c r="A38" s="77" t="s">
        <v>36</v>
      </c>
      <c r="B38" s="32">
        <v>0</v>
      </c>
      <c r="C38" s="32">
        <v>0</v>
      </c>
      <c r="D38" s="32">
        <v>0</v>
      </c>
      <c r="E38" s="32">
        <v>0</v>
      </c>
      <c r="F38" s="32">
        <v>0</v>
      </c>
      <c r="G38" s="32">
        <v>0</v>
      </c>
      <c r="H38" s="32">
        <v>0</v>
      </c>
      <c r="I38" s="32">
        <v>0</v>
      </c>
      <c r="J38" s="32">
        <v>0</v>
      </c>
      <c r="K38" s="32">
        <v>0</v>
      </c>
      <c r="L38" s="32">
        <v>0</v>
      </c>
      <c r="M38" s="32">
        <v>0</v>
      </c>
      <c r="N38" s="32">
        <v>0</v>
      </c>
      <c r="O38" s="49" t="s">
        <v>46</v>
      </c>
    </row>
    <row r="39" spans="1:15" x14ac:dyDescent="0.25">
      <c r="A39" s="75" t="s">
        <v>375</v>
      </c>
      <c r="B39" s="32">
        <v>0</v>
      </c>
      <c r="C39" s="32">
        <v>0</v>
      </c>
      <c r="D39" s="32">
        <v>0</v>
      </c>
      <c r="E39" s="32">
        <v>0</v>
      </c>
      <c r="F39" s="32">
        <v>0</v>
      </c>
      <c r="G39" s="32">
        <v>0</v>
      </c>
      <c r="H39" s="32">
        <v>0</v>
      </c>
      <c r="I39" s="32">
        <v>0</v>
      </c>
      <c r="J39" s="32">
        <v>0</v>
      </c>
      <c r="K39" s="32">
        <v>0</v>
      </c>
      <c r="L39" s="32">
        <v>0</v>
      </c>
      <c r="M39" s="32">
        <v>0</v>
      </c>
      <c r="N39" s="32">
        <v>0</v>
      </c>
      <c r="O39" s="47" t="s">
        <v>389</v>
      </c>
    </row>
    <row r="40" spans="1:15" x14ac:dyDescent="0.25">
      <c r="A40" s="75" t="s">
        <v>376</v>
      </c>
      <c r="B40" s="32">
        <v>0</v>
      </c>
      <c r="C40" s="32">
        <v>0</v>
      </c>
      <c r="D40" s="32">
        <v>0</v>
      </c>
      <c r="E40" s="32">
        <v>0</v>
      </c>
      <c r="F40" s="32">
        <v>0</v>
      </c>
      <c r="G40" s="32">
        <v>0</v>
      </c>
      <c r="H40" s="32">
        <v>0</v>
      </c>
      <c r="I40" s="32">
        <v>0</v>
      </c>
      <c r="J40" s="32">
        <v>0</v>
      </c>
      <c r="K40" s="32">
        <v>0</v>
      </c>
      <c r="L40" s="32">
        <v>0</v>
      </c>
      <c r="M40" s="32">
        <v>0</v>
      </c>
      <c r="N40" s="32">
        <v>0</v>
      </c>
      <c r="O40" s="47" t="s">
        <v>390</v>
      </c>
    </row>
    <row r="41" spans="1:15" x14ac:dyDescent="0.25">
      <c r="A41" s="75" t="s">
        <v>377</v>
      </c>
      <c r="B41" s="32">
        <v>1632.76542337</v>
      </c>
      <c r="C41" s="32">
        <v>1537.09817512</v>
      </c>
      <c r="D41" s="32">
        <v>1534.8440823399999</v>
      </c>
      <c r="E41" s="32">
        <v>1551.4932776629998</v>
      </c>
      <c r="F41" s="32">
        <v>1586.3660586840001</v>
      </c>
      <c r="G41" s="32">
        <v>1524.2573758449998</v>
      </c>
      <c r="H41" s="46">
        <v>1554.8351647890001</v>
      </c>
      <c r="I41" s="32">
        <v>1612.846321512</v>
      </c>
      <c r="J41" s="32">
        <v>1660.0019080249999</v>
      </c>
      <c r="K41" s="46">
        <v>1538.2403305339999</v>
      </c>
      <c r="L41" s="32">
        <v>1542.5536586109999</v>
      </c>
      <c r="M41" s="32">
        <v>1660.0019080249999</v>
      </c>
      <c r="N41" s="32">
        <v>1597.6525138689999</v>
      </c>
      <c r="O41" s="47" t="s">
        <v>391</v>
      </c>
    </row>
    <row r="42" spans="1:15" x14ac:dyDescent="0.25">
      <c r="A42" s="75" t="s">
        <v>378</v>
      </c>
      <c r="B42" s="32">
        <v>180.02539999999999</v>
      </c>
      <c r="C42" s="32">
        <v>180.02539999999999</v>
      </c>
      <c r="D42" s="32">
        <v>180.02539999999999</v>
      </c>
      <c r="E42" s="32">
        <v>180.02539999999999</v>
      </c>
      <c r="F42" s="32">
        <v>181.2456</v>
      </c>
      <c r="G42" s="32">
        <v>181.2456</v>
      </c>
      <c r="H42" s="46">
        <v>181.2456</v>
      </c>
      <c r="I42" s="32">
        <v>181.2456</v>
      </c>
      <c r="J42" s="32">
        <v>181.2456</v>
      </c>
      <c r="K42" s="46">
        <v>181.2456</v>
      </c>
      <c r="L42" s="32">
        <v>181.2456</v>
      </c>
      <c r="M42" s="32">
        <v>181.2456</v>
      </c>
      <c r="N42" s="32">
        <v>181.2456</v>
      </c>
      <c r="O42" s="47" t="s">
        <v>392</v>
      </c>
    </row>
    <row r="43" spans="1:15" x14ac:dyDescent="0.25">
      <c r="A43" s="75" t="s">
        <v>379</v>
      </c>
      <c r="B43" s="32">
        <v>14125.836848440002</v>
      </c>
      <c r="C43" s="32">
        <v>14327.1963213</v>
      </c>
      <c r="D43" s="32">
        <v>14375.190510349999</v>
      </c>
      <c r="E43" s="32">
        <v>14439.966595354001</v>
      </c>
      <c r="F43" s="32">
        <v>14488.7423294</v>
      </c>
      <c r="G43" s="32">
        <v>14589.43527722</v>
      </c>
      <c r="H43" s="46">
        <v>14865.528906574</v>
      </c>
      <c r="I43" s="32">
        <v>14901.967945846001</v>
      </c>
      <c r="J43" s="32">
        <v>14923.389981933</v>
      </c>
      <c r="K43" s="46">
        <v>15011.055118898001</v>
      </c>
      <c r="L43" s="32">
        <v>15060.122214601</v>
      </c>
      <c r="M43" s="32">
        <v>14923.389981933</v>
      </c>
      <c r="N43" s="32">
        <v>15184.873659801999</v>
      </c>
      <c r="O43" s="47" t="s">
        <v>393</v>
      </c>
    </row>
    <row r="44" spans="1:15" x14ac:dyDescent="0.25">
      <c r="A44" s="75" t="s">
        <v>380</v>
      </c>
      <c r="B44" s="32">
        <v>-2310.23864929</v>
      </c>
      <c r="C44" s="32">
        <v>-2355.5091275099999</v>
      </c>
      <c r="D44" s="32">
        <v>-2387.0239000199999</v>
      </c>
      <c r="E44" s="32">
        <v>-2434.120118367</v>
      </c>
      <c r="F44" s="32">
        <v>-2483.4948597980001</v>
      </c>
      <c r="G44" s="32">
        <v>-2534.0640730829996</v>
      </c>
      <c r="H44" s="46">
        <v>-2574.5829645419999</v>
      </c>
      <c r="I44" s="32">
        <v>-2624.972341575</v>
      </c>
      <c r="J44" s="32">
        <v>-2670.0054726140002</v>
      </c>
      <c r="K44" s="46">
        <v>-2717.354511561</v>
      </c>
      <c r="L44" s="32">
        <v>-2764.3493399950003</v>
      </c>
      <c r="M44" s="32">
        <v>-2670.0054726140002</v>
      </c>
      <c r="N44" s="32">
        <v>-2861.6490751399997</v>
      </c>
      <c r="O44" s="47" t="s">
        <v>394</v>
      </c>
    </row>
    <row r="45" spans="1:15" x14ac:dyDescent="0.25">
      <c r="A45" s="75" t="s">
        <v>381</v>
      </c>
      <c r="B45" s="32">
        <v>31.035064689999999</v>
      </c>
      <c r="C45" s="32">
        <v>15.75772579</v>
      </c>
      <c r="D45" s="32">
        <v>17.469485369999997</v>
      </c>
      <c r="E45" s="32">
        <v>18.752334637000001</v>
      </c>
      <c r="F45" s="32">
        <v>22.465748655999999</v>
      </c>
      <c r="G45" s="32">
        <v>23.471942567000003</v>
      </c>
      <c r="H45" s="46">
        <v>21.369354282</v>
      </c>
      <c r="I45" s="32">
        <v>19.075352513000002</v>
      </c>
      <c r="J45" s="32">
        <v>23.620740644000001</v>
      </c>
      <c r="K45" s="46">
        <v>22.548445061000002</v>
      </c>
      <c r="L45" s="32">
        <v>23.048324060999999</v>
      </c>
      <c r="M45" s="32">
        <v>23.620740644000001</v>
      </c>
      <c r="N45" s="32">
        <v>24.020746487</v>
      </c>
      <c r="O45" s="47" t="s">
        <v>395</v>
      </c>
    </row>
    <row r="46" spans="1:15" x14ac:dyDescent="0.25">
      <c r="A46" s="75" t="s">
        <v>51</v>
      </c>
      <c r="B46" s="32">
        <v>13659.42408721</v>
      </c>
      <c r="C46" s="32">
        <v>13704.568494699999</v>
      </c>
      <c r="D46" s="32">
        <v>13720.50557804</v>
      </c>
      <c r="E46" s="32">
        <v>13756.117489287</v>
      </c>
      <c r="F46" s="32">
        <v>13795.324876941999</v>
      </c>
      <c r="G46" s="32">
        <v>13784.346122548999</v>
      </c>
      <c r="H46" s="46">
        <v>14048.396061103</v>
      </c>
      <c r="I46" s="32">
        <v>14090.162878296002</v>
      </c>
      <c r="J46" s="32">
        <v>14118.252757988001</v>
      </c>
      <c r="K46" s="46">
        <v>14035.734982931999</v>
      </c>
      <c r="L46" s="32">
        <v>14042.620457278001</v>
      </c>
      <c r="M46" s="32">
        <v>14118.252757988001</v>
      </c>
      <c r="N46" s="32">
        <v>14126.143445017997</v>
      </c>
      <c r="O46" s="47" t="s">
        <v>52</v>
      </c>
    </row>
    <row r="47" spans="1:15" x14ac:dyDescent="0.25">
      <c r="A47" s="78" t="s">
        <v>11</v>
      </c>
      <c r="B47" s="50">
        <v>77587.908028610007</v>
      </c>
      <c r="C47" s="50">
        <v>79201.647904540005</v>
      </c>
      <c r="D47" s="50">
        <v>80130.914207059992</v>
      </c>
      <c r="E47" s="50">
        <v>80743.211160414998</v>
      </c>
      <c r="F47" s="50">
        <v>81061.792159481003</v>
      </c>
      <c r="G47" s="50">
        <v>81996.201155267001</v>
      </c>
      <c r="H47" s="51">
        <v>83121.759825643996</v>
      </c>
      <c r="I47" s="50">
        <v>83104.945876138998</v>
      </c>
      <c r="J47" s="50">
        <v>85566.169737072996</v>
      </c>
      <c r="K47" s="51">
        <v>86998.060771954988</v>
      </c>
      <c r="L47" s="138">
        <v>88483.161400115001</v>
      </c>
      <c r="M47" s="138">
        <v>85566.169737072996</v>
      </c>
      <c r="N47" s="138">
        <v>93609.037497451995</v>
      </c>
      <c r="O47" s="52" t="s">
        <v>12</v>
      </c>
    </row>
    <row r="48" spans="1:15" x14ac:dyDescent="0.25">
      <c r="A48" s="75" t="s">
        <v>53</v>
      </c>
      <c r="B48" s="44"/>
      <c r="C48" s="44"/>
      <c r="D48" s="44"/>
      <c r="E48" s="44"/>
      <c r="F48" s="44"/>
      <c r="G48" s="44"/>
      <c r="H48" s="134"/>
      <c r="I48" s="44"/>
      <c r="J48" s="44"/>
      <c r="K48" s="134"/>
      <c r="L48" s="44"/>
      <c r="M48" s="44"/>
      <c r="N48" s="44"/>
      <c r="O48" s="47" t="s">
        <v>54</v>
      </c>
    </row>
    <row r="49" spans="1:17" x14ac:dyDescent="0.25">
      <c r="A49" s="75" t="s">
        <v>55</v>
      </c>
      <c r="B49" s="32">
        <v>31445.302165860001</v>
      </c>
      <c r="C49" s="32">
        <v>32810.582932459998</v>
      </c>
      <c r="D49" s="32">
        <v>33229.846340010001</v>
      </c>
      <c r="E49" s="32">
        <v>34715.292112171999</v>
      </c>
      <c r="F49" s="32">
        <v>34527.466059106002</v>
      </c>
      <c r="G49" s="32">
        <v>34479.704385890996</v>
      </c>
      <c r="H49" s="46">
        <v>35024.786871775003</v>
      </c>
      <c r="I49" s="32">
        <v>34843.330820005001</v>
      </c>
      <c r="J49" s="32">
        <v>35970.908529081004</v>
      </c>
      <c r="K49" s="46">
        <v>38002.898820278999</v>
      </c>
      <c r="L49" s="32">
        <v>39944.80487806</v>
      </c>
      <c r="M49" s="32">
        <v>35970.908529081004</v>
      </c>
      <c r="N49" s="32">
        <v>48239.185187730996</v>
      </c>
      <c r="O49" s="47" t="s">
        <v>56</v>
      </c>
    </row>
    <row r="50" spans="1:17" x14ac:dyDescent="0.25">
      <c r="A50" s="76" t="s">
        <v>57</v>
      </c>
      <c r="B50" s="32">
        <v>31445.302165860001</v>
      </c>
      <c r="C50" s="32">
        <v>32810.582932459998</v>
      </c>
      <c r="D50" s="99">
        <v>33229.846340010001</v>
      </c>
      <c r="E50" s="32">
        <v>34715.292112171999</v>
      </c>
      <c r="F50" s="32">
        <v>34527.466059106002</v>
      </c>
      <c r="G50" s="32">
        <v>34479.704385890996</v>
      </c>
      <c r="H50" s="46">
        <v>35024.786871775003</v>
      </c>
      <c r="I50" s="32">
        <v>34843.330820005001</v>
      </c>
      <c r="J50" s="32">
        <v>35970.908529081004</v>
      </c>
      <c r="K50" s="46">
        <v>38002.898820278999</v>
      </c>
      <c r="L50" s="32">
        <v>39944.80487806</v>
      </c>
      <c r="M50" s="32">
        <v>35970.908529081004</v>
      </c>
      <c r="N50" s="32">
        <v>48239.185187730996</v>
      </c>
      <c r="O50" s="48" t="s">
        <v>57</v>
      </c>
      <c r="P50" s="96"/>
      <c r="Q50" s="96"/>
    </row>
    <row r="51" spans="1:17" x14ac:dyDescent="0.25">
      <c r="A51" s="76" t="s">
        <v>58</v>
      </c>
      <c r="B51" s="32">
        <v>0</v>
      </c>
      <c r="C51" s="32">
        <v>0</v>
      </c>
      <c r="D51" s="32">
        <v>0</v>
      </c>
      <c r="E51" s="32">
        <v>0</v>
      </c>
      <c r="F51" s="32">
        <v>0</v>
      </c>
      <c r="G51" s="32">
        <v>0</v>
      </c>
      <c r="H51" s="46">
        <v>0</v>
      </c>
      <c r="I51" s="46">
        <v>0</v>
      </c>
      <c r="J51" s="46">
        <v>0</v>
      </c>
      <c r="K51" s="46">
        <v>0</v>
      </c>
      <c r="L51" s="46">
        <v>0</v>
      </c>
      <c r="M51" s="46">
        <v>0</v>
      </c>
      <c r="N51" s="46">
        <v>0</v>
      </c>
      <c r="O51" s="48" t="s">
        <v>58</v>
      </c>
    </row>
    <row r="52" spans="1:17" x14ac:dyDescent="0.25">
      <c r="A52" s="75" t="s">
        <v>59</v>
      </c>
      <c r="B52" s="32">
        <v>0</v>
      </c>
      <c r="C52" s="32">
        <v>0</v>
      </c>
      <c r="D52" s="32">
        <v>0</v>
      </c>
      <c r="E52" s="32">
        <v>0</v>
      </c>
      <c r="F52" s="32">
        <v>0</v>
      </c>
      <c r="G52" s="32">
        <v>0</v>
      </c>
      <c r="H52" s="32">
        <v>0</v>
      </c>
      <c r="I52" s="32">
        <v>0</v>
      </c>
      <c r="J52" s="32">
        <v>0</v>
      </c>
      <c r="K52" s="32">
        <v>0</v>
      </c>
      <c r="L52" s="32">
        <v>0</v>
      </c>
      <c r="M52" s="32">
        <v>0</v>
      </c>
      <c r="N52" s="32">
        <v>0</v>
      </c>
      <c r="O52" s="47" t="s">
        <v>60</v>
      </c>
    </row>
    <row r="53" spans="1:17" x14ac:dyDescent="0.25">
      <c r="A53" s="76" t="s">
        <v>61</v>
      </c>
      <c r="B53" s="32">
        <v>0</v>
      </c>
      <c r="C53" s="32">
        <v>0</v>
      </c>
      <c r="D53" s="32">
        <v>0</v>
      </c>
      <c r="E53" s="32">
        <v>0</v>
      </c>
      <c r="F53" s="32">
        <v>0</v>
      </c>
      <c r="G53" s="32">
        <v>0</v>
      </c>
      <c r="H53" s="32">
        <v>0</v>
      </c>
      <c r="I53" s="32">
        <v>0</v>
      </c>
      <c r="J53" s="32">
        <v>0</v>
      </c>
      <c r="K53" s="32">
        <v>0</v>
      </c>
      <c r="L53" s="32">
        <v>0</v>
      </c>
      <c r="M53" s="32">
        <v>0</v>
      </c>
      <c r="N53" s="32">
        <v>0</v>
      </c>
      <c r="O53" s="48" t="s">
        <v>62</v>
      </c>
    </row>
    <row r="54" spans="1:17" x14ac:dyDescent="0.25">
      <c r="A54" s="76" t="s">
        <v>63</v>
      </c>
      <c r="B54" s="32">
        <v>0</v>
      </c>
      <c r="C54" s="32">
        <v>0</v>
      </c>
      <c r="D54" s="32">
        <v>0</v>
      </c>
      <c r="E54" s="32">
        <v>0</v>
      </c>
      <c r="F54" s="32">
        <v>0</v>
      </c>
      <c r="G54" s="32">
        <v>0</v>
      </c>
      <c r="H54" s="32">
        <v>0</v>
      </c>
      <c r="I54" s="32">
        <v>0</v>
      </c>
      <c r="J54" s="32">
        <v>0</v>
      </c>
      <c r="K54" s="32">
        <v>0</v>
      </c>
      <c r="L54" s="32">
        <v>0</v>
      </c>
      <c r="M54" s="32">
        <v>0</v>
      </c>
      <c r="N54" s="32">
        <v>0</v>
      </c>
      <c r="O54" s="48" t="s">
        <v>63</v>
      </c>
    </row>
    <row r="55" spans="1:17" x14ac:dyDescent="0.25">
      <c r="A55" s="76" t="s">
        <v>64</v>
      </c>
      <c r="B55" s="32">
        <v>0</v>
      </c>
      <c r="C55" s="32">
        <v>0</v>
      </c>
      <c r="D55" s="32">
        <v>0</v>
      </c>
      <c r="E55" s="32">
        <v>0</v>
      </c>
      <c r="F55" s="32">
        <v>0</v>
      </c>
      <c r="G55" s="32">
        <v>0</v>
      </c>
      <c r="H55" s="32">
        <v>0</v>
      </c>
      <c r="I55" s="32">
        <v>0</v>
      </c>
      <c r="J55" s="32">
        <v>0</v>
      </c>
      <c r="K55" s="32">
        <v>0</v>
      </c>
      <c r="L55" s="32">
        <v>0</v>
      </c>
      <c r="M55" s="32">
        <v>0</v>
      </c>
      <c r="N55" s="32">
        <v>0</v>
      </c>
      <c r="O55" s="48" t="s">
        <v>20</v>
      </c>
    </row>
    <row r="56" spans="1:17" x14ac:dyDescent="0.25">
      <c r="A56" s="75" t="s">
        <v>65</v>
      </c>
      <c r="B56" s="32">
        <v>0</v>
      </c>
      <c r="C56" s="32">
        <v>0</v>
      </c>
      <c r="D56" s="32">
        <v>0</v>
      </c>
      <c r="E56" s="32">
        <v>0</v>
      </c>
      <c r="F56" s="32">
        <v>0</v>
      </c>
      <c r="G56" s="32">
        <v>0</v>
      </c>
      <c r="H56" s="32">
        <v>0</v>
      </c>
      <c r="I56" s="32">
        <v>0</v>
      </c>
      <c r="J56" s="32">
        <v>0</v>
      </c>
      <c r="K56" s="32">
        <v>0</v>
      </c>
      <c r="L56" s="32">
        <v>0</v>
      </c>
      <c r="M56" s="32">
        <v>0</v>
      </c>
      <c r="N56" s="32">
        <v>0</v>
      </c>
      <c r="O56" s="47" t="s">
        <v>66</v>
      </c>
    </row>
    <row r="57" spans="1:17" x14ac:dyDescent="0.25">
      <c r="A57" s="75" t="s">
        <v>67</v>
      </c>
      <c r="B57" s="32">
        <v>633.86736155000006</v>
      </c>
      <c r="C57" s="32">
        <v>759.03963643999998</v>
      </c>
      <c r="D57" s="32">
        <v>716.44368965000001</v>
      </c>
      <c r="E57" s="32">
        <v>755.16664321600001</v>
      </c>
      <c r="F57" s="32">
        <v>759.41230302700001</v>
      </c>
      <c r="G57" s="32">
        <v>731.53321191399993</v>
      </c>
      <c r="H57" s="46">
        <v>675.06988293400002</v>
      </c>
      <c r="I57" s="32">
        <v>715.82680582300009</v>
      </c>
      <c r="J57" s="32">
        <v>771.83182809599998</v>
      </c>
      <c r="K57" s="46">
        <v>799.98804992300006</v>
      </c>
      <c r="L57" s="32">
        <v>1117.4637481770001</v>
      </c>
      <c r="M57" s="32">
        <v>771.83182809599998</v>
      </c>
      <c r="N57" s="32">
        <v>1057.2245254569998</v>
      </c>
      <c r="O57" s="47" t="s">
        <v>68</v>
      </c>
    </row>
    <row r="58" spans="1:17" x14ac:dyDescent="0.25">
      <c r="A58" s="75" t="s">
        <v>69</v>
      </c>
      <c r="B58" s="32">
        <v>219.87719006</v>
      </c>
      <c r="C58" s="32">
        <v>212.32614960999999</v>
      </c>
      <c r="D58" s="32">
        <v>207.32427354000001</v>
      </c>
      <c r="E58" s="32">
        <v>215.15875239099998</v>
      </c>
      <c r="F58" s="32">
        <v>218.807175683</v>
      </c>
      <c r="G58" s="32">
        <v>229.829395949</v>
      </c>
      <c r="H58" s="46">
        <v>242.82950582399999</v>
      </c>
      <c r="I58" s="32">
        <v>247.574619764</v>
      </c>
      <c r="J58" s="32">
        <v>251.14292569100002</v>
      </c>
      <c r="K58" s="46">
        <v>276.36687811500002</v>
      </c>
      <c r="L58" s="32">
        <v>305.974235631</v>
      </c>
      <c r="M58" s="32">
        <v>251.14292569100002</v>
      </c>
      <c r="N58" s="32">
        <v>337.90328408299996</v>
      </c>
      <c r="O58" s="47" t="s">
        <v>70</v>
      </c>
    </row>
    <row r="59" spans="1:17" x14ac:dyDescent="0.25">
      <c r="A59" s="75" t="s">
        <v>71</v>
      </c>
      <c r="B59" s="32">
        <v>169.70084285999999</v>
      </c>
      <c r="C59" s="32">
        <v>147.72202311000001</v>
      </c>
      <c r="D59" s="32">
        <v>185.20087958000002</v>
      </c>
      <c r="E59" s="32">
        <v>230.69710156599999</v>
      </c>
      <c r="F59" s="32">
        <v>273.291073321</v>
      </c>
      <c r="G59" s="32">
        <v>309.07377284099999</v>
      </c>
      <c r="H59" s="46">
        <v>443.49668239900001</v>
      </c>
      <c r="I59" s="32">
        <v>516.42794045100004</v>
      </c>
      <c r="J59" s="32">
        <v>601.31534787299995</v>
      </c>
      <c r="K59" s="46">
        <v>417.68660757200001</v>
      </c>
      <c r="L59" s="32">
        <v>331.62398448599998</v>
      </c>
      <c r="M59" s="32">
        <v>601.31534787299995</v>
      </c>
      <c r="N59" s="32">
        <v>605.12408276500003</v>
      </c>
      <c r="O59" s="47" t="s">
        <v>72</v>
      </c>
    </row>
    <row r="60" spans="1:17" x14ac:dyDescent="0.25">
      <c r="A60" s="75" t="s">
        <v>73</v>
      </c>
      <c r="B60" s="32">
        <v>2271.2982894400002</v>
      </c>
      <c r="C60" s="32">
        <v>2521.70924651</v>
      </c>
      <c r="D60" s="32">
        <v>2540.2521715399998</v>
      </c>
      <c r="E60" s="32">
        <v>2399.9505827990001</v>
      </c>
      <c r="F60" s="32">
        <v>2507.664468594</v>
      </c>
      <c r="G60" s="32">
        <v>3087.9076665319999</v>
      </c>
      <c r="H60" s="46">
        <v>2979.4070166839997</v>
      </c>
      <c r="I60" s="32">
        <v>2939.3890468069999</v>
      </c>
      <c r="J60" s="32">
        <v>2867.8145883940001</v>
      </c>
      <c r="K60" s="46">
        <v>1926.3137865800002</v>
      </c>
      <c r="L60" s="32">
        <v>2009.3243757559999</v>
      </c>
      <c r="M60" s="32">
        <v>2867.8145883940001</v>
      </c>
      <c r="N60" s="32">
        <v>2194.8294169839996</v>
      </c>
      <c r="O60" s="47" t="s">
        <v>74</v>
      </c>
    </row>
    <row r="61" spans="1:17" x14ac:dyDescent="0.25">
      <c r="A61" s="75" t="s">
        <v>75</v>
      </c>
      <c r="B61" s="32">
        <v>45.77399999</v>
      </c>
      <c r="C61" s="32">
        <v>45.481079010000002</v>
      </c>
      <c r="D61" s="32">
        <v>45.214484170000006</v>
      </c>
      <c r="E61" s="32">
        <v>45.028102828000002</v>
      </c>
      <c r="F61" s="32">
        <v>46.441709715999998</v>
      </c>
      <c r="G61" s="32">
        <v>48.540106075000004</v>
      </c>
      <c r="H61" s="46">
        <v>48.646781568000002</v>
      </c>
      <c r="I61" s="32">
        <v>47.444663138000003</v>
      </c>
      <c r="J61" s="32">
        <v>45.982170128999996</v>
      </c>
      <c r="K61" s="46">
        <v>44.870690027999999</v>
      </c>
      <c r="L61" s="32">
        <v>43.472551656</v>
      </c>
      <c r="M61" s="32">
        <v>45.982170128999996</v>
      </c>
      <c r="N61" s="32">
        <v>41.105222230000003</v>
      </c>
      <c r="O61" s="47" t="s">
        <v>76</v>
      </c>
    </row>
    <row r="62" spans="1:17" x14ac:dyDescent="0.25">
      <c r="A62" s="75" t="s">
        <v>77</v>
      </c>
      <c r="B62" s="32">
        <v>733.15052133000006</v>
      </c>
      <c r="C62" s="32">
        <v>934.32805715000006</v>
      </c>
      <c r="D62" s="99">
        <v>857.89246892999995</v>
      </c>
      <c r="E62" s="32">
        <v>909.45961403400008</v>
      </c>
      <c r="F62" s="32">
        <v>915.72235579599999</v>
      </c>
      <c r="G62" s="32">
        <v>912.69163636699989</v>
      </c>
      <c r="H62" s="46">
        <v>1124.5205042759999</v>
      </c>
      <c r="I62" s="32">
        <v>745.32511184100008</v>
      </c>
      <c r="J62" s="32">
        <v>730.76904063299992</v>
      </c>
      <c r="K62" s="46">
        <v>726.72401424199995</v>
      </c>
      <c r="L62" s="32">
        <v>3141.0860445030003</v>
      </c>
      <c r="M62" s="32">
        <v>730.76904063299992</v>
      </c>
      <c r="N62" s="32">
        <v>664.300580975</v>
      </c>
      <c r="O62" s="47" t="s">
        <v>78</v>
      </c>
    </row>
    <row r="63" spans="1:17" x14ac:dyDescent="0.25">
      <c r="A63" s="75" t="s">
        <v>79</v>
      </c>
      <c r="B63" s="32">
        <v>35518.970371119998</v>
      </c>
      <c r="C63" s="32">
        <v>37431.189124310004</v>
      </c>
      <c r="D63" s="32">
        <v>37782.17430744</v>
      </c>
      <c r="E63" s="32">
        <v>39270.752909005998</v>
      </c>
      <c r="F63" s="32">
        <v>39248.805145243001</v>
      </c>
      <c r="G63" s="32">
        <v>39799.280175568994</v>
      </c>
      <c r="H63" s="46">
        <v>40538.757245460001</v>
      </c>
      <c r="I63" s="32">
        <v>40055.319007829006</v>
      </c>
      <c r="J63" s="32">
        <v>41239.764429897004</v>
      </c>
      <c r="K63" s="46">
        <v>42194.848846738998</v>
      </c>
      <c r="L63" s="32">
        <v>46893.749818268996</v>
      </c>
      <c r="M63" s="32">
        <v>41239.764429897004</v>
      </c>
      <c r="N63" s="32">
        <v>53139.672300225</v>
      </c>
      <c r="O63" s="47" t="s">
        <v>80</v>
      </c>
    </row>
    <row r="64" spans="1:17" x14ac:dyDescent="0.25">
      <c r="A64" s="75" t="s">
        <v>513</v>
      </c>
      <c r="B64" s="32">
        <v>0</v>
      </c>
      <c r="C64" s="32">
        <v>0</v>
      </c>
      <c r="D64" s="32">
        <v>0</v>
      </c>
      <c r="E64" s="32">
        <v>0</v>
      </c>
      <c r="F64" s="32">
        <v>0</v>
      </c>
      <c r="G64" s="32">
        <v>0</v>
      </c>
      <c r="H64" s="32">
        <v>0</v>
      </c>
      <c r="I64" s="32">
        <v>0</v>
      </c>
      <c r="J64" s="32">
        <v>0</v>
      </c>
      <c r="K64" s="32">
        <v>0</v>
      </c>
      <c r="L64" s="32">
        <v>0</v>
      </c>
      <c r="M64" s="32">
        <v>0</v>
      </c>
      <c r="N64" s="32">
        <v>0</v>
      </c>
      <c r="O64" s="47" t="s">
        <v>82</v>
      </c>
    </row>
    <row r="65" spans="1:15" x14ac:dyDescent="0.25">
      <c r="A65" s="76" t="s">
        <v>57</v>
      </c>
      <c r="B65" s="32">
        <v>0</v>
      </c>
      <c r="C65" s="32">
        <v>0</v>
      </c>
      <c r="D65" s="32">
        <v>0</v>
      </c>
      <c r="E65" s="32">
        <v>0</v>
      </c>
      <c r="F65" s="32">
        <v>0</v>
      </c>
      <c r="G65" s="32">
        <v>0</v>
      </c>
      <c r="H65" s="32">
        <v>0</v>
      </c>
      <c r="I65" s="32">
        <v>0</v>
      </c>
      <c r="J65" s="32">
        <v>0</v>
      </c>
      <c r="K65" s="32">
        <v>0</v>
      </c>
      <c r="L65" s="32">
        <v>0</v>
      </c>
      <c r="M65" s="32">
        <v>0</v>
      </c>
      <c r="N65" s="32">
        <v>0</v>
      </c>
      <c r="O65" s="48" t="s">
        <v>57</v>
      </c>
    </row>
    <row r="66" spans="1:15" x14ac:dyDescent="0.25">
      <c r="A66" s="76" t="s">
        <v>58</v>
      </c>
      <c r="B66" s="32">
        <v>0</v>
      </c>
      <c r="C66" s="32">
        <v>0</v>
      </c>
      <c r="D66" s="32">
        <v>0</v>
      </c>
      <c r="E66" s="32">
        <v>0</v>
      </c>
      <c r="F66" s="32">
        <v>0</v>
      </c>
      <c r="G66" s="32">
        <v>0</v>
      </c>
      <c r="H66" s="32">
        <v>0</v>
      </c>
      <c r="I66" s="32">
        <v>0</v>
      </c>
      <c r="J66" s="32">
        <v>0</v>
      </c>
      <c r="K66" s="32">
        <v>0</v>
      </c>
      <c r="L66" s="32">
        <v>0</v>
      </c>
      <c r="M66" s="32">
        <v>0</v>
      </c>
      <c r="N66" s="32">
        <v>0</v>
      </c>
      <c r="O66" s="48" t="s">
        <v>58</v>
      </c>
    </row>
    <row r="67" spans="1:15" x14ac:dyDescent="0.25">
      <c r="A67" s="75" t="s">
        <v>83</v>
      </c>
      <c r="B67" s="32">
        <v>9670.8618506700004</v>
      </c>
      <c r="C67" s="32">
        <v>9265.4055417500003</v>
      </c>
      <c r="D67" s="99">
        <v>9451.6940442200012</v>
      </c>
      <c r="E67" s="32">
        <v>8196.2818745010009</v>
      </c>
      <c r="F67" s="32">
        <v>8196.8620223380003</v>
      </c>
      <c r="G67" s="32">
        <v>8197.4235156030009</v>
      </c>
      <c r="H67" s="46">
        <v>8198.0037871860004</v>
      </c>
      <c r="I67" s="32">
        <v>8198.5841216680001</v>
      </c>
      <c r="J67" s="32">
        <v>8989.4579562500003</v>
      </c>
      <c r="K67" s="46">
        <v>8990.1450083809996</v>
      </c>
      <c r="L67" s="32">
        <v>7717.4819970789995</v>
      </c>
      <c r="M67" s="32">
        <v>8989.4579562500003</v>
      </c>
      <c r="N67" s="32">
        <v>5518.7361289360006</v>
      </c>
      <c r="O67" s="47" t="s">
        <v>84</v>
      </c>
    </row>
    <row r="68" spans="1:15" x14ac:dyDescent="0.25">
      <c r="A68" s="76" t="s">
        <v>61</v>
      </c>
      <c r="B68" s="32">
        <v>7142.5618506699993</v>
      </c>
      <c r="C68" s="32">
        <v>6840.1055417500002</v>
      </c>
      <c r="D68" s="32">
        <v>7669.3540442199992</v>
      </c>
      <c r="E68" s="32">
        <v>6544.9418745009998</v>
      </c>
      <c r="F68" s="32">
        <v>6545.5220223380002</v>
      </c>
      <c r="G68" s="32">
        <v>6546.0835156030007</v>
      </c>
      <c r="H68" s="46">
        <v>6546.6637871859994</v>
      </c>
      <c r="I68" s="32">
        <v>6547.2441216679999</v>
      </c>
      <c r="J68" s="32">
        <v>7338.1179562500001</v>
      </c>
      <c r="K68" s="46">
        <v>7338.8050083809994</v>
      </c>
      <c r="L68" s="32">
        <v>6231.9419970789995</v>
      </c>
      <c r="M68" s="32">
        <v>7338.1179562500001</v>
      </c>
      <c r="N68" s="32">
        <v>4638.1961289360006</v>
      </c>
      <c r="O68" s="48" t="s">
        <v>62</v>
      </c>
    </row>
    <row r="69" spans="1:15" x14ac:dyDescent="0.25">
      <c r="A69" s="76" t="s">
        <v>63</v>
      </c>
      <c r="B69" s="32">
        <v>0</v>
      </c>
      <c r="C69" s="32">
        <v>0</v>
      </c>
      <c r="D69" s="32">
        <v>0</v>
      </c>
      <c r="E69" s="32">
        <v>0</v>
      </c>
      <c r="F69" s="32">
        <v>0</v>
      </c>
      <c r="G69" s="32">
        <v>0</v>
      </c>
      <c r="H69" s="46">
        <v>0</v>
      </c>
      <c r="I69" s="32">
        <v>0</v>
      </c>
      <c r="J69" s="32">
        <v>0</v>
      </c>
      <c r="K69" s="46">
        <v>0</v>
      </c>
      <c r="L69" s="32">
        <v>0</v>
      </c>
      <c r="M69" s="32">
        <v>0</v>
      </c>
      <c r="N69" s="32">
        <v>0</v>
      </c>
      <c r="O69" s="48" t="s">
        <v>63</v>
      </c>
    </row>
    <row r="70" spans="1:15" x14ac:dyDescent="0.25">
      <c r="A70" s="76" t="s">
        <v>64</v>
      </c>
      <c r="B70" s="32">
        <v>2528.3000000000002</v>
      </c>
      <c r="C70" s="32">
        <v>2425.3000000000002</v>
      </c>
      <c r="D70" s="32">
        <v>1782.34</v>
      </c>
      <c r="E70" s="32">
        <v>1651.34</v>
      </c>
      <c r="F70" s="32">
        <v>1651.34</v>
      </c>
      <c r="G70" s="32">
        <v>1651.34</v>
      </c>
      <c r="H70" s="46">
        <v>1651.34</v>
      </c>
      <c r="I70" s="32">
        <v>1651.34</v>
      </c>
      <c r="J70" s="32">
        <v>1651.34</v>
      </c>
      <c r="K70" s="46">
        <v>1651.34</v>
      </c>
      <c r="L70" s="32">
        <v>1485.54</v>
      </c>
      <c r="M70" s="32">
        <v>1651.34</v>
      </c>
      <c r="N70" s="32">
        <v>880.54</v>
      </c>
      <c r="O70" s="48" t="s">
        <v>20</v>
      </c>
    </row>
    <row r="71" spans="1:15" x14ac:dyDescent="0.25">
      <c r="A71" s="75" t="s">
        <v>85</v>
      </c>
      <c r="B71" s="32">
        <v>166.05324361999999</v>
      </c>
      <c r="C71" s="32">
        <v>132.22382479999999</v>
      </c>
      <c r="D71" s="99">
        <v>111.29763177999999</v>
      </c>
      <c r="E71" s="32">
        <v>90.371438764000004</v>
      </c>
      <c r="F71" s="32">
        <v>69.445245745999998</v>
      </c>
      <c r="G71" s="32">
        <v>48.519052728000005</v>
      </c>
      <c r="H71" s="46">
        <v>26.592859709999999</v>
      </c>
      <c r="I71" s="32">
        <v>5.6666666900000005</v>
      </c>
      <c r="J71" s="32">
        <v>5.0000000229999992</v>
      </c>
      <c r="K71" s="46">
        <v>4.3333333570000008</v>
      </c>
      <c r="L71" s="32">
        <v>3.6666666910000001</v>
      </c>
      <c r="M71" s="32">
        <v>5.0000000229999992</v>
      </c>
      <c r="N71" s="32">
        <v>2.3333333590000001</v>
      </c>
      <c r="O71" s="47" t="s">
        <v>86</v>
      </c>
    </row>
    <row r="72" spans="1:15" x14ac:dyDescent="0.25">
      <c r="A72" s="75" t="s">
        <v>87</v>
      </c>
      <c r="B72" s="32">
        <v>0</v>
      </c>
      <c r="C72" s="32">
        <v>0</v>
      </c>
      <c r="D72" s="32">
        <v>0</v>
      </c>
      <c r="E72" s="32">
        <v>0</v>
      </c>
      <c r="F72" s="32"/>
      <c r="G72" s="32">
        <v>0</v>
      </c>
      <c r="H72" s="46">
        <v>0</v>
      </c>
      <c r="I72" s="32">
        <v>0</v>
      </c>
      <c r="J72" s="32">
        <v>0</v>
      </c>
      <c r="K72" s="32">
        <v>0</v>
      </c>
      <c r="L72" s="32">
        <v>0</v>
      </c>
      <c r="M72" s="32"/>
      <c r="N72" s="32">
        <v>0</v>
      </c>
      <c r="O72" s="47" t="s">
        <v>88</v>
      </c>
    </row>
    <row r="73" spans="1:15" x14ac:dyDescent="0.25">
      <c r="A73" s="75" t="s">
        <v>89</v>
      </c>
      <c r="B73" s="32">
        <v>1964.52346117</v>
      </c>
      <c r="C73" s="32">
        <v>1714.0351901499998</v>
      </c>
      <c r="D73" s="32">
        <v>1731.80595814</v>
      </c>
      <c r="E73" s="32">
        <v>1763.4857928289998</v>
      </c>
      <c r="F73" s="32">
        <v>1772.696515394</v>
      </c>
      <c r="G73" s="32">
        <v>1793.832565465</v>
      </c>
      <c r="H73" s="46">
        <v>1720.08924841</v>
      </c>
      <c r="I73" s="32">
        <v>1741.0895453570001</v>
      </c>
      <c r="J73" s="32">
        <v>1760.0075437630001</v>
      </c>
      <c r="K73" s="46">
        <v>1856.342643752</v>
      </c>
      <c r="L73" s="32">
        <v>1854.8940492879999</v>
      </c>
      <c r="M73" s="32">
        <v>1760.0075437630001</v>
      </c>
      <c r="N73" s="32">
        <v>1845.5393320130001</v>
      </c>
      <c r="O73" s="47" t="s">
        <v>90</v>
      </c>
    </row>
    <row r="74" spans="1:15" x14ac:dyDescent="0.25">
      <c r="A74" s="75" t="s">
        <v>91</v>
      </c>
      <c r="B74" s="32">
        <v>0</v>
      </c>
      <c r="C74" s="32">
        <v>0</v>
      </c>
      <c r="D74" s="32">
        <v>0</v>
      </c>
      <c r="E74" s="32">
        <v>0</v>
      </c>
      <c r="F74" s="32">
        <v>0</v>
      </c>
      <c r="G74" s="32">
        <v>0</v>
      </c>
      <c r="H74" s="32">
        <v>0</v>
      </c>
      <c r="I74" s="32">
        <v>0</v>
      </c>
      <c r="J74" s="32">
        <v>0</v>
      </c>
      <c r="K74" s="46">
        <v>0</v>
      </c>
      <c r="L74" s="32">
        <v>0</v>
      </c>
      <c r="M74" s="32">
        <v>0</v>
      </c>
      <c r="N74" s="32">
        <v>0</v>
      </c>
      <c r="O74" s="47" t="s">
        <v>92</v>
      </c>
    </row>
    <row r="75" spans="1:15" x14ac:dyDescent="0.25">
      <c r="A75" s="75" t="s">
        <v>93</v>
      </c>
      <c r="B75" s="32">
        <v>2.7210174600000001</v>
      </c>
      <c r="C75" s="32">
        <v>2.6976339899999999</v>
      </c>
      <c r="D75" s="99">
        <v>2.5913491</v>
      </c>
      <c r="E75" s="32">
        <v>2.4430024170000002</v>
      </c>
      <c r="F75" s="32">
        <v>2.3771910859999998</v>
      </c>
      <c r="G75" s="32">
        <v>2.2553907349999998</v>
      </c>
      <c r="H75" s="46">
        <v>1.860406174</v>
      </c>
      <c r="I75" s="32">
        <v>4.9899147209999999</v>
      </c>
      <c r="J75" s="32">
        <v>2.5751558009999997</v>
      </c>
      <c r="K75" s="46">
        <v>2.4474854070000003</v>
      </c>
      <c r="L75" s="32">
        <v>2.3878098249999997</v>
      </c>
      <c r="M75" s="32">
        <v>2.5751558009999997</v>
      </c>
      <c r="N75" s="32">
        <v>2.6315405150000002</v>
      </c>
      <c r="O75" s="47" t="s">
        <v>94</v>
      </c>
    </row>
    <row r="76" spans="1:15" x14ac:dyDescent="0.25">
      <c r="A76" s="75" t="s">
        <v>95</v>
      </c>
      <c r="B76" s="32">
        <v>11804.159572930001</v>
      </c>
      <c r="C76" s="32">
        <v>11114.3621907</v>
      </c>
      <c r="D76" s="32">
        <v>11297.388983270001</v>
      </c>
      <c r="E76" s="32">
        <v>10052.582108511</v>
      </c>
      <c r="F76" s="32">
        <v>10041.380974564001</v>
      </c>
      <c r="G76" s="32">
        <v>10042.030524530999</v>
      </c>
      <c r="H76" s="46">
        <v>9946.5463014799989</v>
      </c>
      <c r="I76" s="32">
        <v>9950.3302484360011</v>
      </c>
      <c r="J76" s="32">
        <v>10757.040655837001</v>
      </c>
      <c r="K76" s="46">
        <v>10853.268470897001</v>
      </c>
      <c r="L76" s="32">
        <v>9578.4305228829999</v>
      </c>
      <c r="M76" s="32">
        <v>10757.040655837001</v>
      </c>
      <c r="N76" s="32">
        <v>7369.240334823</v>
      </c>
      <c r="O76" s="47" t="s">
        <v>96</v>
      </c>
    </row>
    <row r="77" spans="1:15" x14ac:dyDescent="0.25">
      <c r="A77" s="78" t="s">
        <v>13</v>
      </c>
      <c r="B77" s="50">
        <v>47323.129944050001</v>
      </c>
      <c r="C77" s="50">
        <v>48545.551315009994</v>
      </c>
      <c r="D77" s="50">
        <v>49079.563290710001</v>
      </c>
      <c r="E77" s="50">
        <v>49323.335017516998</v>
      </c>
      <c r="F77" s="50">
        <v>49290.186119807004</v>
      </c>
      <c r="G77" s="50">
        <v>49841.310700099995</v>
      </c>
      <c r="H77" s="51">
        <v>50485.303546939998</v>
      </c>
      <c r="I77" s="50">
        <v>50005.649256265002</v>
      </c>
      <c r="J77" s="50">
        <v>51996.805085734006</v>
      </c>
      <c r="K77" s="51">
        <v>53048.117317635995</v>
      </c>
      <c r="L77" s="51">
        <v>56472.180341151994</v>
      </c>
      <c r="M77" s="50">
        <v>51996.805085734006</v>
      </c>
      <c r="N77" s="50">
        <v>60508.912635047993</v>
      </c>
      <c r="O77" s="52" t="s">
        <v>14</v>
      </c>
    </row>
    <row r="78" spans="1:15" x14ac:dyDescent="0.25">
      <c r="A78" s="75" t="s">
        <v>97</v>
      </c>
      <c r="B78" s="32">
        <v>6250</v>
      </c>
      <c r="C78" s="32">
        <v>6250</v>
      </c>
      <c r="D78" s="32">
        <v>6250</v>
      </c>
      <c r="E78" s="32">
        <v>6250</v>
      </c>
      <c r="F78" s="32">
        <v>6250</v>
      </c>
      <c r="G78" s="32">
        <v>6250</v>
      </c>
      <c r="H78" s="46">
        <v>6250</v>
      </c>
      <c r="I78" s="32">
        <v>6250</v>
      </c>
      <c r="J78" s="32">
        <v>6250</v>
      </c>
      <c r="K78" s="46">
        <v>6250</v>
      </c>
      <c r="L78" s="32">
        <v>6250</v>
      </c>
      <c r="M78" s="32">
        <v>6250</v>
      </c>
      <c r="N78" s="32">
        <v>6250</v>
      </c>
      <c r="O78" s="47" t="s">
        <v>98</v>
      </c>
    </row>
    <row r="79" spans="1:15" x14ac:dyDescent="0.25">
      <c r="A79" s="75" t="s">
        <v>99</v>
      </c>
      <c r="B79" s="32">
        <v>3.5046655700000002</v>
      </c>
      <c r="C79" s="32">
        <v>3.5862932000000001</v>
      </c>
      <c r="D79" s="32">
        <v>3.64290599</v>
      </c>
      <c r="E79" s="32">
        <v>3.64290599</v>
      </c>
      <c r="F79" s="32">
        <v>3.6814901799999999</v>
      </c>
      <c r="G79" s="118">
        <v>3.7420988980000001</v>
      </c>
      <c r="H79" s="135">
        <v>3.4972759710000001</v>
      </c>
      <c r="I79" s="118">
        <v>3.5925441309999999</v>
      </c>
      <c r="J79" s="118">
        <v>3.652012735</v>
      </c>
      <c r="K79" s="118">
        <v>3.7395243439999999</v>
      </c>
      <c r="L79" s="118">
        <v>3.780206288</v>
      </c>
      <c r="M79" s="118">
        <v>3.652012735</v>
      </c>
      <c r="N79" s="118">
        <v>3.808242898</v>
      </c>
      <c r="O79" s="47" t="s">
        <v>100</v>
      </c>
    </row>
    <row r="80" spans="1:15" x14ac:dyDescent="0.25">
      <c r="A80" s="75" t="s">
        <v>101</v>
      </c>
      <c r="B80" s="32">
        <v>7737.58056149</v>
      </c>
      <c r="C80" s="32">
        <v>7737.58056149</v>
      </c>
      <c r="D80" s="32">
        <v>7737.58056149</v>
      </c>
      <c r="E80" s="32">
        <v>7713.2380900999997</v>
      </c>
      <c r="F80" s="32">
        <v>7713.2380900999997</v>
      </c>
      <c r="G80" s="32">
        <v>7713.2380900999997</v>
      </c>
      <c r="H80" s="46">
        <v>7699.9553005219996</v>
      </c>
      <c r="I80" s="32">
        <v>7699.7440044719997</v>
      </c>
      <c r="J80" s="118">
        <v>7699.7440044719997</v>
      </c>
      <c r="K80" s="135">
        <v>7683.6160005809998</v>
      </c>
      <c r="L80" s="118">
        <v>7683.6160005809998</v>
      </c>
      <c r="M80" s="118">
        <v>7699.7440044719997</v>
      </c>
      <c r="N80" s="118">
        <v>7669.4369966909999</v>
      </c>
      <c r="O80" s="47" t="s">
        <v>102</v>
      </c>
    </row>
    <row r="81" spans="1:15" x14ac:dyDescent="0.25">
      <c r="A81" s="75" t="s">
        <v>103</v>
      </c>
      <c r="B81" s="32">
        <v>-918.86209764</v>
      </c>
      <c r="C81" s="32">
        <v>-918.86209764</v>
      </c>
      <c r="D81" s="32">
        <v>-918.86209764</v>
      </c>
      <c r="E81" s="32">
        <v>-876.19993196899998</v>
      </c>
      <c r="F81" s="32">
        <v>-876.19993196899998</v>
      </c>
      <c r="G81" s="32">
        <v>-876.19993196899998</v>
      </c>
      <c r="H81" s="46">
        <v>-824.42809885399993</v>
      </c>
      <c r="I81" s="32">
        <v>-824.65676498400001</v>
      </c>
      <c r="J81" s="32">
        <v>-824.65676497999993</v>
      </c>
      <c r="K81" s="46">
        <v>-894.96378842600006</v>
      </c>
      <c r="L81" s="32">
        <v>-894.96378842600006</v>
      </c>
      <c r="M81" s="32">
        <v>-824.65676497999993</v>
      </c>
      <c r="N81" s="32">
        <v>-860.22889083999996</v>
      </c>
      <c r="O81" s="47" t="s">
        <v>104</v>
      </c>
    </row>
    <row r="82" spans="1:15" x14ac:dyDescent="0.25">
      <c r="A82" s="75" t="s">
        <v>105</v>
      </c>
      <c r="B82" s="32">
        <v>17192.554955119998</v>
      </c>
      <c r="C82" s="32">
        <v>17583.79183246</v>
      </c>
      <c r="D82" s="32">
        <v>17978.989546500001</v>
      </c>
      <c r="E82" s="32">
        <v>18329.127082151001</v>
      </c>
      <c r="F82" s="32">
        <v>18680.886391362998</v>
      </c>
      <c r="G82" s="32">
        <v>19064.110198137998</v>
      </c>
      <c r="H82" s="46">
        <v>19507.431801064999</v>
      </c>
      <c r="I82" s="32">
        <v>19970.616836254998</v>
      </c>
      <c r="J82" s="32">
        <v>20440.625399113</v>
      </c>
      <c r="K82" s="46">
        <v>20907.551717819999</v>
      </c>
      <c r="L82" s="32">
        <v>18968.548640519999</v>
      </c>
      <c r="M82" s="32">
        <v>20440.625399113</v>
      </c>
      <c r="N82" s="32">
        <v>20037.108513654999</v>
      </c>
      <c r="O82" s="47" t="s">
        <v>106</v>
      </c>
    </row>
    <row r="83" spans="1:15" x14ac:dyDescent="0.25">
      <c r="A83" s="76" t="s">
        <v>107</v>
      </c>
      <c r="B83" s="32">
        <v>11487.231499639998</v>
      </c>
      <c r="C83" s="32">
        <v>14785.543820340001</v>
      </c>
      <c r="D83" s="32">
        <v>14785.543820340001</v>
      </c>
      <c r="E83" s="32">
        <v>14785.543820343999</v>
      </c>
      <c r="F83" s="32">
        <v>14785.543820343999</v>
      </c>
      <c r="G83" s="32">
        <v>14785.543820343999</v>
      </c>
      <c r="H83" s="46">
        <v>14785.543820343999</v>
      </c>
      <c r="I83" s="32">
        <v>14785.543820343999</v>
      </c>
      <c r="J83" s="32">
        <v>14785.543820343999</v>
      </c>
      <c r="K83" s="46">
        <v>14785.543820343999</v>
      </c>
      <c r="L83" s="32">
        <v>16754.749326562</v>
      </c>
      <c r="M83" s="32">
        <v>14785.543820343999</v>
      </c>
      <c r="N83" s="32">
        <v>16754.749326562</v>
      </c>
      <c r="O83" s="48" t="s">
        <v>108</v>
      </c>
    </row>
    <row r="84" spans="1:15" x14ac:dyDescent="0.25">
      <c r="A84" s="76" t="s">
        <v>109</v>
      </c>
      <c r="B84" s="32">
        <v>5705.3234554800001</v>
      </c>
      <c r="C84" s="32">
        <v>2798.2480121200001</v>
      </c>
      <c r="D84" s="32">
        <v>3193.44572616</v>
      </c>
      <c r="E84" s="32">
        <v>3543.5832618069999</v>
      </c>
      <c r="F84" s="32">
        <v>3895.3425710189999</v>
      </c>
      <c r="G84" s="32">
        <v>4278.5663777939999</v>
      </c>
      <c r="H84" s="46">
        <v>4721.8879807209996</v>
      </c>
      <c r="I84" s="32">
        <v>5185.0730159109999</v>
      </c>
      <c r="J84" s="32">
        <v>5655.0815787689999</v>
      </c>
      <c r="K84" s="46">
        <v>6122.0078974759999</v>
      </c>
      <c r="L84" s="32">
        <v>2213.7993139579999</v>
      </c>
      <c r="M84" s="32">
        <v>5655.0815787689999</v>
      </c>
      <c r="N84" s="32">
        <v>3282.3591870929999</v>
      </c>
      <c r="O84" s="48" t="s">
        <v>110</v>
      </c>
    </row>
    <row r="85" spans="1:15" x14ac:dyDescent="0.25">
      <c r="A85" s="78" t="s">
        <v>15</v>
      </c>
      <c r="B85" s="50">
        <v>30264.778084550002</v>
      </c>
      <c r="C85" s="50">
        <v>30656.096589519999</v>
      </c>
      <c r="D85" s="50">
        <v>31051.350916349998</v>
      </c>
      <c r="E85" s="50">
        <v>31419.876142898</v>
      </c>
      <c r="F85" s="50">
        <v>31771.606039673999</v>
      </c>
      <c r="G85" s="50">
        <v>32154.890455166998</v>
      </c>
      <c r="H85" s="51">
        <v>32636.456278703998</v>
      </c>
      <c r="I85" s="50">
        <v>33099.296619873996</v>
      </c>
      <c r="J85" s="50">
        <v>33569.364651340002</v>
      </c>
      <c r="K85" s="51">
        <v>33949.943454319</v>
      </c>
      <c r="L85" s="50">
        <v>32010.981058962996</v>
      </c>
      <c r="M85" s="50">
        <v>33569.364651340002</v>
      </c>
      <c r="N85" s="50">
        <v>33100.124862404002</v>
      </c>
      <c r="O85" s="52" t="s">
        <v>16</v>
      </c>
    </row>
    <row r="86" spans="1:15" x14ac:dyDescent="0.25">
      <c r="A86" s="78" t="s">
        <v>17</v>
      </c>
      <c r="B86" s="36">
        <v>77587.908028610007</v>
      </c>
      <c r="C86" s="36">
        <v>79201.647904540005</v>
      </c>
      <c r="D86" s="36">
        <v>80130.914207059992</v>
      </c>
      <c r="E86" s="36">
        <v>80743.211160414998</v>
      </c>
      <c r="F86" s="36">
        <v>81061.792159481003</v>
      </c>
      <c r="G86" s="36">
        <v>81996.201155267001</v>
      </c>
      <c r="H86" s="67">
        <v>83121.759825643996</v>
      </c>
      <c r="I86" s="36">
        <v>83104.945876138998</v>
      </c>
      <c r="J86" s="36">
        <v>85566.169737074</v>
      </c>
      <c r="K86" s="67">
        <v>86998.060771955003</v>
      </c>
      <c r="L86" s="51">
        <v>88483.161400115001</v>
      </c>
      <c r="M86" s="36">
        <v>85566.169737074</v>
      </c>
      <c r="N86" s="36">
        <v>93609.037497451995</v>
      </c>
      <c r="O86" s="52" t="s">
        <v>18</v>
      </c>
    </row>
    <row r="87" spans="1:15" x14ac:dyDescent="0.25">
      <c r="A87" s="177"/>
      <c r="B87" s="178"/>
      <c r="C87" s="178"/>
      <c r="D87" s="178"/>
      <c r="E87" s="178"/>
      <c r="F87" s="178"/>
      <c r="G87" s="178"/>
      <c r="H87" s="178"/>
      <c r="I87" s="178"/>
      <c r="J87" s="178"/>
      <c r="K87" s="178"/>
      <c r="L87" s="178"/>
      <c r="M87" s="178"/>
      <c r="N87" s="178"/>
      <c r="O87" s="179"/>
    </row>
    <row r="88" spans="1:15" x14ac:dyDescent="0.25">
      <c r="A88" s="108" t="s">
        <v>473</v>
      </c>
    </row>
    <row r="89" spans="1:15" x14ac:dyDescent="0.25">
      <c r="A89" s="38" t="s">
        <v>474</v>
      </c>
    </row>
    <row r="91" spans="1:15" x14ac:dyDescent="0.25">
      <c r="A91" s="39" t="s">
        <v>265</v>
      </c>
    </row>
    <row r="92" spans="1:15" x14ac:dyDescent="0.25">
      <c r="A92" s="39" t="s">
        <v>514</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52" sqref="P52"/>
    </sheetView>
  </sheetViews>
  <sheetFormatPr defaultColWidth="9.1796875" defaultRowHeight="10.5" x14ac:dyDescent="0.25"/>
  <cols>
    <col min="1" max="1" width="30.453125" style="38" bestFit="1" customWidth="1"/>
    <col min="2" max="2" width="7.1796875" style="38" customWidth="1"/>
    <col min="3" max="4" width="5.81640625" style="38" customWidth="1"/>
    <col min="5" max="5" width="6.453125" style="38" customWidth="1"/>
    <col min="6" max="6" width="5.54296875" style="38" customWidth="1"/>
    <col min="7" max="10" width="6.54296875" style="38" customWidth="1"/>
    <col min="11" max="14" width="6.26953125" style="38" customWidth="1"/>
    <col min="15" max="15" width="29.453125" style="38" bestFit="1" customWidth="1"/>
    <col min="16" max="16384" width="9.1796875" style="38"/>
  </cols>
  <sheetData>
    <row r="1" spans="1:15" ht="13" x14ac:dyDescent="0.25">
      <c r="A1" s="160" t="s">
        <v>285</v>
      </c>
      <c r="B1" s="161"/>
      <c r="C1" s="161"/>
      <c r="D1" s="161"/>
      <c r="E1" s="161"/>
      <c r="F1" s="161"/>
      <c r="G1" s="161"/>
      <c r="H1" s="161"/>
      <c r="I1" s="161"/>
      <c r="J1" s="161"/>
      <c r="K1" s="161"/>
      <c r="L1" s="161"/>
      <c r="M1" s="161"/>
      <c r="N1" s="161"/>
      <c r="O1" s="162"/>
    </row>
    <row r="2" spans="1:15" ht="13" x14ac:dyDescent="0.25">
      <c r="A2" s="163" t="s">
        <v>286</v>
      </c>
      <c r="B2" s="164"/>
      <c r="C2" s="164"/>
      <c r="D2" s="164"/>
      <c r="E2" s="164"/>
      <c r="F2" s="164"/>
      <c r="G2" s="164"/>
      <c r="H2" s="164"/>
      <c r="I2" s="164"/>
      <c r="J2" s="164"/>
      <c r="K2" s="164"/>
      <c r="L2" s="164"/>
      <c r="M2" s="164"/>
      <c r="N2" s="164"/>
      <c r="O2" s="165"/>
    </row>
    <row r="3" spans="1:15" x14ac:dyDescent="0.25">
      <c r="A3" s="85" t="s">
        <v>0</v>
      </c>
      <c r="B3" s="86">
        <v>45078</v>
      </c>
      <c r="C3" s="86">
        <v>45108</v>
      </c>
      <c r="D3" s="86">
        <v>45139</v>
      </c>
      <c r="E3" s="86">
        <v>45170</v>
      </c>
      <c r="F3" s="86">
        <v>45200</v>
      </c>
      <c r="G3" s="86">
        <v>45231</v>
      </c>
      <c r="H3" s="86">
        <v>45261</v>
      </c>
      <c r="I3" s="86">
        <v>45292</v>
      </c>
      <c r="J3" s="86">
        <v>45323</v>
      </c>
      <c r="K3" s="86">
        <v>45352</v>
      </c>
      <c r="L3" s="86">
        <v>45383</v>
      </c>
      <c r="M3" s="86">
        <v>45413</v>
      </c>
      <c r="N3" s="86">
        <v>45444</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59" t="s">
        <v>115</v>
      </c>
      <c r="B6" s="55"/>
      <c r="C6" s="55"/>
      <c r="D6" s="55"/>
      <c r="E6" s="55"/>
      <c r="F6" s="55"/>
      <c r="G6" s="55"/>
      <c r="H6" s="55"/>
      <c r="I6" s="55"/>
      <c r="J6" s="55"/>
      <c r="K6" s="55"/>
      <c r="L6" s="55"/>
      <c r="M6" s="55"/>
      <c r="N6" s="55"/>
      <c r="O6" s="60" t="s">
        <v>116</v>
      </c>
    </row>
    <row r="7" spans="1:15" x14ac:dyDescent="0.25">
      <c r="A7" s="61" t="s">
        <v>175</v>
      </c>
      <c r="B7" s="46">
        <v>5926.8522345200008</v>
      </c>
      <c r="C7" s="46">
        <v>6951.3562503900002</v>
      </c>
      <c r="D7" s="46">
        <v>7975.4128630800005</v>
      </c>
      <c r="E7" s="46">
        <f t="shared" ref="E7:N7" si="0">E8+E9</f>
        <v>8994.0800145390003</v>
      </c>
      <c r="F7" s="46">
        <f t="shared" si="0"/>
        <v>10050.763217169002</v>
      </c>
      <c r="G7" s="46">
        <f t="shared" si="0"/>
        <v>11074.550366056001</v>
      </c>
      <c r="H7" s="46">
        <f t="shared" si="0"/>
        <v>12162.901441163</v>
      </c>
      <c r="I7" s="46">
        <f t="shared" si="0"/>
        <v>1188.59912278</v>
      </c>
      <c r="J7" s="46">
        <f t="shared" si="0"/>
        <v>2346.429408165</v>
      </c>
      <c r="K7" s="46">
        <f t="shared" si="0"/>
        <v>3529.882836106</v>
      </c>
      <c r="L7" s="46">
        <f t="shared" si="0"/>
        <v>4706.9590696690002</v>
      </c>
      <c r="M7" s="46">
        <f t="shared" si="0"/>
        <v>2346.429408165</v>
      </c>
      <c r="N7" s="46">
        <f t="shared" si="0"/>
        <v>7292.0729596800002</v>
      </c>
      <c r="O7" s="62" t="s">
        <v>177</v>
      </c>
    </row>
    <row r="8" spans="1:15" x14ac:dyDescent="0.25">
      <c r="A8" s="63" t="s">
        <v>117</v>
      </c>
      <c r="B8" s="46">
        <v>5452.4752016700004</v>
      </c>
      <c r="C8" s="46">
        <v>6385.1815959200003</v>
      </c>
      <c r="D8" s="46">
        <v>7316.1360395900001</v>
      </c>
      <c r="E8" s="46">
        <v>8241.4283555399998</v>
      </c>
      <c r="F8" s="46">
        <v>9196.6453955690013</v>
      </c>
      <c r="G8" s="46">
        <v>10131.632430899001</v>
      </c>
      <c r="H8" s="46">
        <v>11124.066914442999</v>
      </c>
      <c r="I8" s="46">
        <v>994.71011488799991</v>
      </c>
      <c r="J8" s="46">
        <v>1986.5785008390001</v>
      </c>
      <c r="K8" s="46">
        <v>3046.4398206820001</v>
      </c>
      <c r="L8" s="46">
        <v>4097.1346257360001</v>
      </c>
      <c r="M8" s="46">
        <v>1986.5785008390001</v>
      </c>
      <c r="N8" s="46">
        <v>6426.976139421</v>
      </c>
      <c r="O8" s="64" t="s">
        <v>118</v>
      </c>
    </row>
    <row r="9" spans="1:15" x14ac:dyDescent="0.25">
      <c r="A9" s="63" t="s">
        <v>119</v>
      </c>
      <c r="B9" s="46">
        <v>474.37703285000003</v>
      </c>
      <c r="C9" s="46">
        <v>566.17465446999995</v>
      </c>
      <c r="D9" s="46">
        <v>659.27682348999997</v>
      </c>
      <c r="E9" s="46">
        <v>752.65165899900001</v>
      </c>
      <c r="F9" s="46">
        <v>854.11782160000007</v>
      </c>
      <c r="G9" s="46">
        <v>942.91793515699999</v>
      </c>
      <c r="H9" s="46">
        <v>1038.83452672</v>
      </c>
      <c r="I9" s="46">
        <v>193.889007892</v>
      </c>
      <c r="J9" s="46">
        <v>359.85090732599997</v>
      </c>
      <c r="K9" s="46">
        <v>483.44301542400001</v>
      </c>
      <c r="L9" s="46">
        <v>609.824443933</v>
      </c>
      <c r="M9" s="46">
        <v>359.85090732599997</v>
      </c>
      <c r="N9" s="46">
        <v>865.09682025899997</v>
      </c>
      <c r="O9" s="64" t="s">
        <v>120</v>
      </c>
    </row>
    <row r="10" spans="1:15" x14ac:dyDescent="0.25">
      <c r="A10" s="63" t="s">
        <v>19</v>
      </c>
      <c r="B10" s="46">
        <v>0</v>
      </c>
      <c r="C10" s="46">
        <v>0</v>
      </c>
      <c r="D10" s="46">
        <v>0</v>
      </c>
      <c r="E10" s="46">
        <v>0</v>
      </c>
      <c r="F10" s="46">
        <v>0</v>
      </c>
      <c r="G10" s="46">
        <v>0</v>
      </c>
      <c r="H10" s="46"/>
      <c r="I10" s="46">
        <v>0</v>
      </c>
      <c r="J10" s="46">
        <v>0</v>
      </c>
      <c r="K10" s="46">
        <v>0</v>
      </c>
      <c r="L10" s="46">
        <v>0</v>
      </c>
      <c r="M10" s="46">
        <v>0</v>
      </c>
      <c r="N10" s="46">
        <v>0</v>
      </c>
      <c r="O10" s="64" t="s">
        <v>20</v>
      </c>
    </row>
    <row r="11" spans="1:15" x14ac:dyDescent="0.25">
      <c r="A11" s="61" t="s">
        <v>176</v>
      </c>
      <c r="B11" s="46">
        <v>1215.5271463000001</v>
      </c>
      <c r="C11" s="46">
        <v>1433.18703347</v>
      </c>
      <c r="D11" s="46">
        <v>1687.70781313</v>
      </c>
      <c r="E11" s="46">
        <f t="shared" ref="E11:N11" si="1">SUM(E12:E15)</f>
        <v>1904.435783332</v>
      </c>
      <c r="F11" s="46">
        <f t="shared" si="1"/>
        <v>2130.0695514629997</v>
      </c>
      <c r="G11" s="46">
        <f t="shared" si="1"/>
        <v>2429.0875267060001</v>
      </c>
      <c r="H11" s="46">
        <f t="shared" si="1"/>
        <v>2693.765323911</v>
      </c>
      <c r="I11" s="46">
        <f t="shared" si="1"/>
        <v>260.53730705500004</v>
      </c>
      <c r="J11" s="46">
        <f t="shared" si="1"/>
        <v>510.63044040500006</v>
      </c>
      <c r="K11" s="46">
        <f t="shared" si="1"/>
        <v>782.85845100699999</v>
      </c>
      <c r="L11" s="46">
        <f t="shared" si="1"/>
        <v>1055.822602</v>
      </c>
      <c r="M11" s="46">
        <f t="shared" si="1"/>
        <v>510.63044040500006</v>
      </c>
      <c r="N11" s="46">
        <f t="shared" si="1"/>
        <v>1641.721848074</v>
      </c>
      <c r="O11" s="62" t="s">
        <v>176</v>
      </c>
    </row>
    <row r="12" spans="1:15" x14ac:dyDescent="0.25">
      <c r="A12" s="63" t="s">
        <v>122</v>
      </c>
      <c r="B12" s="46">
        <v>922.00652459000003</v>
      </c>
      <c r="C12" s="46">
        <v>1089.29725908</v>
      </c>
      <c r="D12" s="46">
        <v>1261.5312125999999</v>
      </c>
      <c r="E12" s="46">
        <v>1423.531728145</v>
      </c>
      <c r="F12" s="46">
        <v>1593.2629364869999</v>
      </c>
      <c r="G12" s="46">
        <v>1760.2776353219999</v>
      </c>
      <c r="H12" s="46">
        <v>1933.4648366060001</v>
      </c>
      <c r="I12" s="46">
        <v>172.464110527</v>
      </c>
      <c r="J12" s="46">
        <v>340.09655167800003</v>
      </c>
      <c r="K12" s="46">
        <v>523.440700763</v>
      </c>
      <c r="L12" s="46">
        <v>702.97401753199995</v>
      </c>
      <c r="M12" s="46">
        <v>340.09655167800003</v>
      </c>
      <c r="N12" s="46">
        <v>1094.1445987950001</v>
      </c>
      <c r="O12" s="64" t="s">
        <v>122</v>
      </c>
    </row>
    <row r="13" spans="1:15" x14ac:dyDescent="0.25">
      <c r="A13" s="63" t="s">
        <v>123</v>
      </c>
      <c r="B13" s="46">
        <v>270.12382160999999</v>
      </c>
      <c r="C13" s="46">
        <v>316.71748073000003</v>
      </c>
      <c r="D13" s="46">
        <v>395.29774003</v>
      </c>
      <c r="E13" s="46">
        <v>446.61898689100002</v>
      </c>
      <c r="F13" s="46">
        <v>499.02996842300001</v>
      </c>
      <c r="G13" s="46">
        <v>627.59523623399991</v>
      </c>
      <c r="H13" s="46">
        <v>715.78010645199993</v>
      </c>
      <c r="I13" s="46">
        <v>84.592677932000001</v>
      </c>
      <c r="J13" s="46">
        <v>163.85162888100001</v>
      </c>
      <c r="K13" s="46">
        <v>249.184502923</v>
      </c>
      <c r="L13" s="46">
        <v>338.92442581799997</v>
      </c>
      <c r="M13" s="46">
        <v>163.85162888100001</v>
      </c>
      <c r="N13" s="46">
        <v>525.00816623100002</v>
      </c>
      <c r="O13" s="64" t="s">
        <v>123</v>
      </c>
    </row>
    <row r="14" spans="1:15" x14ac:dyDescent="0.25">
      <c r="A14" s="63" t="s">
        <v>124</v>
      </c>
      <c r="B14" s="46">
        <v>23.3968001</v>
      </c>
      <c r="C14" s="46">
        <v>27.172293660000001</v>
      </c>
      <c r="D14" s="46">
        <v>30.878860499999998</v>
      </c>
      <c r="E14" s="46">
        <v>34.285068295999999</v>
      </c>
      <c r="F14" s="46">
        <v>37.776646552999999</v>
      </c>
      <c r="G14" s="46">
        <v>41.214655149999999</v>
      </c>
      <c r="H14" s="46">
        <v>44.520380852999999</v>
      </c>
      <c r="I14" s="46">
        <v>3.480518596</v>
      </c>
      <c r="J14" s="46">
        <v>6.682259846</v>
      </c>
      <c r="K14" s="46">
        <v>10.233247321</v>
      </c>
      <c r="L14" s="46">
        <v>13.924158649999999</v>
      </c>
      <c r="M14" s="46">
        <v>6.682259846</v>
      </c>
      <c r="N14" s="46">
        <v>22.569083048</v>
      </c>
      <c r="O14" s="64" t="s">
        <v>124</v>
      </c>
    </row>
    <row r="15" spans="1:15" x14ac:dyDescent="0.25">
      <c r="A15" s="63" t="s">
        <v>511</v>
      </c>
      <c r="B15" s="46">
        <v>0</v>
      </c>
      <c r="C15" s="46">
        <v>0</v>
      </c>
      <c r="D15" s="46">
        <v>0</v>
      </c>
      <c r="E15" s="46">
        <v>0</v>
      </c>
      <c r="F15" s="46">
        <v>0</v>
      </c>
      <c r="G15" s="46">
        <v>0</v>
      </c>
      <c r="H15" s="46">
        <v>0</v>
      </c>
      <c r="I15" s="46">
        <v>0</v>
      </c>
      <c r="J15" s="46">
        <v>0</v>
      </c>
      <c r="K15" s="46">
        <v>0</v>
      </c>
      <c r="L15" s="46">
        <v>0</v>
      </c>
      <c r="M15" s="46">
        <v>0</v>
      </c>
      <c r="N15" s="46">
        <v>0</v>
      </c>
      <c r="O15" s="64" t="s">
        <v>20</v>
      </c>
    </row>
    <row r="16" spans="1:15" x14ac:dyDescent="0.25">
      <c r="A16" s="59" t="s">
        <v>125</v>
      </c>
      <c r="B16" s="55"/>
      <c r="C16" s="55"/>
      <c r="D16" s="55"/>
      <c r="E16" s="55"/>
      <c r="F16" s="55"/>
      <c r="G16" s="55"/>
      <c r="H16" s="55"/>
      <c r="I16" s="55"/>
      <c r="J16" s="55"/>
      <c r="K16" s="55"/>
      <c r="L16" s="55"/>
      <c r="M16" s="55"/>
      <c r="N16" s="55"/>
      <c r="O16" s="60" t="s">
        <v>126</v>
      </c>
    </row>
    <row r="17" spans="1:15" x14ac:dyDescent="0.25">
      <c r="A17" s="61" t="s">
        <v>175</v>
      </c>
      <c r="B17" s="46">
        <v>548.95721902000003</v>
      </c>
      <c r="C17" s="46">
        <v>648.35405083000012</v>
      </c>
      <c r="D17" s="46">
        <v>742.27777935999995</v>
      </c>
      <c r="E17" s="46">
        <f t="shared" ref="E17:L17" si="2">E18+E19</f>
        <v>834.15432984199992</v>
      </c>
      <c r="F17" s="46">
        <f t="shared" si="2"/>
        <v>934.95032798099999</v>
      </c>
      <c r="G17" s="46">
        <f t="shared" si="2"/>
        <v>1034.6085035030001</v>
      </c>
      <c r="H17" s="46">
        <f t="shared" si="2"/>
        <v>1128.5973217899998</v>
      </c>
      <c r="I17" s="46">
        <f t="shared" si="2"/>
        <v>99.995261045000007</v>
      </c>
      <c r="J17" s="46">
        <f t="shared" si="2"/>
        <v>193.06122828899998</v>
      </c>
      <c r="K17" s="46">
        <f t="shared" si="2"/>
        <v>290.46641489699994</v>
      </c>
      <c r="L17" s="46">
        <f t="shared" si="2"/>
        <v>396.56139281499998</v>
      </c>
      <c r="M17" s="46">
        <v>182.33141548899999</v>
      </c>
      <c r="N17" s="46">
        <v>182.33141548899999</v>
      </c>
      <c r="O17" s="62" t="s">
        <v>177</v>
      </c>
    </row>
    <row r="18" spans="1:15" x14ac:dyDescent="0.25">
      <c r="A18" s="63" t="s">
        <v>117</v>
      </c>
      <c r="B18" s="46">
        <v>526.25961808</v>
      </c>
      <c r="C18" s="46">
        <v>621.11868908000008</v>
      </c>
      <c r="D18" s="46">
        <v>710.26310447999992</v>
      </c>
      <c r="E18" s="46">
        <v>797.34246998599997</v>
      </c>
      <c r="F18" s="46">
        <v>892.90383463900002</v>
      </c>
      <c r="G18" s="46">
        <v>987.12839423700007</v>
      </c>
      <c r="H18" s="46">
        <v>1075.8316633919999</v>
      </c>
      <c r="I18" s="46">
        <v>94.746144336</v>
      </c>
      <c r="J18" s="46">
        <v>182.33141548899999</v>
      </c>
      <c r="K18" s="46">
        <v>274.46429559499995</v>
      </c>
      <c r="L18" s="46">
        <v>377.014690691</v>
      </c>
      <c r="M18" s="46">
        <v>10.729812799999999</v>
      </c>
      <c r="N18" s="46">
        <v>591.24245550599994</v>
      </c>
      <c r="O18" s="64" t="s">
        <v>118</v>
      </c>
    </row>
    <row r="19" spans="1:15" x14ac:dyDescent="0.25">
      <c r="A19" s="63" t="s">
        <v>119</v>
      </c>
      <c r="B19" s="46">
        <v>22.697600940000001</v>
      </c>
      <c r="C19" s="46">
        <v>27.235361749999999</v>
      </c>
      <c r="D19" s="46">
        <v>32.014674880000001</v>
      </c>
      <c r="E19" s="46">
        <v>36.811859856000005</v>
      </c>
      <c r="F19" s="46">
        <v>42.046493342000005</v>
      </c>
      <c r="G19" s="46">
        <v>47.480109265999999</v>
      </c>
      <c r="H19" s="46">
        <v>52.765658397999999</v>
      </c>
      <c r="I19" s="46">
        <v>5.2491167089999999</v>
      </c>
      <c r="J19" s="46">
        <v>10.729812799999999</v>
      </c>
      <c r="K19" s="46">
        <v>16.002119302000001</v>
      </c>
      <c r="L19" s="46">
        <v>19.546702123999999</v>
      </c>
      <c r="M19" s="46">
        <v>0</v>
      </c>
      <c r="N19" s="46">
        <v>27.970926406</v>
      </c>
      <c r="O19" s="64" t="s">
        <v>120</v>
      </c>
    </row>
    <row r="20" spans="1:15" x14ac:dyDescent="0.25">
      <c r="A20" s="63" t="s">
        <v>21</v>
      </c>
      <c r="B20" s="46">
        <v>0</v>
      </c>
      <c r="C20" s="46">
        <v>0</v>
      </c>
      <c r="D20" s="46">
        <v>0</v>
      </c>
      <c r="E20" s="46">
        <v>0</v>
      </c>
      <c r="F20" s="46">
        <v>0</v>
      </c>
      <c r="G20" s="46">
        <v>0</v>
      </c>
      <c r="H20" s="46">
        <v>0</v>
      </c>
      <c r="I20" s="46">
        <v>0</v>
      </c>
      <c r="J20" s="46">
        <v>0</v>
      </c>
      <c r="K20" s="46">
        <v>0</v>
      </c>
      <c r="L20" s="46">
        <v>0</v>
      </c>
      <c r="M20" s="46">
        <v>0</v>
      </c>
      <c r="N20" s="46">
        <v>0</v>
      </c>
      <c r="O20" s="64" t="s">
        <v>20</v>
      </c>
    </row>
    <row r="21" spans="1:15" x14ac:dyDescent="0.25">
      <c r="A21" s="61" t="s">
        <v>176</v>
      </c>
      <c r="B21" s="46">
        <v>1.09414737</v>
      </c>
      <c r="C21" s="46">
        <v>1.2184812199999999</v>
      </c>
      <c r="D21" s="46">
        <v>1.3326063799999999</v>
      </c>
      <c r="E21" s="46">
        <f t="shared" ref="E21:N21" si="3">SUM(E22:E25)</f>
        <v>1.453450801</v>
      </c>
      <c r="F21" s="46">
        <f t="shared" si="3"/>
        <v>1.5714738959999999</v>
      </c>
      <c r="G21" s="46">
        <f t="shared" si="3"/>
        <v>1.6790512839999998</v>
      </c>
      <c r="H21" s="46">
        <f t="shared" si="3"/>
        <v>1.8032588940000001</v>
      </c>
      <c r="I21" s="46">
        <f t="shared" si="3"/>
        <v>9.0913195000000002E-2</v>
      </c>
      <c r="J21" s="46">
        <f t="shared" si="3"/>
        <v>0.186795241</v>
      </c>
      <c r="K21" s="46">
        <f t="shared" si="3"/>
        <v>0.29476668</v>
      </c>
      <c r="L21" s="46">
        <f t="shared" si="3"/>
        <v>0.36771453500000001</v>
      </c>
      <c r="M21" s="46">
        <f t="shared" si="3"/>
        <v>0.186795241</v>
      </c>
      <c r="N21" s="46">
        <f t="shared" si="3"/>
        <v>0.55882655299999995</v>
      </c>
      <c r="O21" s="65" t="s">
        <v>121</v>
      </c>
    </row>
    <row r="22" spans="1:15" x14ac:dyDescent="0.25">
      <c r="A22" s="63" t="s">
        <v>122</v>
      </c>
      <c r="B22" s="46">
        <v>0</v>
      </c>
      <c r="C22" s="46">
        <v>0</v>
      </c>
      <c r="D22" s="46">
        <v>0</v>
      </c>
      <c r="E22" s="46">
        <v>0</v>
      </c>
      <c r="F22" s="46">
        <v>0</v>
      </c>
      <c r="G22" s="46">
        <v>0</v>
      </c>
      <c r="H22" s="46">
        <v>0</v>
      </c>
      <c r="I22" s="46">
        <v>0</v>
      </c>
      <c r="J22" s="46">
        <v>0</v>
      </c>
      <c r="K22" s="46">
        <v>0</v>
      </c>
      <c r="L22" s="46"/>
      <c r="M22" s="46">
        <v>0</v>
      </c>
      <c r="N22" s="46">
        <v>0</v>
      </c>
      <c r="O22" s="64" t="s">
        <v>122</v>
      </c>
    </row>
    <row r="23" spans="1:15" x14ac:dyDescent="0.25">
      <c r="A23" s="63" t="s">
        <v>123</v>
      </c>
      <c r="B23" s="46">
        <v>1.09414737</v>
      </c>
      <c r="C23" s="46">
        <v>1.2184812199999999</v>
      </c>
      <c r="D23" s="46">
        <v>1.3326063799999999</v>
      </c>
      <c r="E23" s="46">
        <v>1.453450801</v>
      </c>
      <c r="F23" s="46">
        <v>1.5714738959999999</v>
      </c>
      <c r="G23" s="46">
        <v>1.6790512839999998</v>
      </c>
      <c r="H23" s="46">
        <v>1.8032588940000001</v>
      </c>
      <c r="I23" s="46">
        <v>9.0913195000000002E-2</v>
      </c>
      <c r="J23" s="46">
        <v>0.186795241</v>
      </c>
      <c r="K23" s="46">
        <v>0.29476668</v>
      </c>
      <c r="L23" s="46">
        <v>0.36771453500000001</v>
      </c>
      <c r="M23" s="46">
        <v>0.186795241</v>
      </c>
      <c r="N23" s="46">
        <v>0.55882655299999995</v>
      </c>
      <c r="O23" s="64" t="s">
        <v>123</v>
      </c>
    </row>
    <row r="24" spans="1:15" x14ac:dyDescent="0.25">
      <c r="A24" s="63" t="s">
        <v>124</v>
      </c>
      <c r="B24" s="46">
        <v>0</v>
      </c>
      <c r="C24" s="46">
        <v>0</v>
      </c>
      <c r="D24" s="46">
        <v>0</v>
      </c>
      <c r="E24" s="46">
        <v>0</v>
      </c>
      <c r="F24" s="46">
        <v>0</v>
      </c>
      <c r="G24" s="46">
        <v>0</v>
      </c>
      <c r="H24" s="46">
        <v>0</v>
      </c>
      <c r="I24" s="46">
        <v>0</v>
      </c>
      <c r="J24" s="46">
        <v>0</v>
      </c>
      <c r="K24" s="46">
        <v>0</v>
      </c>
      <c r="L24" s="46">
        <v>0</v>
      </c>
      <c r="M24" s="46">
        <v>0</v>
      </c>
      <c r="N24" s="46">
        <v>0</v>
      </c>
      <c r="O24" s="64" t="s">
        <v>124</v>
      </c>
    </row>
    <row r="25" spans="1:15" x14ac:dyDescent="0.25">
      <c r="A25" s="63" t="s">
        <v>22</v>
      </c>
      <c r="B25" s="46">
        <v>0</v>
      </c>
      <c r="C25" s="46">
        <v>0</v>
      </c>
      <c r="D25" s="46">
        <v>0</v>
      </c>
      <c r="E25" s="46">
        <v>0</v>
      </c>
      <c r="F25" s="46">
        <v>0</v>
      </c>
      <c r="G25" s="46">
        <v>0</v>
      </c>
      <c r="H25" s="46">
        <v>0</v>
      </c>
      <c r="I25" s="46">
        <v>0</v>
      </c>
      <c r="J25" s="46">
        <v>0</v>
      </c>
      <c r="K25" s="46">
        <v>0</v>
      </c>
      <c r="L25" s="46">
        <v>0</v>
      </c>
      <c r="M25" s="46">
        <v>0</v>
      </c>
      <c r="N25" s="46">
        <v>0</v>
      </c>
      <c r="O25" s="64" t="s">
        <v>20</v>
      </c>
    </row>
    <row r="26" spans="1:15" x14ac:dyDescent="0.25">
      <c r="A26" s="57" t="s">
        <v>127</v>
      </c>
      <c r="B26" s="51">
        <v>7692.4307472400005</v>
      </c>
      <c r="C26" s="51">
        <v>9034.1158159400002</v>
      </c>
      <c r="D26" s="51">
        <v>10406.73106199</v>
      </c>
      <c r="E26" s="51">
        <v>11734.123578513998</v>
      </c>
      <c r="F26" s="51">
        <v>13117.354570509</v>
      </c>
      <c r="G26" s="51">
        <v>14539.925447548998</v>
      </c>
      <c r="H26" s="51">
        <v>15987.067345758</v>
      </c>
      <c r="I26" s="51">
        <v>1549.2226040749999</v>
      </c>
      <c r="J26" s="51">
        <v>3050.3078720999997</v>
      </c>
      <c r="K26" s="51">
        <v>4603.5024686899997</v>
      </c>
      <c r="L26" s="51">
        <v>6159.7107790190003</v>
      </c>
      <c r="M26" s="51">
        <v>3050.3078720999997</v>
      </c>
      <c r="N26" s="51">
        <v>9553.5670162190017</v>
      </c>
      <c r="O26" s="58" t="s">
        <v>128</v>
      </c>
    </row>
    <row r="27" spans="1:15" x14ac:dyDescent="0.25">
      <c r="A27" s="57" t="s">
        <v>129</v>
      </c>
      <c r="B27" s="55"/>
      <c r="C27" s="55"/>
      <c r="D27" s="55"/>
      <c r="E27" s="55"/>
      <c r="F27" s="55"/>
      <c r="G27" s="55"/>
      <c r="H27" s="55"/>
      <c r="I27" s="55"/>
      <c r="J27" s="55"/>
      <c r="K27" s="55"/>
      <c r="L27" s="55"/>
      <c r="M27" s="55"/>
      <c r="N27" s="55"/>
      <c r="O27" s="58" t="s">
        <v>130</v>
      </c>
    </row>
    <row r="28" spans="1:15" x14ac:dyDescent="0.25">
      <c r="A28" s="66" t="s">
        <v>131</v>
      </c>
      <c r="B28" s="46">
        <v>0</v>
      </c>
      <c r="C28" s="46">
        <v>0</v>
      </c>
      <c r="D28" s="46">
        <v>0</v>
      </c>
      <c r="E28" s="46">
        <v>0</v>
      </c>
      <c r="F28" s="46">
        <v>0</v>
      </c>
      <c r="G28" s="46">
        <v>0</v>
      </c>
      <c r="H28" s="46">
        <v>0</v>
      </c>
      <c r="I28" s="46">
        <v>0</v>
      </c>
      <c r="J28" s="46">
        <v>0</v>
      </c>
      <c r="K28" s="46">
        <v>0</v>
      </c>
      <c r="L28" s="46">
        <v>0</v>
      </c>
      <c r="M28" s="46">
        <v>0</v>
      </c>
      <c r="N28" s="46">
        <v>0</v>
      </c>
      <c r="O28" s="65" t="s">
        <v>132</v>
      </c>
    </row>
    <row r="29" spans="1:15" x14ac:dyDescent="0.25">
      <c r="A29" s="66" t="s">
        <v>133</v>
      </c>
      <c r="B29" s="46">
        <v>1.6934369499999999</v>
      </c>
      <c r="C29" s="46">
        <v>2.1665730600000002</v>
      </c>
      <c r="D29" s="46">
        <v>2.7102140700000001</v>
      </c>
      <c r="E29" s="46">
        <v>3.2926875449999997</v>
      </c>
      <c r="F29" s="46">
        <v>3.6787140169999999</v>
      </c>
      <c r="G29" s="46">
        <v>4.0677120579999997</v>
      </c>
      <c r="H29" s="46">
        <v>4.4953978120000002</v>
      </c>
      <c r="I29" s="46">
        <v>0.59267383500000004</v>
      </c>
      <c r="J29" s="46">
        <v>1.2685822290000002</v>
      </c>
      <c r="K29" s="46">
        <v>1.9444074370000002</v>
      </c>
      <c r="L29" s="46">
        <v>2.9991581580000002</v>
      </c>
      <c r="M29" s="46">
        <v>1.2685822290000002</v>
      </c>
      <c r="N29" s="46">
        <v>5.2754340119999998</v>
      </c>
      <c r="O29" s="65" t="s">
        <v>134</v>
      </c>
    </row>
    <row r="30" spans="1:15" x14ac:dyDescent="0.25">
      <c r="A30" s="66" t="s">
        <v>135</v>
      </c>
      <c r="B30" s="46">
        <v>4136.3975716300001</v>
      </c>
      <c r="C30" s="46">
        <v>4743.6960138699997</v>
      </c>
      <c r="D30" s="46">
        <v>5433.0159721199998</v>
      </c>
      <c r="E30" s="46">
        <v>6054.8850713239999</v>
      </c>
      <c r="F30" s="46">
        <v>6812.2992674229999</v>
      </c>
      <c r="G30" s="46">
        <v>7523.5023480179998</v>
      </c>
      <c r="H30" s="46">
        <v>8457.8478975930011</v>
      </c>
      <c r="I30" s="46">
        <v>994.16591863799999</v>
      </c>
      <c r="J30" s="46">
        <v>1731.201643638</v>
      </c>
      <c r="K30" s="46">
        <v>2615.3633175590003</v>
      </c>
      <c r="L30" s="46">
        <v>3923.9605821910004</v>
      </c>
      <c r="M30" s="46">
        <v>1731.201643638</v>
      </c>
      <c r="N30" s="46">
        <v>6534.4009981699992</v>
      </c>
      <c r="O30" s="65" t="s">
        <v>136</v>
      </c>
    </row>
    <row r="31" spans="1:15" x14ac:dyDescent="0.25">
      <c r="A31" s="59" t="s">
        <v>137</v>
      </c>
      <c r="B31" s="51">
        <v>4138.0910085800006</v>
      </c>
      <c r="C31" s="51">
        <v>4745.8625869400003</v>
      </c>
      <c r="D31" s="51">
        <v>5435.7261861899997</v>
      </c>
      <c r="E31" s="51">
        <v>6058.1777588690002</v>
      </c>
      <c r="F31" s="51">
        <v>6815.9779814399999</v>
      </c>
      <c r="G31" s="51">
        <v>7527.5700600760001</v>
      </c>
      <c r="H31" s="51">
        <v>8462.3432954050004</v>
      </c>
      <c r="I31" s="51">
        <v>994.75859247300002</v>
      </c>
      <c r="J31" s="51">
        <v>1732.470225867</v>
      </c>
      <c r="K31" s="51">
        <v>2617.3077249960002</v>
      </c>
      <c r="L31" s="51">
        <v>3926.9597403490002</v>
      </c>
      <c r="M31" s="51">
        <v>1732.470225867</v>
      </c>
      <c r="N31" s="51">
        <v>6539.6764321820001</v>
      </c>
      <c r="O31" s="60" t="s">
        <v>138</v>
      </c>
    </row>
    <row r="32" spans="1:15" x14ac:dyDescent="0.25">
      <c r="A32" s="57" t="s">
        <v>139</v>
      </c>
      <c r="B32" s="51">
        <v>11830.521755829999</v>
      </c>
      <c r="C32" s="51">
        <v>13779.97840288</v>
      </c>
      <c r="D32" s="51">
        <v>15842.457248190001</v>
      </c>
      <c r="E32" s="51">
        <v>17792.301337383</v>
      </c>
      <c r="F32" s="51">
        <v>19933.332551949003</v>
      </c>
      <c r="G32" s="51">
        <v>22067.495507624997</v>
      </c>
      <c r="H32" s="51">
        <v>24449.410641162998</v>
      </c>
      <c r="I32" s="51">
        <v>2543.9811965479998</v>
      </c>
      <c r="J32" s="51">
        <v>4782.7780979669997</v>
      </c>
      <c r="K32" s="51">
        <v>7220.8101936859994</v>
      </c>
      <c r="L32" s="51">
        <v>10086.670519368001</v>
      </c>
      <c r="M32" s="51">
        <v>4782.7780979669997</v>
      </c>
      <c r="N32" s="51">
        <v>16093.243448401001</v>
      </c>
      <c r="O32" s="58" t="s">
        <v>140</v>
      </c>
    </row>
    <row r="33" spans="1:15" x14ac:dyDescent="0.25">
      <c r="A33" s="57" t="s">
        <v>141</v>
      </c>
      <c r="B33" s="55"/>
      <c r="C33" s="55"/>
      <c r="D33" s="55"/>
      <c r="E33" s="55"/>
      <c r="F33" s="55"/>
      <c r="G33" s="55"/>
      <c r="H33" s="55"/>
      <c r="I33" s="55"/>
      <c r="J33" s="55"/>
      <c r="K33" s="55"/>
      <c r="L33" s="55"/>
      <c r="M33" s="55"/>
      <c r="N33" s="55"/>
      <c r="O33" s="58" t="s">
        <v>142</v>
      </c>
    </row>
    <row r="34" spans="1:15" x14ac:dyDescent="0.25">
      <c r="A34" s="57" t="s">
        <v>143</v>
      </c>
      <c r="B34" s="55"/>
      <c r="C34" s="55"/>
      <c r="D34" s="55"/>
      <c r="E34" s="55"/>
      <c r="F34" s="55"/>
      <c r="G34" s="55"/>
      <c r="H34" s="55"/>
      <c r="I34" s="55"/>
      <c r="J34" s="55"/>
      <c r="K34" s="55"/>
      <c r="L34" s="55"/>
      <c r="M34" s="55"/>
      <c r="N34" s="55"/>
      <c r="O34" s="58" t="s">
        <v>144</v>
      </c>
    </row>
    <row r="35" spans="1:15" x14ac:dyDescent="0.25">
      <c r="A35" s="66" t="s">
        <v>145</v>
      </c>
      <c r="B35" s="46">
        <v>1016.0103129300001</v>
      </c>
      <c r="C35" s="46">
        <v>1198.3546661600001</v>
      </c>
      <c r="D35" s="46">
        <v>1387.2350873299999</v>
      </c>
      <c r="E35" s="46">
        <v>1579.189184131</v>
      </c>
      <c r="F35" s="46">
        <v>1776.2760477019999</v>
      </c>
      <c r="G35" s="46">
        <v>1971.747283813</v>
      </c>
      <c r="H35" s="46">
        <v>2172.5908195020002</v>
      </c>
      <c r="I35" s="46">
        <v>204.48406589999999</v>
      </c>
      <c r="J35" s="46">
        <v>405.35151017199996</v>
      </c>
      <c r="K35" s="46">
        <v>631.94290395099995</v>
      </c>
      <c r="L35" s="46">
        <v>859.86856749699996</v>
      </c>
      <c r="M35" s="46">
        <v>405.35151017199996</v>
      </c>
      <c r="N35" s="46">
        <v>1366.5774786530001</v>
      </c>
      <c r="O35" s="65" t="s">
        <v>146</v>
      </c>
    </row>
    <row r="36" spans="1:15" x14ac:dyDescent="0.25">
      <c r="A36" s="66" t="s">
        <v>147</v>
      </c>
      <c r="B36" s="46">
        <v>122.76188384</v>
      </c>
      <c r="C36" s="46">
        <v>147.59364004999998</v>
      </c>
      <c r="D36" s="46">
        <v>171.74890625999998</v>
      </c>
      <c r="E36" s="46">
        <v>190.81728633900002</v>
      </c>
      <c r="F36" s="46">
        <v>210.49717560799999</v>
      </c>
      <c r="G36" s="46">
        <v>230.248213338</v>
      </c>
      <c r="H36" s="46">
        <v>253.52004787300001</v>
      </c>
      <c r="I36" s="46">
        <v>18.439882388000001</v>
      </c>
      <c r="J36" s="46">
        <v>33.837046592999997</v>
      </c>
      <c r="K36" s="46">
        <v>50.341600592000006</v>
      </c>
      <c r="L36" s="46">
        <v>64.12531586499999</v>
      </c>
      <c r="M36" s="46">
        <v>33.837046592999997</v>
      </c>
      <c r="N36" s="46">
        <v>95.523540878999995</v>
      </c>
      <c r="O36" s="65" t="s">
        <v>148</v>
      </c>
    </row>
    <row r="37" spans="1:15" x14ac:dyDescent="0.25">
      <c r="A37" s="66" t="s">
        <v>149</v>
      </c>
      <c r="B37" s="46">
        <v>1948.8494252200001</v>
      </c>
      <c r="C37" s="46">
        <v>2305.4400512799998</v>
      </c>
      <c r="D37" s="46">
        <v>2693.6617563299997</v>
      </c>
      <c r="E37" s="46">
        <v>3042.2051260449998</v>
      </c>
      <c r="F37" s="46">
        <v>3359.6436477049997</v>
      </c>
      <c r="G37" s="46">
        <v>3793.5775409080002</v>
      </c>
      <c r="H37" s="46">
        <v>4168.6912518810004</v>
      </c>
      <c r="I37" s="46">
        <v>367.18269266200002</v>
      </c>
      <c r="J37" s="46">
        <v>688.02068339300001</v>
      </c>
      <c r="K37" s="46">
        <v>1130.994791433</v>
      </c>
      <c r="L37" s="46">
        <v>1494.1276845710001</v>
      </c>
      <c r="M37" s="46">
        <v>688.02068339300001</v>
      </c>
      <c r="N37" s="46">
        <v>2118.242154557</v>
      </c>
      <c r="O37" s="65" t="s">
        <v>150</v>
      </c>
    </row>
    <row r="38" spans="1:15" x14ac:dyDescent="0.25">
      <c r="A38" s="66" t="s">
        <v>151</v>
      </c>
      <c r="B38" s="46">
        <v>139.26321032999999</v>
      </c>
      <c r="C38" s="46">
        <v>147.54410827000001</v>
      </c>
      <c r="D38" s="46">
        <v>82.914137879999998</v>
      </c>
      <c r="E38" s="46">
        <v>105.51863392</v>
      </c>
      <c r="F38" s="46">
        <v>128.348198725</v>
      </c>
      <c r="G38" s="46">
        <v>151.04688040299999</v>
      </c>
      <c r="H38" s="46">
        <v>165.07318153400001</v>
      </c>
      <c r="I38" s="46">
        <v>22.496265606000001</v>
      </c>
      <c r="J38" s="46">
        <v>46.341933282999996</v>
      </c>
      <c r="K38" s="46">
        <v>72.367183736000001</v>
      </c>
      <c r="L38" s="46">
        <v>97.497948195000006</v>
      </c>
      <c r="M38" s="46">
        <v>46.341933282999996</v>
      </c>
      <c r="N38" s="46">
        <v>148.77246060300001</v>
      </c>
      <c r="O38" s="65" t="s">
        <v>152</v>
      </c>
    </row>
    <row r="39" spans="1:15" x14ac:dyDescent="0.25">
      <c r="A39" s="66" t="s">
        <v>153</v>
      </c>
      <c r="B39" s="46">
        <v>348.74761593000005</v>
      </c>
      <c r="C39" s="46">
        <v>243.56899159</v>
      </c>
      <c r="D39" s="46">
        <v>275.63814213000001</v>
      </c>
      <c r="E39" s="46">
        <v>403.64011250699997</v>
      </c>
      <c r="F39" s="46">
        <v>489.70591290099998</v>
      </c>
      <c r="G39" s="46">
        <v>69.293532424000006</v>
      </c>
      <c r="H39" s="46">
        <v>94.820330809000012</v>
      </c>
      <c r="I39" s="46">
        <v>60.567985823000001</v>
      </c>
      <c r="J39" s="46">
        <v>192.51427839299998</v>
      </c>
      <c r="K39" s="46">
        <v>221.156130558</v>
      </c>
      <c r="L39" s="46">
        <v>173.764369289</v>
      </c>
      <c r="M39" s="46">
        <v>192.51427839299998</v>
      </c>
      <c r="N39" s="46">
        <v>340.23905475399999</v>
      </c>
      <c r="O39" s="65" t="s">
        <v>154</v>
      </c>
    </row>
    <row r="40" spans="1:15" x14ac:dyDescent="0.25">
      <c r="A40" s="66" t="s">
        <v>155</v>
      </c>
      <c r="B40" s="46">
        <v>365.94554470999998</v>
      </c>
      <c r="C40" s="46">
        <v>426.34510697999997</v>
      </c>
      <c r="D40" s="46">
        <v>488.52280839000002</v>
      </c>
      <c r="E40" s="46">
        <v>551.10209049399998</v>
      </c>
      <c r="F40" s="46">
        <v>615.35269502699998</v>
      </c>
      <c r="G40" s="46">
        <v>680.84486381599993</v>
      </c>
      <c r="H40" s="46">
        <v>680.06122724599993</v>
      </c>
      <c r="I40" s="46">
        <v>66.524804286000006</v>
      </c>
      <c r="J40" s="46">
        <v>123.68057850299989</v>
      </c>
      <c r="K40" s="46">
        <v>185.22763836499999</v>
      </c>
      <c r="L40" s="46">
        <v>248.796241477</v>
      </c>
      <c r="M40" s="46">
        <v>123.68057850299989</v>
      </c>
      <c r="N40" s="46">
        <v>330.73171495700001</v>
      </c>
      <c r="O40" s="65" t="s">
        <v>156</v>
      </c>
    </row>
    <row r="41" spans="1:15" x14ac:dyDescent="0.25">
      <c r="A41" s="66" t="s">
        <v>334</v>
      </c>
      <c r="B41" s="46">
        <v>536.72164760999999</v>
      </c>
      <c r="C41" s="46">
        <v>652.19545209</v>
      </c>
      <c r="D41" s="46">
        <v>758.43013312000005</v>
      </c>
      <c r="E41" s="46">
        <v>835.25112196500004</v>
      </c>
      <c r="F41" s="46">
        <v>964.86390101899997</v>
      </c>
      <c r="G41" s="46">
        <v>1339.5103911860001</v>
      </c>
      <c r="H41" s="46">
        <v>1424.3716904140001</v>
      </c>
      <c r="I41" s="46">
        <v>116.907984572</v>
      </c>
      <c r="J41" s="46">
        <v>170.96017499199999</v>
      </c>
      <c r="K41" s="46">
        <v>223.58413362800002</v>
      </c>
      <c r="L41" s="46">
        <v>398.27292819900003</v>
      </c>
      <c r="M41" s="46">
        <v>170.96017499199999</v>
      </c>
      <c r="N41" s="46">
        <v>613.60974018599995</v>
      </c>
      <c r="O41" s="65" t="s">
        <v>338</v>
      </c>
    </row>
    <row r="42" spans="1:15" x14ac:dyDescent="0.25">
      <c r="A42" s="66" t="s">
        <v>335</v>
      </c>
      <c r="B42" s="46">
        <v>749.76768186999993</v>
      </c>
      <c r="C42" s="46">
        <v>968.02121181999996</v>
      </c>
      <c r="D42" s="46">
        <v>1131.7429946900002</v>
      </c>
      <c r="E42" s="46">
        <v>1261.1015818590001</v>
      </c>
      <c r="F42" s="46">
        <v>1417.420169898</v>
      </c>
      <c r="G42" s="46">
        <v>1705.0370722330001</v>
      </c>
      <c r="H42" s="46">
        <v>1908.6857408990002</v>
      </c>
      <c r="I42" s="46">
        <v>155.743370091</v>
      </c>
      <c r="J42" s="46">
        <v>267.74038367600002</v>
      </c>
      <c r="K42" s="46">
        <v>531.46113508499991</v>
      </c>
      <c r="L42" s="46">
        <v>713.91166030299996</v>
      </c>
      <c r="M42" s="46">
        <v>267.74038367600002</v>
      </c>
      <c r="N42" s="46">
        <v>1146.1198654560001</v>
      </c>
      <c r="O42" s="65" t="s">
        <v>337</v>
      </c>
    </row>
    <row r="43" spans="1:15" x14ac:dyDescent="0.25">
      <c r="A43" s="66" t="s">
        <v>336</v>
      </c>
      <c r="B43" s="46">
        <v>48.832189230000004</v>
      </c>
      <c r="C43" s="46">
        <v>63.248630089999999</v>
      </c>
      <c r="D43" s="46">
        <v>83.010576100000009</v>
      </c>
      <c r="E43" s="46">
        <v>24.817231504999999</v>
      </c>
      <c r="F43" s="46">
        <v>39.468848266000002</v>
      </c>
      <c r="G43" s="46">
        <v>52.569105194000002</v>
      </c>
      <c r="H43" s="46">
        <v>222.05083373400001</v>
      </c>
      <c r="I43" s="46">
        <v>7.8636852630000007</v>
      </c>
      <c r="J43" s="46">
        <v>13.325365024</v>
      </c>
      <c r="K43" s="46">
        <v>-24.98772529</v>
      </c>
      <c r="L43" s="46">
        <v>5.1306622600000003</v>
      </c>
      <c r="M43" s="46">
        <v>13.325365024</v>
      </c>
      <c r="N43" s="46">
        <v>53.764835972</v>
      </c>
      <c r="O43" s="65" t="s">
        <v>339</v>
      </c>
    </row>
    <row r="44" spans="1:15" x14ac:dyDescent="0.25">
      <c r="A44" s="59" t="s">
        <v>157</v>
      </c>
      <c r="B44" s="51">
        <v>5276.8995116699998</v>
      </c>
      <c r="C44" s="51">
        <v>6152.3118583300002</v>
      </c>
      <c r="D44" s="51">
        <v>7072.9045422300014</v>
      </c>
      <c r="E44" s="51">
        <f t="shared" ref="E44:N44" si="4">SUM(E35:E43)</f>
        <v>7993.6423687649985</v>
      </c>
      <c r="F44" s="51">
        <f t="shared" si="4"/>
        <v>9001.5765968510004</v>
      </c>
      <c r="G44" s="51">
        <f t="shared" si="4"/>
        <v>9993.8748833150003</v>
      </c>
      <c r="H44" s="51">
        <f t="shared" si="4"/>
        <v>11089.865123892001</v>
      </c>
      <c r="I44" s="51">
        <f t="shared" si="4"/>
        <v>1020.210736591</v>
      </c>
      <c r="J44" s="51">
        <f t="shared" si="4"/>
        <v>1941.7719540289995</v>
      </c>
      <c r="K44" s="51">
        <f t="shared" si="4"/>
        <v>3022.0877920580001</v>
      </c>
      <c r="L44" s="51">
        <f t="shared" si="4"/>
        <v>4055.4953776560001</v>
      </c>
      <c r="M44" s="51">
        <f t="shared" si="4"/>
        <v>1941.7719540289995</v>
      </c>
      <c r="N44" s="51">
        <f t="shared" si="4"/>
        <v>6213.5808460170001</v>
      </c>
      <c r="O44" s="60" t="s">
        <v>158</v>
      </c>
    </row>
    <row r="45" spans="1:15" x14ac:dyDescent="0.25">
      <c r="A45" s="57" t="s">
        <v>159</v>
      </c>
      <c r="B45" s="51">
        <v>3795.49410713</v>
      </c>
      <c r="C45" s="51">
        <v>4341.4123383799997</v>
      </c>
      <c r="D45" s="51">
        <v>4968.0761425000001</v>
      </c>
      <c r="E45" s="51">
        <v>5529.393324269</v>
      </c>
      <c r="F45" s="51">
        <v>6201.2063770920004</v>
      </c>
      <c r="G45" s="51">
        <v>6841.1565235670005</v>
      </c>
      <c r="H45" s="51">
        <v>7663.2443914639998</v>
      </c>
      <c r="I45" s="51">
        <v>922.94640238299996</v>
      </c>
      <c r="J45" s="51">
        <v>1634.256060793</v>
      </c>
      <c r="K45" s="51">
        <v>2399.3785658709999</v>
      </c>
      <c r="L45" s="51">
        <v>3610.7467671549998</v>
      </c>
      <c r="M45" s="51">
        <v>1634.256060793</v>
      </c>
      <c r="N45" s="51">
        <v>6095.8706099279998</v>
      </c>
      <c r="O45" s="60" t="s">
        <v>160</v>
      </c>
    </row>
    <row r="46" spans="1:15" x14ac:dyDescent="0.25">
      <c r="A46" s="57" t="s">
        <v>228</v>
      </c>
      <c r="B46" s="51">
        <v>9072.3936188400003</v>
      </c>
      <c r="C46" s="51">
        <v>10493.724196749999</v>
      </c>
      <c r="D46" s="51">
        <v>12040.980684769998</v>
      </c>
      <c r="E46" s="51">
        <v>13523.035693034</v>
      </c>
      <c r="F46" s="51">
        <v>15202.782973943</v>
      </c>
      <c r="G46" s="51">
        <v>16835.031406882004</v>
      </c>
      <c r="H46" s="51">
        <v>18753.109515356002</v>
      </c>
      <c r="I46" s="51">
        <v>1943.1571389739997</v>
      </c>
      <c r="J46" s="51">
        <v>3576.0280148219999</v>
      </c>
      <c r="K46" s="51">
        <v>5421.466357929</v>
      </c>
      <c r="L46" s="51">
        <v>7666.2421448110008</v>
      </c>
      <c r="M46" s="51">
        <v>3576.0280148219999</v>
      </c>
      <c r="N46" s="51">
        <v>12309.451455945</v>
      </c>
      <c r="O46" s="58" t="s">
        <v>229</v>
      </c>
    </row>
    <row r="47" spans="1:15" x14ac:dyDescent="0.25">
      <c r="A47" s="57" t="s">
        <v>227</v>
      </c>
      <c r="B47" s="51">
        <v>2758.1281369899998</v>
      </c>
      <c r="C47" s="51">
        <v>3286.2542061200002</v>
      </c>
      <c r="D47" s="51">
        <v>3801.4765634099999</v>
      </c>
      <c r="E47" s="51">
        <v>4269.2656443489977</v>
      </c>
      <c r="F47" s="51">
        <v>4730.549578006001</v>
      </c>
      <c r="G47" s="51">
        <v>5232.4641007429955</v>
      </c>
      <c r="H47" s="51">
        <v>5696.3011258069982</v>
      </c>
      <c r="I47" s="51">
        <v>600.82405757400022</v>
      </c>
      <c r="J47" s="51">
        <v>1206.750083145</v>
      </c>
      <c r="K47" s="51">
        <v>1799.3438357569994</v>
      </c>
      <c r="L47" s="51">
        <v>2420.4283745569996</v>
      </c>
      <c r="M47" s="51">
        <v>1206.750083145</v>
      </c>
      <c r="N47" s="51">
        <v>3783.7919924560001</v>
      </c>
      <c r="O47" s="58" t="s">
        <v>230</v>
      </c>
    </row>
    <row r="48" spans="1:15" x14ac:dyDescent="0.25">
      <c r="A48" s="57" t="s">
        <v>161</v>
      </c>
      <c r="B48" s="55"/>
      <c r="C48" s="55"/>
      <c r="D48" s="55"/>
      <c r="E48" s="55"/>
      <c r="F48" s="55"/>
      <c r="G48" s="55"/>
      <c r="H48" s="55"/>
      <c r="I48" s="55"/>
      <c r="J48" s="55"/>
      <c r="K48" s="55"/>
      <c r="L48" s="55"/>
      <c r="M48" s="55"/>
      <c r="N48" s="55"/>
      <c r="O48" s="58" t="s">
        <v>162</v>
      </c>
    </row>
    <row r="49" spans="1:15" x14ac:dyDescent="0.25">
      <c r="A49" s="66" t="s">
        <v>163</v>
      </c>
      <c r="B49" s="46">
        <v>597.76737786000001</v>
      </c>
      <c r="C49" s="46">
        <v>638.90769377000004</v>
      </c>
      <c r="D49" s="46">
        <v>756.62163146</v>
      </c>
      <c r="E49" s="46">
        <v>927.43471475299998</v>
      </c>
      <c r="F49" s="46">
        <v>1071.861532654</v>
      </c>
      <c r="G49" s="46">
        <v>1128.3829570589999</v>
      </c>
      <c r="H49" s="46">
        <v>1218.4457402119999</v>
      </c>
      <c r="I49" s="46">
        <v>171.83960905699999</v>
      </c>
      <c r="J49" s="46">
        <v>354.85318967799998</v>
      </c>
      <c r="K49" s="46">
        <v>354.96845649599999</v>
      </c>
      <c r="L49" s="46">
        <v>512.52198890700004</v>
      </c>
      <c r="M49" s="46">
        <v>354.85318967799998</v>
      </c>
      <c r="N49" s="46">
        <v>888.56427261600004</v>
      </c>
      <c r="O49" s="65" t="s">
        <v>164</v>
      </c>
    </row>
    <row r="50" spans="1:15" x14ac:dyDescent="0.25">
      <c r="A50" s="66" t="s">
        <v>165</v>
      </c>
      <c r="B50" s="46">
        <v>53.869601209999999</v>
      </c>
      <c r="C50" s="46">
        <v>149.53684945999998</v>
      </c>
      <c r="D50" s="46">
        <v>151.79094223999999</v>
      </c>
      <c r="E50" s="46">
        <v>122.90387901</v>
      </c>
      <c r="F50" s="46">
        <v>88.031097989000003</v>
      </c>
      <c r="G50" s="46">
        <v>150.139780828</v>
      </c>
      <c r="H50" s="46">
        <v>100.75382681100001</v>
      </c>
      <c r="I50" s="46">
        <v>-34.720201551999999</v>
      </c>
      <c r="J50" s="46">
        <v>-81.875788064999995</v>
      </c>
      <c r="K50" s="46">
        <v>59.716871302999998</v>
      </c>
      <c r="L50" s="46">
        <v>55.403543226000004</v>
      </c>
      <c r="M50" s="46">
        <v>-81.875788064999995</v>
      </c>
      <c r="N50" s="46">
        <v>-9.4885658710000005</v>
      </c>
      <c r="O50" s="65" t="s">
        <v>166</v>
      </c>
    </row>
    <row r="51" spans="1:15" x14ac:dyDescent="0.25">
      <c r="A51" s="57" t="s">
        <v>167</v>
      </c>
      <c r="B51" s="51">
        <v>651.63697907000005</v>
      </c>
      <c r="C51" s="51">
        <v>788.44454324000003</v>
      </c>
      <c r="D51" s="51">
        <v>908.41257369999994</v>
      </c>
      <c r="E51" s="51">
        <v>1050.3385937629998</v>
      </c>
      <c r="F51" s="51">
        <v>1159.8926306429998</v>
      </c>
      <c r="G51" s="51">
        <v>1278.5227378869999</v>
      </c>
      <c r="H51" s="51">
        <v>1319.1995670229999</v>
      </c>
      <c r="I51" s="51">
        <v>137.119407505</v>
      </c>
      <c r="J51" s="51">
        <v>272.97740161299998</v>
      </c>
      <c r="K51" s="51">
        <v>414.68532779899999</v>
      </c>
      <c r="L51" s="51">
        <v>567.92553213299993</v>
      </c>
      <c r="M51" s="51">
        <v>272.97740161299998</v>
      </c>
      <c r="N51" s="51">
        <v>879.07570674499993</v>
      </c>
      <c r="O51" s="58" t="s">
        <v>168</v>
      </c>
    </row>
    <row r="52" spans="1:15" x14ac:dyDescent="0.25">
      <c r="A52" s="57" t="s">
        <v>169</v>
      </c>
      <c r="B52" s="51">
        <v>2106.4911579099999</v>
      </c>
      <c r="C52" s="51">
        <v>2497.8096628800004</v>
      </c>
      <c r="D52" s="51">
        <v>2893.06398971</v>
      </c>
      <c r="E52" s="51">
        <v>3218.9270505859977</v>
      </c>
      <c r="F52" s="51">
        <v>3570.6569473630011</v>
      </c>
      <c r="G52" s="51">
        <v>3953.941362855996</v>
      </c>
      <c r="H52" s="51">
        <v>4377.1015587839984</v>
      </c>
      <c r="I52" s="51">
        <v>463.70465006900019</v>
      </c>
      <c r="J52" s="51">
        <v>933.77268153200009</v>
      </c>
      <c r="K52" s="51">
        <v>1384.6585079579993</v>
      </c>
      <c r="L52" s="51">
        <v>1852.5028424239997</v>
      </c>
      <c r="M52" s="51">
        <v>933.77268153200009</v>
      </c>
      <c r="N52" s="51">
        <v>2904.7162857110002</v>
      </c>
      <c r="O52" s="58" t="s">
        <v>224</v>
      </c>
    </row>
    <row r="53" spans="1:15" x14ac:dyDescent="0.25">
      <c r="A53" s="57" t="s">
        <v>172</v>
      </c>
      <c r="B53" s="51">
        <v>0</v>
      </c>
      <c r="C53" s="51">
        <v>0</v>
      </c>
      <c r="D53" s="51">
        <v>0</v>
      </c>
      <c r="E53" s="51">
        <v>0</v>
      </c>
      <c r="F53" s="51">
        <v>0</v>
      </c>
      <c r="G53" s="51">
        <v>0</v>
      </c>
      <c r="H53" s="51">
        <v>0</v>
      </c>
      <c r="I53" s="51">
        <v>0</v>
      </c>
      <c r="J53" s="51">
        <v>0</v>
      </c>
      <c r="K53" s="51">
        <v>0</v>
      </c>
      <c r="L53" s="51">
        <v>0</v>
      </c>
      <c r="M53" s="51">
        <v>0</v>
      </c>
      <c r="N53" s="51">
        <v>0</v>
      </c>
      <c r="O53" s="58" t="s">
        <v>173</v>
      </c>
    </row>
    <row r="54" spans="1:15" x14ac:dyDescent="0.25">
      <c r="A54" s="42" t="s">
        <v>226</v>
      </c>
      <c r="B54" s="67">
        <v>2106.4911579099999</v>
      </c>
      <c r="C54" s="67">
        <v>2497.8096628800004</v>
      </c>
      <c r="D54" s="67">
        <v>2893.06398971</v>
      </c>
      <c r="E54" s="67">
        <v>3218.9270505859977</v>
      </c>
      <c r="F54" s="67">
        <v>3570.6569473630011</v>
      </c>
      <c r="G54" s="67">
        <v>3953.941362855996</v>
      </c>
      <c r="H54" s="67">
        <v>4377.1015587839984</v>
      </c>
      <c r="I54" s="67">
        <v>463.70465006900019</v>
      </c>
      <c r="J54" s="67">
        <v>933.77268153200009</v>
      </c>
      <c r="K54" s="67">
        <v>1384.6585079579993</v>
      </c>
      <c r="L54" s="67">
        <v>1852.5028424239997</v>
      </c>
      <c r="M54" s="67">
        <v>933.77268153200009</v>
      </c>
      <c r="N54" s="67">
        <v>2904.7162857110002</v>
      </c>
      <c r="O54" s="68" t="s">
        <v>225</v>
      </c>
    </row>
    <row r="55" spans="1:15" x14ac:dyDescent="0.25">
      <c r="A55" s="177"/>
      <c r="B55" s="178"/>
      <c r="C55" s="178"/>
      <c r="D55" s="178"/>
      <c r="E55" s="178"/>
      <c r="F55" s="178"/>
      <c r="G55" s="178"/>
      <c r="H55" s="178"/>
      <c r="I55" s="178"/>
      <c r="J55" s="178"/>
      <c r="K55" s="178"/>
      <c r="L55" s="178"/>
      <c r="M55" s="178"/>
      <c r="N55" s="178"/>
      <c r="O55" s="179"/>
    </row>
    <row r="56" spans="1:15" x14ac:dyDescent="0.25">
      <c r="A56" s="108" t="s">
        <v>473</v>
      </c>
    </row>
    <row r="57" spans="1:15" x14ac:dyDescent="0.25">
      <c r="A57" s="38" t="s">
        <v>474</v>
      </c>
    </row>
    <row r="59" spans="1:15" x14ac:dyDescent="0.25">
      <c r="A59" s="39" t="s">
        <v>265</v>
      </c>
    </row>
    <row r="60" spans="1:15" x14ac:dyDescent="0.25">
      <c r="A60" s="39" t="s">
        <v>514</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19" sqref="P19"/>
    </sheetView>
  </sheetViews>
  <sheetFormatPr defaultColWidth="9.1796875" defaultRowHeight="10.5" x14ac:dyDescent="0.25"/>
  <cols>
    <col min="1" max="1" width="26.1796875" style="38" customWidth="1"/>
    <col min="2" max="11" width="6" style="38" customWidth="1"/>
    <col min="12" max="14" width="6.1796875" style="38" customWidth="1"/>
    <col min="15" max="15" width="30.1796875" style="38" bestFit="1" customWidth="1"/>
    <col min="16" max="16384" width="9.1796875" style="38"/>
  </cols>
  <sheetData>
    <row r="1" spans="1:17" ht="13" x14ac:dyDescent="0.25">
      <c r="A1" s="160" t="s">
        <v>310</v>
      </c>
      <c r="B1" s="161"/>
      <c r="C1" s="161"/>
      <c r="D1" s="161"/>
      <c r="E1" s="161"/>
      <c r="F1" s="161"/>
      <c r="G1" s="161"/>
      <c r="H1" s="161"/>
      <c r="I1" s="161"/>
      <c r="J1" s="161"/>
      <c r="K1" s="161"/>
      <c r="L1" s="161"/>
      <c r="M1" s="161"/>
      <c r="N1" s="161"/>
      <c r="O1" s="162"/>
    </row>
    <row r="2" spans="1:17" ht="13" x14ac:dyDescent="0.25">
      <c r="A2" s="163" t="s">
        <v>311</v>
      </c>
      <c r="B2" s="164"/>
      <c r="C2" s="164"/>
      <c r="D2" s="164"/>
      <c r="E2" s="164"/>
      <c r="F2" s="164"/>
      <c r="G2" s="164"/>
      <c r="H2" s="164"/>
      <c r="I2" s="164"/>
      <c r="J2" s="164"/>
      <c r="K2" s="164"/>
      <c r="L2" s="164"/>
      <c r="M2" s="164"/>
      <c r="N2" s="164"/>
      <c r="O2" s="165"/>
    </row>
    <row r="3" spans="1:17" x14ac:dyDescent="0.25">
      <c r="A3" s="88" t="s">
        <v>0</v>
      </c>
      <c r="B3" s="97">
        <v>45078</v>
      </c>
      <c r="C3" s="119">
        <v>45108</v>
      </c>
      <c r="D3" s="119">
        <v>45139</v>
      </c>
      <c r="E3" s="119">
        <v>45170</v>
      </c>
      <c r="F3" s="119">
        <v>45200</v>
      </c>
      <c r="G3" s="119">
        <v>45231</v>
      </c>
      <c r="H3" s="119">
        <v>45261</v>
      </c>
      <c r="I3" s="119">
        <v>45292</v>
      </c>
      <c r="J3" s="119">
        <v>45323</v>
      </c>
      <c r="K3" s="119">
        <v>45352</v>
      </c>
      <c r="L3" s="119">
        <v>45383</v>
      </c>
      <c r="M3" s="119">
        <v>45413</v>
      </c>
      <c r="N3" s="119">
        <v>45444</v>
      </c>
      <c r="O3" s="90" t="s">
        <v>8</v>
      </c>
    </row>
    <row r="4" spans="1:17" x14ac:dyDescent="0.25">
      <c r="A4" s="79" t="s">
        <v>24</v>
      </c>
      <c r="B4" s="32"/>
      <c r="C4" s="32"/>
      <c r="D4" s="32"/>
      <c r="E4" s="123"/>
      <c r="F4" s="123"/>
      <c r="G4" s="123"/>
      <c r="H4" s="123"/>
      <c r="I4" s="123"/>
      <c r="J4" s="123"/>
      <c r="K4" s="123"/>
      <c r="L4" s="123"/>
      <c r="M4" s="123"/>
      <c r="N4" s="123"/>
      <c r="O4" s="69" t="s">
        <v>25</v>
      </c>
    </row>
    <row r="5" spans="1:17" x14ac:dyDescent="0.25">
      <c r="A5" s="75" t="s">
        <v>198</v>
      </c>
      <c r="B5" s="32">
        <v>190.73941259987981</v>
      </c>
      <c r="C5" s="32"/>
      <c r="D5" s="32"/>
      <c r="E5" s="32">
        <v>200.71675221112946</v>
      </c>
      <c r="F5" s="32"/>
      <c r="G5" s="32"/>
      <c r="H5" s="32">
        <v>221.04719603771002</v>
      </c>
      <c r="I5" s="32"/>
      <c r="J5" s="32"/>
      <c r="K5" s="32">
        <v>310.27689526386996</v>
      </c>
      <c r="L5" s="32"/>
      <c r="M5" s="32"/>
      <c r="N5" s="32"/>
      <c r="O5" s="47" t="s">
        <v>199</v>
      </c>
    </row>
    <row r="6" spans="1:17" x14ac:dyDescent="0.25">
      <c r="A6" s="75" t="s">
        <v>23</v>
      </c>
      <c r="B6" s="32">
        <v>5.4719980000000001</v>
      </c>
      <c r="C6" s="32"/>
      <c r="D6" s="32"/>
      <c r="E6" s="32">
        <v>27.65</v>
      </c>
      <c r="F6" s="32"/>
      <c r="G6" s="32"/>
      <c r="H6" s="32">
        <v>21</v>
      </c>
      <c r="I6" s="32"/>
      <c r="J6" s="32"/>
      <c r="K6" s="32">
        <v>12.17133746539</v>
      </c>
      <c r="L6" s="32"/>
      <c r="M6" s="32"/>
      <c r="N6" s="32"/>
      <c r="O6" s="47" t="s">
        <v>205</v>
      </c>
    </row>
    <row r="7" spans="1:17" x14ac:dyDescent="0.25">
      <c r="A7" s="76" t="s">
        <v>206</v>
      </c>
      <c r="B7" s="32">
        <v>5.4719980000000001</v>
      </c>
      <c r="C7" s="32"/>
      <c r="D7" s="32"/>
      <c r="E7" s="32">
        <v>27.65</v>
      </c>
      <c r="F7" s="32"/>
      <c r="G7" s="32"/>
      <c r="H7" s="32">
        <v>21</v>
      </c>
      <c r="I7" s="32"/>
      <c r="J7" s="32"/>
      <c r="K7" s="32">
        <v>12.17133746539</v>
      </c>
      <c r="L7" s="32"/>
      <c r="M7" s="32"/>
      <c r="N7" s="32"/>
      <c r="O7" s="48" t="s">
        <v>208</v>
      </c>
    </row>
    <row r="8" spans="1:17" x14ac:dyDescent="0.25">
      <c r="A8" s="76" t="s">
        <v>207</v>
      </c>
      <c r="B8" s="32">
        <v>0</v>
      </c>
      <c r="C8" s="32"/>
      <c r="D8" s="32"/>
      <c r="E8" s="32">
        <v>0</v>
      </c>
      <c r="F8" s="32"/>
      <c r="G8" s="32"/>
      <c r="H8" s="32">
        <v>0</v>
      </c>
      <c r="I8" s="32"/>
      <c r="J8" s="32"/>
      <c r="K8" s="32">
        <v>0</v>
      </c>
      <c r="L8" s="32"/>
      <c r="M8" s="32"/>
      <c r="N8" s="32"/>
      <c r="O8" s="48" t="s">
        <v>209</v>
      </c>
    </row>
    <row r="9" spans="1:17" x14ac:dyDescent="0.25">
      <c r="A9" s="75" t="s">
        <v>170</v>
      </c>
      <c r="B9" s="32">
        <v>1726.3744490566867</v>
      </c>
      <c r="C9" s="32"/>
      <c r="D9" s="32"/>
      <c r="E9" s="32">
        <v>1741.1490091066928</v>
      </c>
      <c r="F9" s="32"/>
      <c r="G9" s="32"/>
      <c r="H9" s="32">
        <v>1847.04033231112</v>
      </c>
      <c r="I9" s="32"/>
      <c r="J9" s="32"/>
      <c r="K9" s="32">
        <v>2017.9307729031204</v>
      </c>
      <c r="L9" s="32"/>
      <c r="M9" s="32"/>
      <c r="N9" s="32"/>
      <c r="O9" s="47" t="s">
        <v>171</v>
      </c>
    </row>
    <row r="10" spans="1:17" x14ac:dyDescent="0.25">
      <c r="A10" s="76" t="s">
        <v>117</v>
      </c>
      <c r="B10" s="32">
        <v>1502.5439928136864</v>
      </c>
      <c r="C10" s="32"/>
      <c r="D10" s="32"/>
      <c r="E10" s="32">
        <v>1510.6624181166926</v>
      </c>
      <c r="F10" s="32"/>
      <c r="G10" s="32"/>
      <c r="H10" s="99">
        <v>1599.7002965961201</v>
      </c>
      <c r="I10" s="32"/>
      <c r="J10" s="32"/>
      <c r="K10" s="32">
        <v>1751.9155274441202</v>
      </c>
      <c r="L10" s="32"/>
      <c r="M10" s="32"/>
      <c r="N10" s="32"/>
      <c r="O10" s="48" t="s">
        <v>118</v>
      </c>
      <c r="P10" s="131"/>
      <c r="Q10" s="132"/>
    </row>
    <row r="11" spans="1:17" x14ac:dyDescent="0.25">
      <c r="A11" s="76" t="s">
        <v>119</v>
      </c>
      <c r="B11" s="32">
        <v>217.768639243</v>
      </c>
      <c r="C11" s="32"/>
      <c r="D11" s="32"/>
      <c r="E11" s="32">
        <v>217.90626868999999</v>
      </c>
      <c r="F11" s="32"/>
      <c r="G11" s="32"/>
      <c r="H11" s="99">
        <v>234.60904941500002</v>
      </c>
      <c r="I11" s="32"/>
      <c r="J11" s="32"/>
      <c r="K11" s="32">
        <v>250.99805245899998</v>
      </c>
      <c r="L11" s="32"/>
      <c r="M11" s="32"/>
      <c r="N11" s="32"/>
      <c r="O11" s="48" t="s">
        <v>120</v>
      </c>
      <c r="P11" s="131"/>
      <c r="Q11" s="132"/>
    </row>
    <row r="12" spans="1:17" x14ac:dyDescent="0.25">
      <c r="A12" s="76" t="s">
        <v>21</v>
      </c>
      <c r="B12" s="32">
        <v>6.0618169999999996</v>
      </c>
      <c r="C12" s="32"/>
      <c r="D12" s="32"/>
      <c r="E12" s="32">
        <v>12.580322300000001</v>
      </c>
      <c r="F12" s="32"/>
      <c r="G12" s="32"/>
      <c r="H12" s="99">
        <v>12.730986300000001</v>
      </c>
      <c r="I12" s="32"/>
      <c r="J12" s="32"/>
      <c r="K12" s="32">
        <v>15.017193000000001</v>
      </c>
      <c r="L12" s="32"/>
      <c r="M12" s="32"/>
      <c r="N12" s="32"/>
      <c r="O12" s="48" t="s">
        <v>20</v>
      </c>
      <c r="P12" s="131"/>
      <c r="Q12" s="132"/>
    </row>
    <row r="13" spans="1:17" x14ac:dyDescent="0.25">
      <c r="A13" s="75" t="s">
        <v>210</v>
      </c>
      <c r="B13" s="32">
        <v>74.412199224169996</v>
      </c>
      <c r="C13" s="32"/>
      <c r="D13" s="32"/>
      <c r="E13" s="32">
        <v>75.613405173550007</v>
      </c>
      <c r="F13" s="32"/>
      <c r="G13" s="32"/>
      <c r="H13" s="99">
        <v>89.78878130372</v>
      </c>
      <c r="I13" s="32"/>
      <c r="J13" s="32"/>
      <c r="K13" s="32">
        <v>86.574133625719995</v>
      </c>
      <c r="L13" s="32"/>
      <c r="M13" s="32"/>
      <c r="N13" s="32"/>
      <c r="O13" s="47" t="s">
        <v>211</v>
      </c>
    </row>
    <row r="14" spans="1:17" x14ac:dyDescent="0.25">
      <c r="A14" s="75" t="s">
        <v>213</v>
      </c>
      <c r="B14" s="32">
        <v>37.543726093563329</v>
      </c>
      <c r="C14" s="32"/>
      <c r="D14" s="32"/>
      <c r="E14" s="32">
        <v>37.258792423923332</v>
      </c>
      <c r="F14" s="32"/>
      <c r="G14" s="32"/>
      <c r="H14" s="99">
        <v>36.374746994400013</v>
      </c>
      <c r="I14" s="32"/>
      <c r="J14" s="32"/>
      <c r="K14" s="32">
        <v>40.153685872400004</v>
      </c>
      <c r="L14" s="32"/>
      <c r="M14" s="32"/>
      <c r="N14" s="32"/>
      <c r="O14" s="47" t="s">
        <v>212</v>
      </c>
    </row>
    <row r="15" spans="1:17" x14ac:dyDescent="0.25">
      <c r="A15" s="75" t="s">
        <v>215</v>
      </c>
      <c r="B15" s="32">
        <v>34.756746043610008</v>
      </c>
      <c r="C15" s="32"/>
      <c r="D15" s="32"/>
      <c r="E15" s="32">
        <v>32.623834151979999</v>
      </c>
      <c r="F15" s="32"/>
      <c r="G15" s="32"/>
      <c r="H15" s="99">
        <v>34.973695193050006</v>
      </c>
      <c r="I15" s="32"/>
      <c r="J15" s="32"/>
      <c r="K15" s="32">
        <v>38.326987127049996</v>
      </c>
      <c r="L15" s="32"/>
      <c r="M15" s="32"/>
      <c r="N15" s="32"/>
      <c r="O15" s="47" t="s">
        <v>214</v>
      </c>
    </row>
    <row r="16" spans="1:17" x14ac:dyDescent="0.25">
      <c r="A16" s="78" t="s">
        <v>47</v>
      </c>
      <c r="B16" s="32">
        <v>2069.2985310179197</v>
      </c>
      <c r="C16" s="32"/>
      <c r="D16" s="32"/>
      <c r="E16" s="32">
        <v>2115.0117930672855</v>
      </c>
      <c r="F16" s="32"/>
      <c r="G16" s="32"/>
      <c r="H16" s="99">
        <v>2250.22475184001</v>
      </c>
      <c r="I16" s="32"/>
      <c r="J16" s="32"/>
      <c r="K16" s="32">
        <v>2505.4338122575596</v>
      </c>
      <c r="L16" s="32"/>
      <c r="M16" s="99"/>
      <c r="N16" s="99"/>
      <c r="O16" s="52" t="s">
        <v>48</v>
      </c>
    </row>
    <row r="17" spans="1:15" x14ac:dyDescent="0.25">
      <c r="A17" s="78" t="s">
        <v>49</v>
      </c>
      <c r="B17" s="32"/>
      <c r="C17" s="32"/>
      <c r="D17" s="32"/>
      <c r="E17" s="32"/>
      <c r="F17" s="32"/>
      <c r="G17" s="32"/>
      <c r="H17" s="99"/>
      <c r="I17" s="32"/>
      <c r="J17" s="32"/>
      <c r="K17" s="32"/>
      <c r="L17" s="32"/>
      <c r="M17" s="32"/>
      <c r="N17" s="32"/>
      <c r="O17" s="52" t="s">
        <v>50</v>
      </c>
    </row>
    <row r="18" spans="1:15" x14ac:dyDescent="0.25">
      <c r="A18" s="75" t="s">
        <v>216</v>
      </c>
      <c r="B18" s="32">
        <v>84.643828630919984</v>
      </c>
      <c r="C18" s="32"/>
      <c r="D18" s="32"/>
      <c r="E18" s="32">
        <v>85</v>
      </c>
      <c r="F18" s="32"/>
      <c r="G18" s="32"/>
      <c r="H18" s="99">
        <v>80.610277880180007</v>
      </c>
      <c r="I18" s="32"/>
      <c r="J18" s="32"/>
      <c r="K18" s="32">
        <v>94.730549883490013</v>
      </c>
      <c r="L18" s="32"/>
      <c r="M18" s="32"/>
      <c r="N18" s="32"/>
      <c r="O18" s="47" t="s">
        <v>217</v>
      </c>
    </row>
    <row r="19" spans="1:15" ht="9.65" customHeight="1" x14ac:dyDescent="0.25">
      <c r="A19" s="75" t="s">
        <v>218</v>
      </c>
      <c r="B19" s="32">
        <v>24.084872832040002</v>
      </c>
      <c r="C19" s="32"/>
      <c r="D19" s="32"/>
      <c r="E19" s="32">
        <v>25.419992060040006</v>
      </c>
      <c r="F19" s="32"/>
      <c r="G19" s="32"/>
      <c r="H19" s="99">
        <v>24.034572832040002</v>
      </c>
      <c r="I19" s="32"/>
      <c r="J19" s="32"/>
      <c r="K19" s="32">
        <v>24.07934366504</v>
      </c>
      <c r="L19" s="32"/>
      <c r="M19" s="32"/>
      <c r="N19" s="32"/>
      <c r="O19" s="47" t="s">
        <v>219</v>
      </c>
    </row>
    <row r="20" spans="1:15" x14ac:dyDescent="0.25">
      <c r="A20" s="75" t="s">
        <v>221</v>
      </c>
      <c r="B20" s="32">
        <v>14.257890121380001</v>
      </c>
      <c r="C20" s="32"/>
      <c r="D20" s="32"/>
      <c r="E20" s="32">
        <v>20.012802704240002</v>
      </c>
      <c r="F20" s="32"/>
      <c r="G20" s="32"/>
      <c r="H20" s="99">
        <v>20.703515666370002</v>
      </c>
      <c r="I20" s="32"/>
      <c r="J20" s="32"/>
      <c r="K20" s="32">
        <v>24.393365540199991</v>
      </c>
      <c r="L20" s="32"/>
      <c r="M20" s="32"/>
      <c r="N20" s="32"/>
      <c r="O20" s="47" t="s">
        <v>220</v>
      </c>
    </row>
    <row r="21" spans="1:15" x14ac:dyDescent="0.25">
      <c r="A21" s="75" t="s">
        <v>51</v>
      </c>
      <c r="B21" s="32">
        <v>122.98659158433999</v>
      </c>
      <c r="C21" s="32"/>
      <c r="D21" s="32"/>
      <c r="E21" s="32">
        <f>SUM(E18:E20)</f>
        <v>130.43279476428</v>
      </c>
      <c r="F21" s="32"/>
      <c r="G21" s="32"/>
      <c r="H21" s="99">
        <v>125.34836637859</v>
      </c>
      <c r="I21" s="32"/>
      <c r="J21" s="32"/>
      <c r="K21" s="32">
        <v>143.20325908872002</v>
      </c>
      <c r="L21" s="32"/>
      <c r="M21" s="32"/>
      <c r="N21" s="32"/>
      <c r="O21" s="47" t="s">
        <v>52</v>
      </c>
    </row>
    <row r="22" spans="1:15" x14ac:dyDescent="0.25">
      <c r="A22" s="78" t="s">
        <v>11</v>
      </c>
      <c r="B22" s="50">
        <v>2192.285122602259</v>
      </c>
      <c r="C22" s="50"/>
      <c r="D22" s="50"/>
      <c r="E22" s="50">
        <f>E16+E21</f>
        <v>2245.4445878315655</v>
      </c>
      <c r="F22" s="50"/>
      <c r="G22" s="50"/>
      <c r="H22" s="138">
        <v>2375.5731182186105</v>
      </c>
      <c r="I22" s="50"/>
      <c r="J22" s="50"/>
      <c r="K22" s="50">
        <v>2648.6370713462907</v>
      </c>
      <c r="L22" s="50"/>
      <c r="M22" s="50"/>
      <c r="N22" s="50"/>
      <c r="O22" s="52" t="s">
        <v>12</v>
      </c>
    </row>
    <row r="23" spans="1:15" x14ac:dyDescent="0.25">
      <c r="A23" s="78"/>
      <c r="B23" s="32"/>
      <c r="C23" s="32"/>
      <c r="D23" s="32"/>
      <c r="E23" s="32"/>
      <c r="F23" s="32"/>
      <c r="G23" s="32"/>
      <c r="H23" s="99"/>
      <c r="I23" s="32"/>
      <c r="J23" s="32"/>
      <c r="K23" s="32"/>
      <c r="L23" s="32"/>
      <c r="M23" s="32"/>
      <c r="N23" s="32"/>
      <c r="O23" s="52"/>
    </row>
    <row r="24" spans="1:15" x14ac:dyDescent="0.25">
      <c r="A24" s="80" t="s">
        <v>53</v>
      </c>
      <c r="B24" s="32"/>
      <c r="C24" s="32"/>
      <c r="D24" s="32"/>
      <c r="E24" s="32"/>
      <c r="F24" s="32"/>
      <c r="G24" s="32"/>
      <c r="H24" s="99"/>
      <c r="I24" s="32"/>
      <c r="J24" s="32"/>
      <c r="K24" s="32"/>
      <c r="L24" s="32"/>
      <c r="M24" s="32"/>
      <c r="N24" s="32"/>
      <c r="O24" s="52" t="s">
        <v>54</v>
      </c>
    </row>
    <row r="25" spans="1:15" x14ac:dyDescent="0.25">
      <c r="A25" s="81" t="s">
        <v>485</v>
      </c>
      <c r="B25" s="32">
        <v>1030.2450001242657</v>
      </c>
      <c r="C25" s="32"/>
      <c r="D25" s="32"/>
      <c r="E25" s="32">
        <v>1009.2126373049999</v>
      </c>
      <c r="F25" s="32"/>
      <c r="G25" s="32"/>
      <c r="H25" s="99">
        <v>1034.9340343049998</v>
      </c>
      <c r="I25" s="32"/>
      <c r="J25" s="32"/>
      <c r="K25" s="32">
        <v>1127.9843415750099</v>
      </c>
      <c r="L25" s="32"/>
      <c r="M25" s="32"/>
      <c r="N25" s="32"/>
      <c r="O25" s="70" t="s">
        <v>491</v>
      </c>
    </row>
    <row r="26" spans="1:15" x14ac:dyDescent="0.25">
      <c r="A26" s="81" t="s">
        <v>486</v>
      </c>
      <c r="B26" s="32">
        <v>21.959257659469998</v>
      </c>
      <c r="C26" s="32"/>
      <c r="D26" s="32"/>
      <c r="E26" s="32">
        <v>24.154581974969997</v>
      </c>
      <c r="F26" s="32"/>
      <c r="G26" s="32"/>
      <c r="H26" s="99">
        <v>29.2757072538</v>
      </c>
      <c r="I26" s="32"/>
      <c r="J26" s="32"/>
      <c r="K26" s="32">
        <v>31.378228526799997</v>
      </c>
      <c r="L26" s="32"/>
      <c r="M26" s="32"/>
      <c r="N26" s="32"/>
      <c r="O26" s="47" t="s">
        <v>492</v>
      </c>
    </row>
    <row r="27" spans="1:15" x14ac:dyDescent="0.25">
      <c r="A27" s="81" t="s">
        <v>487</v>
      </c>
      <c r="B27" s="32">
        <v>1.2354346159999998</v>
      </c>
      <c r="C27" s="32"/>
      <c r="D27" s="32"/>
      <c r="E27" s="32">
        <v>1.5408599820000002</v>
      </c>
      <c r="F27" s="32"/>
      <c r="G27" s="32"/>
      <c r="H27" s="99">
        <v>2.0819842500000001</v>
      </c>
      <c r="I27" s="32"/>
      <c r="J27" s="32"/>
      <c r="K27" s="32">
        <v>2.1525352170000001</v>
      </c>
      <c r="L27" s="32"/>
      <c r="M27" s="32"/>
      <c r="N27" s="32"/>
      <c r="O27" s="47" t="s">
        <v>493</v>
      </c>
    </row>
    <row r="28" spans="1:15" x14ac:dyDescent="0.25">
      <c r="A28" s="81" t="s">
        <v>488</v>
      </c>
      <c r="B28" s="32">
        <v>55.478713067830007</v>
      </c>
      <c r="C28" s="32"/>
      <c r="D28" s="32"/>
      <c r="E28" s="32">
        <v>61.127758404080005</v>
      </c>
      <c r="F28" s="32"/>
      <c r="G28" s="32"/>
      <c r="H28" s="99">
        <v>77.206461441819997</v>
      </c>
      <c r="I28" s="32"/>
      <c r="J28" s="32"/>
      <c r="K28" s="32">
        <v>89.547945617820005</v>
      </c>
      <c r="L28" s="32"/>
      <c r="M28" s="32"/>
      <c r="N28" s="32"/>
      <c r="O28" s="47" t="s">
        <v>494</v>
      </c>
    </row>
    <row r="29" spans="1:15" x14ac:dyDescent="0.25">
      <c r="A29" s="81" t="s">
        <v>79</v>
      </c>
      <c r="B29" s="32">
        <v>1108.9184054675657</v>
      </c>
      <c r="C29" s="32"/>
      <c r="D29" s="32"/>
      <c r="E29" s="32">
        <f>SUM(E25:E28)</f>
        <v>1096.0358376660499</v>
      </c>
      <c r="F29" s="32"/>
      <c r="G29" s="32"/>
      <c r="H29" s="99">
        <v>1143.4981872506198</v>
      </c>
      <c r="I29" s="32"/>
      <c r="J29" s="32"/>
      <c r="K29" s="32">
        <v>1251.0630509366299</v>
      </c>
      <c r="L29" s="32"/>
      <c r="M29" s="32"/>
      <c r="N29" s="32"/>
      <c r="O29" s="47" t="s">
        <v>80</v>
      </c>
    </row>
    <row r="30" spans="1:15" x14ac:dyDescent="0.25">
      <c r="A30" s="80" t="s">
        <v>364</v>
      </c>
      <c r="B30" s="32"/>
      <c r="C30" s="32"/>
      <c r="D30" s="32"/>
      <c r="E30" s="32"/>
      <c r="F30" s="32"/>
      <c r="G30" s="32"/>
      <c r="H30" s="99"/>
      <c r="I30" s="32"/>
      <c r="J30" s="32"/>
      <c r="K30" s="32"/>
      <c r="L30" s="32"/>
      <c r="M30" s="32"/>
      <c r="N30" s="32"/>
      <c r="O30" s="52" t="s">
        <v>365</v>
      </c>
    </row>
    <row r="31" spans="1:15" x14ac:dyDescent="0.25">
      <c r="A31" s="81" t="s">
        <v>489</v>
      </c>
      <c r="B31" s="32">
        <v>75.294662223999993</v>
      </c>
      <c r="C31" s="32"/>
      <c r="D31" s="32"/>
      <c r="E31" s="32">
        <v>73.084048584225187</v>
      </c>
      <c r="F31" s="32"/>
      <c r="G31" s="32"/>
      <c r="H31" s="32">
        <v>107.192596803</v>
      </c>
      <c r="I31" s="32"/>
      <c r="J31" s="32"/>
      <c r="K31" s="32">
        <v>125.924438006</v>
      </c>
      <c r="L31" s="32"/>
      <c r="M31" s="32"/>
      <c r="N31" s="32"/>
      <c r="O31" s="47" t="s">
        <v>495</v>
      </c>
    </row>
    <row r="32" spans="1:15" x14ac:dyDescent="0.25">
      <c r="A32" s="81" t="s">
        <v>490</v>
      </c>
      <c r="B32" s="32">
        <v>377.78729475</v>
      </c>
      <c r="C32" s="32"/>
      <c r="D32" s="32"/>
      <c r="E32" s="32">
        <v>367.97914239700003</v>
      </c>
      <c r="F32" s="32"/>
      <c r="G32" s="32"/>
      <c r="H32" s="32">
        <v>357.19145974999998</v>
      </c>
      <c r="I32" s="32"/>
      <c r="J32" s="32"/>
      <c r="K32" s="32">
        <v>348.00372327700001</v>
      </c>
      <c r="L32" s="32"/>
      <c r="M32" s="32"/>
      <c r="N32" s="32"/>
      <c r="O32" s="47" t="s">
        <v>496</v>
      </c>
    </row>
    <row r="33" spans="1:15" x14ac:dyDescent="0.25">
      <c r="A33" s="81" t="s">
        <v>95</v>
      </c>
      <c r="B33" s="32">
        <v>453.08195697400004</v>
      </c>
      <c r="C33" s="32"/>
      <c r="D33" s="32"/>
      <c r="E33" s="32">
        <f>E31+E32</f>
        <v>441.0631909812252</v>
      </c>
      <c r="F33" s="32"/>
      <c r="G33" s="32"/>
      <c r="H33" s="32">
        <v>464.38405655300005</v>
      </c>
      <c r="I33" s="32"/>
      <c r="J33" s="32"/>
      <c r="K33" s="32">
        <v>473.92816128300001</v>
      </c>
      <c r="L33" s="32"/>
      <c r="M33" s="32"/>
      <c r="N33" s="32"/>
      <c r="O33" s="47" t="s">
        <v>96</v>
      </c>
    </row>
    <row r="34" spans="1:15" x14ac:dyDescent="0.25">
      <c r="A34" s="80" t="s">
        <v>13</v>
      </c>
      <c r="B34" s="50">
        <v>1562.0003624415658</v>
      </c>
      <c r="C34" s="50"/>
      <c r="D34" s="50"/>
      <c r="E34" s="50">
        <f>E29+E33</f>
        <v>1537.0990286472752</v>
      </c>
      <c r="F34" s="50"/>
      <c r="G34" s="50"/>
      <c r="H34" s="50">
        <v>1607.8822438036198</v>
      </c>
      <c r="I34" s="50"/>
      <c r="J34" s="50"/>
      <c r="K34" s="50">
        <v>1724.9912122196304</v>
      </c>
      <c r="L34" s="50"/>
      <c r="M34" s="50"/>
      <c r="N34" s="50"/>
      <c r="O34" s="52" t="s">
        <v>14</v>
      </c>
    </row>
    <row r="35" spans="1:15" x14ac:dyDescent="0.25">
      <c r="A35" s="80"/>
      <c r="B35" s="32"/>
      <c r="C35" s="32"/>
      <c r="D35" s="32"/>
      <c r="E35" s="32"/>
      <c r="F35" s="32"/>
      <c r="G35" s="32"/>
      <c r="H35" s="32"/>
      <c r="I35" s="32"/>
      <c r="J35" s="32"/>
      <c r="K35" s="32"/>
      <c r="L35" s="32"/>
      <c r="M35" s="32"/>
      <c r="N35" s="32"/>
      <c r="O35" s="52"/>
    </row>
    <row r="36" spans="1:15" x14ac:dyDescent="0.25">
      <c r="A36" s="80" t="s">
        <v>200</v>
      </c>
      <c r="B36" s="32"/>
      <c r="C36" s="32"/>
      <c r="D36" s="32"/>
      <c r="E36" s="32"/>
      <c r="F36" s="32"/>
      <c r="G36" s="32"/>
      <c r="H36" s="32"/>
      <c r="I36" s="32"/>
      <c r="J36" s="32"/>
      <c r="K36" s="32"/>
      <c r="L36" s="32"/>
      <c r="M36" s="32"/>
      <c r="N36" s="32"/>
      <c r="O36" s="52" t="s">
        <v>200</v>
      </c>
    </row>
    <row r="37" spans="1:15" x14ac:dyDescent="0.25">
      <c r="A37" s="77" t="s">
        <v>480</v>
      </c>
      <c r="B37" s="32">
        <v>462.350167032</v>
      </c>
      <c r="C37" s="32"/>
      <c r="D37" s="32"/>
      <c r="E37" s="32">
        <v>533.90370803200005</v>
      </c>
      <c r="F37" s="32"/>
      <c r="G37" s="32"/>
      <c r="H37" s="32">
        <v>559.26870803200006</v>
      </c>
      <c r="I37" s="32"/>
      <c r="J37" s="32"/>
      <c r="K37" s="32">
        <v>647.79301356899998</v>
      </c>
      <c r="L37" s="32"/>
      <c r="M37" s="32"/>
      <c r="N37" s="32"/>
      <c r="O37" s="47" t="s">
        <v>318</v>
      </c>
    </row>
    <row r="38" spans="1:15" x14ac:dyDescent="0.25">
      <c r="A38" s="77" t="s">
        <v>481</v>
      </c>
      <c r="B38" s="32">
        <v>9.9994259999999997</v>
      </c>
      <c r="C38" s="32"/>
      <c r="D38" s="32"/>
      <c r="E38" s="32">
        <v>7.7988099999999996</v>
      </c>
      <c r="F38" s="32"/>
      <c r="G38" s="32"/>
      <c r="H38" s="32">
        <v>18.522959</v>
      </c>
      <c r="I38" s="32"/>
      <c r="J38" s="32"/>
      <c r="K38" s="32">
        <v>25.311402000000001</v>
      </c>
      <c r="L38" s="32"/>
      <c r="M38" s="32"/>
      <c r="N38" s="32"/>
      <c r="O38" s="47" t="s">
        <v>319</v>
      </c>
    </row>
    <row r="39" spans="1:15" x14ac:dyDescent="0.25">
      <c r="A39" s="77" t="s">
        <v>482</v>
      </c>
      <c r="B39" s="32">
        <v>139.4872771487037</v>
      </c>
      <c r="C39" s="32"/>
      <c r="D39" s="32"/>
      <c r="E39" s="32">
        <v>163.70455351073335</v>
      </c>
      <c r="F39" s="32"/>
      <c r="G39" s="32"/>
      <c r="H39" s="32">
        <v>184.03962319199999</v>
      </c>
      <c r="I39" s="32"/>
      <c r="J39" s="32"/>
      <c r="K39" s="32">
        <v>246.54050008067</v>
      </c>
      <c r="L39" s="32"/>
      <c r="M39" s="32"/>
      <c r="N39" s="32"/>
      <c r="O39" s="47" t="s">
        <v>320</v>
      </c>
    </row>
    <row r="40" spans="1:15" x14ac:dyDescent="0.25">
      <c r="A40" s="82" t="s">
        <v>222</v>
      </c>
      <c r="B40" s="32">
        <v>88.972748688990009</v>
      </c>
      <c r="C40" s="32"/>
      <c r="D40" s="32"/>
      <c r="E40" s="32">
        <v>93.188449853590001</v>
      </c>
      <c r="F40" s="32"/>
      <c r="G40" s="32"/>
      <c r="H40" s="32">
        <v>92.317119584590003</v>
      </c>
      <c r="I40" s="32"/>
      <c r="J40" s="32"/>
      <c r="K40" s="32">
        <v>219.44970414144001</v>
      </c>
      <c r="L40" s="32"/>
      <c r="M40" s="32"/>
      <c r="N40" s="32"/>
      <c r="O40" s="48" t="s">
        <v>232</v>
      </c>
    </row>
    <row r="41" spans="1:15" x14ac:dyDescent="0.25">
      <c r="A41" s="82" t="s">
        <v>223</v>
      </c>
      <c r="B41" s="32">
        <v>50.514528459713695</v>
      </c>
      <c r="C41" s="32"/>
      <c r="D41" s="32"/>
      <c r="E41" s="32">
        <v>70.516103657153337</v>
      </c>
      <c r="F41" s="32"/>
      <c r="G41" s="32"/>
      <c r="H41" s="32">
        <v>91.722503607410019</v>
      </c>
      <c r="I41" s="32"/>
      <c r="J41" s="32"/>
      <c r="K41" s="32">
        <v>27.090795939229995</v>
      </c>
      <c r="L41" s="32"/>
      <c r="M41" s="32"/>
      <c r="N41" s="32"/>
      <c r="O41" s="48" t="s">
        <v>231</v>
      </c>
    </row>
    <row r="42" spans="1:15" x14ac:dyDescent="0.25">
      <c r="A42" s="77" t="s">
        <v>483</v>
      </c>
      <c r="B42" s="32">
        <v>18.447889979999999</v>
      </c>
      <c r="C42" s="32"/>
      <c r="D42" s="32"/>
      <c r="E42" s="32">
        <v>2.8136567160000001</v>
      </c>
      <c r="F42" s="32"/>
      <c r="G42" s="32"/>
      <c r="H42" s="32">
        <v>5.8595841910000006</v>
      </c>
      <c r="I42" s="32"/>
      <c r="J42" s="32"/>
      <c r="K42" s="32">
        <v>4.0009434769999999</v>
      </c>
      <c r="L42" s="32"/>
      <c r="M42" s="32"/>
      <c r="N42" s="32"/>
      <c r="O42" s="47" t="s">
        <v>321</v>
      </c>
    </row>
    <row r="43" spans="1:15" x14ac:dyDescent="0.25">
      <c r="A43" s="78" t="s">
        <v>15</v>
      </c>
      <c r="B43" s="50">
        <v>630.28476016070374</v>
      </c>
      <c r="C43" s="50"/>
      <c r="D43" s="50"/>
      <c r="E43" s="50">
        <v>708.22072825873329</v>
      </c>
      <c r="F43" s="50"/>
      <c r="G43" s="50"/>
      <c r="H43" s="50">
        <v>767.69087441499983</v>
      </c>
      <c r="I43" s="50"/>
      <c r="J43" s="50"/>
      <c r="K43" s="50">
        <v>923.64585912666996</v>
      </c>
      <c r="L43" s="50"/>
      <c r="M43" s="50"/>
      <c r="N43" s="50"/>
      <c r="O43" s="52" t="s">
        <v>484</v>
      </c>
    </row>
    <row r="44" spans="1:15" x14ac:dyDescent="0.25">
      <c r="A44" s="78" t="s">
        <v>17</v>
      </c>
      <c r="B44" s="36">
        <v>2192.285122602259</v>
      </c>
      <c r="C44" s="36"/>
      <c r="D44" s="36"/>
      <c r="E44" s="36">
        <f>E34+E43</f>
        <v>2245.3197569060085</v>
      </c>
      <c r="F44" s="36"/>
      <c r="G44" s="36"/>
      <c r="H44" s="36">
        <v>2375.5731182186105</v>
      </c>
      <c r="I44" s="36"/>
      <c r="J44" s="36"/>
      <c r="K44" s="36">
        <v>2648.6370713462907</v>
      </c>
      <c r="L44" s="36"/>
      <c r="M44" s="36"/>
      <c r="N44" s="36"/>
      <c r="O44" s="52" t="s">
        <v>201</v>
      </c>
    </row>
    <row r="45" spans="1:15" x14ac:dyDescent="0.25">
      <c r="A45" s="177"/>
      <c r="B45" s="178"/>
      <c r="C45" s="178"/>
      <c r="D45" s="178"/>
      <c r="E45" s="178"/>
      <c r="F45" s="178"/>
      <c r="G45" s="178"/>
      <c r="H45" s="178"/>
      <c r="I45" s="178"/>
      <c r="J45" s="178"/>
      <c r="K45" s="178"/>
      <c r="L45" s="178"/>
      <c r="M45" s="178"/>
      <c r="N45" s="178"/>
      <c r="O45" s="179"/>
    </row>
    <row r="46" spans="1:15" ht="10.5" customHeight="1" x14ac:dyDescent="0.25">
      <c r="A46" s="38" t="s">
        <v>263</v>
      </c>
    </row>
    <row r="47" spans="1:15" ht="10.5" customHeight="1" x14ac:dyDescent="0.25">
      <c r="A47" s="71" t="s">
        <v>332</v>
      </c>
    </row>
    <row r="48" spans="1:15" ht="10.5" customHeight="1" x14ac:dyDescent="0.25">
      <c r="A48" s="71"/>
    </row>
    <row r="49" spans="1:1" ht="10.5" customHeight="1" x14ac:dyDescent="0.25">
      <c r="A49" s="39" t="s">
        <v>265</v>
      </c>
    </row>
    <row r="50" spans="1:1" ht="10.5" customHeight="1" x14ac:dyDescent="0.25">
      <c r="A50" s="39" t="s">
        <v>264</v>
      </c>
    </row>
    <row r="51" spans="1:1" ht="3" customHeight="1" x14ac:dyDescent="0.25">
      <c r="A51" s="72"/>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12" sqref="Q12"/>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5" ht="13" x14ac:dyDescent="0.25">
      <c r="A1" s="160" t="s">
        <v>312</v>
      </c>
      <c r="B1" s="161"/>
      <c r="C1" s="161"/>
      <c r="D1" s="161"/>
      <c r="E1" s="161"/>
      <c r="F1" s="161"/>
      <c r="G1" s="161"/>
      <c r="H1" s="161"/>
      <c r="I1" s="161"/>
      <c r="J1" s="161"/>
      <c r="K1" s="161"/>
      <c r="L1" s="161"/>
      <c r="M1" s="161"/>
      <c r="N1" s="161"/>
      <c r="O1" s="162"/>
    </row>
    <row r="2" spans="1:15" ht="13" x14ac:dyDescent="0.25">
      <c r="A2" s="163" t="s">
        <v>313</v>
      </c>
      <c r="B2" s="164"/>
      <c r="C2" s="164"/>
      <c r="D2" s="164"/>
      <c r="E2" s="164"/>
      <c r="F2" s="164"/>
      <c r="G2" s="164"/>
      <c r="H2" s="164"/>
      <c r="I2" s="164"/>
      <c r="J2" s="164"/>
      <c r="K2" s="164"/>
      <c r="L2" s="164"/>
      <c r="M2" s="164"/>
      <c r="N2" s="164"/>
      <c r="O2" s="165"/>
    </row>
    <row r="3" spans="1:15" x14ac:dyDescent="0.25">
      <c r="A3" s="85" t="s">
        <v>0</v>
      </c>
      <c r="B3" s="119">
        <v>45078</v>
      </c>
      <c r="C3" s="145">
        <v>45108</v>
      </c>
      <c r="D3" s="97">
        <v>45139</v>
      </c>
      <c r="E3" s="97">
        <v>45170</v>
      </c>
      <c r="F3" s="97">
        <v>45200</v>
      </c>
      <c r="G3" s="97">
        <v>45231</v>
      </c>
      <c r="H3" s="97">
        <v>45261</v>
      </c>
      <c r="I3" s="97">
        <v>45292</v>
      </c>
      <c r="J3" s="97">
        <v>45323</v>
      </c>
      <c r="K3" s="97">
        <v>45352</v>
      </c>
      <c r="L3" s="97">
        <v>45383</v>
      </c>
      <c r="M3" s="97">
        <v>45413</v>
      </c>
      <c r="N3" s="97">
        <v>45444</v>
      </c>
      <c r="O3" s="90" t="s">
        <v>8</v>
      </c>
    </row>
    <row r="4" spans="1:15" x14ac:dyDescent="0.25">
      <c r="A4" s="54" t="s">
        <v>111</v>
      </c>
      <c r="B4" s="146"/>
      <c r="C4" s="146"/>
      <c r="D4" s="55"/>
      <c r="E4" s="55"/>
      <c r="F4" s="55"/>
      <c r="G4" s="55"/>
      <c r="H4" s="55"/>
      <c r="I4" s="55"/>
      <c r="J4" s="55"/>
      <c r="K4" s="55"/>
      <c r="L4" s="55"/>
      <c r="M4" s="55"/>
      <c r="N4" s="55"/>
      <c r="O4" s="56" t="s">
        <v>112</v>
      </c>
    </row>
    <row r="5" spans="1:15" x14ac:dyDescent="0.25">
      <c r="A5" s="57" t="s">
        <v>113</v>
      </c>
      <c r="B5" s="146"/>
      <c r="C5" s="146"/>
      <c r="D5" s="55"/>
      <c r="E5" s="55"/>
      <c r="F5" s="55"/>
      <c r="G5" s="55"/>
      <c r="H5" s="55"/>
      <c r="I5" s="55"/>
      <c r="J5" s="55"/>
      <c r="K5" s="55"/>
      <c r="L5" s="55"/>
      <c r="M5" s="55"/>
      <c r="N5" s="55"/>
      <c r="O5" s="58" t="s">
        <v>114</v>
      </c>
    </row>
    <row r="6" spans="1:15" x14ac:dyDescent="0.25">
      <c r="A6" s="66" t="s">
        <v>235</v>
      </c>
      <c r="B6" s="32">
        <v>270.40006492753002</v>
      </c>
      <c r="C6" s="32"/>
      <c r="D6" s="46"/>
      <c r="E6" s="46">
        <v>406.74263920085968</v>
      </c>
      <c r="F6" s="46"/>
      <c r="G6" s="46"/>
      <c r="H6" s="46">
        <v>539.56925195288989</v>
      </c>
      <c r="I6" s="46"/>
      <c r="J6" s="46"/>
      <c r="K6" s="46">
        <v>233.24903792259667</v>
      </c>
      <c r="L6" s="46"/>
      <c r="M6" s="46"/>
      <c r="N6" s="46"/>
      <c r="O6" s="65" t="s">
        <v>234</v>
      </c>
    </row>
    <row r="7" spans="1:15" x14ac:dyDescent="0.25">
      <c r="A7" s="61" t="s">
        <v>117</v>
      </c>
      <c r="B7" s="32">
        <v>230.03148933053001</v>
      </c>
      <c r="C7" s="32"/>
      <c r="D7" s="46"/>
      <c r="E7" s="46">
        <v>344.61784314185974</v>
      </c>
      <c r="F7" s="46"/>
      <c r="G7" s="46"/>
      <c r="H7" s="46">
        <v>459.63588012888999</v>
      </c>
      <c r="I7" s="46"/>
      <c r="J7" s="46"/>
      <c r="K7" s="46">
        <v>210.2239484195</v>
      </c>
      <c r="L7" s="46"/>
      <c r="M7" s="46"/>
      <c r="N7" s="46"/>
      <c r="O7" s="64" t="s">
        <v>118</v>
      </c>
    </row>
    <row r="8" spans="1:15" x14ac:dyDescent="0.25">
      <c r="A8" s="61" t="s">
        <v>119</v>
      </c>
      <c r="B8" s="32">
        <v>39.365336597000002</v>
      </c>
      <c r="C8" s="32"/>
      <c r="D8" s="46"/>
      <c r="E8" s="46">
        <v>61.707126877999997</v>
      </c>
      <c r="F8" s="46"/>
      <c r="G8" s="46"/>
      <c r="H8" s="46">
        <v>78.997141603000017</v>
      </c>
      <c r="I8" s="46"/>
      <c r="J8" s="46"/>
      <c r="K8" s="46">
        <v>22.940441266096659</v>
      </c>
      <c r="L8" s="46"/>
      <c r="M8" s="46"/>
      <c r="N8" s="46"/>
      <c r="O8" s="64" t="s">
        <v>120</v>
      </c>
    </row>
    <row r="9" spans="1:15" x14ac:dyDescent="0.25">
      <c r="A9" s="61" t="s">
        <v>21</v>
      </c>
      <c r="B9" s="32">
        <v>1.003239</v>
      </c>
      <c r="C9" s="32"/>
      <c r="D9" s="46"/>
      <c r="E9" s="46">
        <v>0.417669181</v>
      </c>
      <c r="F9" s="46"/>
      <c r="G9" s="46"/>
      <c r="H9" s="46">
        <v>0.93623022099999997</v>
      </c>
      <c r="I9" s="46"/>
      <c r="J9" s="46"/>
      <c r="K9" s="46">
        <v>8.4648236999999987E-2</v>
      </c>
      <c r="L9" s="46"/>
      <c r="M9" s="46"/>
      <c r="N9" s="46"/>
      <c r="O9" s="64" t="s">
        <v>20</v>
      </c>
    </row>
    <row r="10" spans="1:15" x14ac:dyDescent="0.25">
      <c r="A10" s="66" t="s">
        <v>125</v>
      </c>
      <c r="B10" s="32">
        <v>45.873725747000002</v>
      </c>
      <c r="C10" s="32"/>
      <c r="D10" s="46"/>
      <c r="E10" s="46">
        <v>69.453420456499998</v>
      </c>
      <c r="F10" s="46"/>
      <c r="G10" s="46"/>
      <c r="H10" s="46">
        <v>95.160477717000006</v>
      </c>
      <c r="I10" s="46"/>
      <c r="J10" s="46"/>
      <c r="K10" s="46">
        <v>41.265357424268345</v>
      </c>
      <c r="L10" s="46"/>
      <c r="M10" s="46"/>
      <c r="N10" s="46"/>
      <c r="O10" s="65" t="s">
        <v>126</v>
      </c>
    </row>
    <row r="11" spans="1:15" x14ac:dyDescent="0.25">
      <c r="A11" s="61" t="s">
        <v>117</v>
      </c>
      <c r="B11" s="32">
        <v>39.729996428</v>
      </c>
      <c r="C11" s="32"/>
      <c r="D11" s="46"/>
      <c r="E11" s="46">
        <v>58.071981081499992</v>
      </c>
      <c r="F11" s="46"/>
      <c r="G11" s="46"/>
      <c r="H11" s="46">
        <v>80.927927849999989</v>
      </c>
      <c r="I11" s="46"/>
      <c r="J11" s="46"/>
      <c r="K11" s="46">
        <v>37.67872629</v>
      </c>
      <c r="L11" s="46"/>
      <c r="M11" s="46"/>
      <c r="N11" s="46"/>
      <c r="O11" s="64" t="s">
        <v>118</v>
      </c>
    </row>
    <row r="12" spans="1:15" x14ac:dyDescent="0.25">
      <c r="A12" s="61" t="s">
        <v>119</v>
      </c>
      <c r="B12" s="32">
        <v>2.3693065</v>
      </c>
      <c r="C12" s="32"/>
      <c r="D12" s="46"/>
      <c r="E12" s="46">
        <v>3.6145035999999999</v>
      </c>
      <c r="F12" s="46"/>
      <c r="G12" s="46"/>
      <c r="H12" s="46">
        <v>4.017601827</v>
      </c>
      <c r="I12" s="46"/>
      <c r="J12" s="46"/>
      <c r="K12" s="46">
        <v>1.715876092</v>
      </c>
      <c r="L12" s="46"/>
      <c r="M12" s="46"/>
      <c r="N12" s="46"/>
      <c r="O12" s="64" t="s">
        <v>120</v>
      </c>
    </row>
    <row r="13" spans="1:15" x14ac:dyDescent="0.25">
      <c r="A13" s="61" t="s">
        <v>21</v>
      </c>
      <c r="B13" s="32">
        <v>3.7744228190000002</v>
      </c>
      <c r="C13" s="32"/>
      <c r="D13" s="46"/>
      <c r="E13" s="46">
        <v>7.7669357750000003</v>
      </c>
      <c r="F13" s="46"/>
      <c r="G13" s="46"/>
      <c r="H13" s="46">
        <v>10.214948039999999</v>
      </c>
      <c r="I13" s="46"/>
      <c r="J13" s="46"/>
      <c r="K13" s="46">
        <v>1.8707550422683401</v>
      </c>
      <c r="L13" s="46"/>
      <c r="M13" s="46"/>
      <c r="N13" s="46"/>
      <c r="O13" s="64" t="s">
        <v>20</v>
      </c>
    </row>
    <row r="14" spans="1:15" x14ac:dyDescent="0.25">
      <c r="A14" s="66" t="s">
        <v>233</v>
      </c>
      <c r="B14" s="32">
        <v>2.3476109510000001</v>
      </c>
      <c r="C14" s="32"/>
      <c r="D14" s="46"/>
      <c r="E14" s="46">
        <v>0.51009499999999997</v>
      </c>
      <c r="F14" s="46"/>
      <c r="G14" s="46"/>
      <c r="H14" s="46">
        <v>1.074811044</v>
      </c>
      <c r="I14" s="46"/>
      <c r="J14" s="46"/>
      <c r="K14" s="46">
        <v>0.35452504000000001</v>
      </c>
      <c r="L14" s="46"/>
      <c r="M14" s="46"/>
      <c r="N14" s="46"/>
      <c r="O14" s="65" t="s">
        <v>240</v>
      </c>
    </row>
    <row r="15" spans="1:15" x14ac:dyDescent="0.25">
      <c r="A15" s="61" t="s">
        <v>236</v>
      </c>
      <c r="B15" s="32">
        <v>1.903732</v>
      </c>
      <c r="C15" s="32"/>
      <c r="D15" s="46"/>
      <c r="E15" s="46">
        <v>0.51009499999999997</v>
      </c>
      <c r="F15" s="46"/>
      <c r="G15" s="46"/>
      <c r="H15" s="46">
        <v>0.72515499999999999</v>
      </c>
      <c r="I15" s="46"/>
      <c r="J15" s="46"/>
      <c r="K15" s="46">
        <v>0.35452504000000001</v>
      </c>
      <c r="L15" s="46"/>
      <c r="M15" s="46"/>
      <c r="N15" s="46"/>
      <c r="O15" s="64" t="s">
        <v>238</v>
      </c>
    </row>
    <row r="16" spans="1:15" x14ac:dyDescent="0.25">
      <c r="A16" s="61" t="s">
        <v>237</v>
      </c>
      <c r="B16" s="32">
        <v>0</v>
      </c>
      <c r="C16" s="32"/>
      <c r="D16" s="46"/>
      <c r="E16" s="46">
        <v>0</v>
      </c>
      <c r="F16" s="46"/>
      <c r="G16" s="46"/>
      <c r="H16" s="46">
        <v>8.7345000000000006E-2</v>
      </c>
      <c r="I16" s="46"/>
      <c r="J16" s="46"/>
      <c r="K16" s="46">
        <v>0</v>
      </c>
      <c r="L16" s="46"/>
      <c r="M16" s="46"/>
      <c r="N16" s="46"/>
      <c r="O16" s="64" t="s">
        <v>239</v>
      </c>
    </row>
    <row r="17" spans="1:15" x14ac:dyDescent="0.25">
      <c r="A17" s="61" t="s">
        <v>341</v>
      </c>
      <c r="B17" s="32">
        <v>0.44387895100000002</v>
      </c>
      <c r="C17" s="32"/>
      <c r="D17" s="46"/>
      <c r="E17" s="46">
        <v>0.120442569</v>
      </c>
      <c r="F17" s="46"/>
      <c r="G17" s="46"/>
      <c r="H17" s="46">
        <v>0.26231104399999999</v>
      </c>
      <c r="I17" s="46"/>
      <c r="J17" s="46"/>
      <c r="K17" s="46">
        <v>0.24808886499999999</v>
      </c>
      <c r="L17" s="46"/>
      <c r="M17" s="46"/>
      <c r="N17" s="46"/>
      <c r="O17" s="64" t="s">
        <v>340</v>
      </c>
    </row>
    <row r="18" spans="1:15" x14ac:dyDescent="0.25">
      <c r="A18" s="66" t="s">
        <v>203</v>
      </c>
      <c r="B18" s="32">
        <v>5.3890930510000006</v>
      </c>
      <c r="C18" s="32"/>
      <c r="D18" s="46"/>
      <c r="E18" s="121">
        <v>7</v>
      </c>
      <c r="F18" s="121"/>
      <c r="G18" s="121"/>
      <c r="H18" s="121">
        <v>11.237169390999988</v>
      </c>
      <c r="I18" s="121"/>
      <c r="J18" s="121"/>
      <c r="K18" s="121">
        <v>6.7182148698099997</v>
      </c>
      <c r="L18" s="121"/>
      <c r="M18" s="121"/>
      <c r="N18" s="121"/>
      <c r="O18" s="65" t="s">
        <v>202</v>
      </c>
    </row>
    <row r="19" spans="1:15" x14ac:dyDescent="0.25">
      <c r="A19" s="57" t="s">
        <v>127</v>
      </c>
      <c r="B19" s="50">
        <v>324.01049467652996</v>
      </c>
      <c r="C19" s="50"/>
      <c r="D19" s="51"/>
      <c r="E19" s="51">
        <f>E6+E10+E14+E18</f>
        <v>483.70615465735966</v>
      </c>
      <c r="F19" s="51"/>
      <c r="G19" s="51"/>
      <c r="H19" s="51">
        <v>647.04171010488972</v>
      </c>
      <c r="I19" s="51"/>
      <c r="J19" s="51"/>
      <c r="K19" s="51">
        <v>281.83522412167497</v>
      </c>
      <c r="L19" s="51"/>
      <c r="M19" s="51"/>
      <c r="N19" s="51"/>
      <c r="O19" s="58" t="s">
        <v>128</v>
      </c>
    </row>
    <row r="20" spans="1:15" x14ac:dyDescent="0.25">
      <c r="A20" s="57" t="s">
        <v>129</v>
      </c>
      <c r="B20" s="50"/>
      <c r="C20" s="50"/>
      <c r="D20" s="51"/>
      <c r="E20" s="51"/>
      <c r="F20" s="51"/>
      <c r="G20" s="51"/>
      <c r="H20" s="51"/>
      <c r="I20" s="51"/>
      <c r="J20" s="51"/>
      <c r="K20" s="51"/>
      <c r="L20" s="51"/>
      <c r="M20" s="51"/>
      <c r="N20" s="51"/>
      <c r="O20" s="58" t="s">
        <v>130</v>
      </c>
    </row>
    <row r="21" spans="1:15" ht="8.5" customHeight="1" x14ac:dyDescent="0.25">
      <c r="A21" s="61" t="s">
        <v>241</v>
      </c>
      <c r="B21" s="32">
        <v>0.8493240135500002</v>
      </c>
      <c r="C21" s="32"/>
      <c r="D21" s="46"/>
      <c r="E21" s="46">
        <v>1.25922535372</v>
      </c>
      <c r="F21" s="46"/>
      <c r="G21" s="46"/>
      <c r="H21" s="46">
        <v>1.60178667444</v>
      </c>
      <c r="I21" s="46"/>
      <c r="J21" s="46"/>
      <c r="K21" s="46">
        <v>1.4233364310399998</v>
      </c>
      <c r="L21" s="46"/>
      <c r="M21" s="46"/>
      <c r="N21" s="46"/>
      <c r="O21" s="62" t="s">
        <v>243</v>
      </c>
    </row>
    <row r="22" spans="1:15" ht="8.5" customHeight="1" x14ac:dyDescent="0.25">
      <c r="A22" s="61" t="s">
        <v>242</v>
      </c>
      <c r="B22" s="32">
        <v>12.5719776631</v>
      </c>
      <c r="C22" s="32"/>
      <c r="D22" s="46"/>
      <c r="E22" s="46">
        <v>17.363110421339996</v>
      </c>
      <c r="F22" s="46"/>
      <c r="G22" s="46"/>
      <c r="H22" s="46">
        <v>18.333859983</v>
      </c>
      <c r="I22" s="46"/>
      <c r="J22" s="46"/>
      <c r="K22" s="46">
        <v>3.2863524686499996</v>
      </c>
      <c r="L22" s="46"/>
      <c r="M22" s="46"/>
      <c r="N22" s="46"/>
      <c r="O22" s="62" t="s">
        <v>244</v>
      </c>
    </row>
    <row r="23" spans="1:15" x14ac:dyDescent="0.25">
      <c r="A23" s="117" t="s">
        <v>137</v>
      </c>
      <c r="B23" s="50">
        <v>13.421301676650002</v>
      </c>
      <c r="C23" s="50"/>
      <c r="D23" s="51"/>
      <c r="E23" s="51">
        <v>18.131201711339997</v>
      </c>
      <c r="F23" s="51"/>
      <c r="G23" s="51"/>
      <c r="H23" s="51">
        <v>19.935646657440003</v>
      </c>
      <c r="I23" s="51"/>
      <c r="J23" s="51"/>
      <c r="K23" s="51">
        <v>4.7096888996900015</v>
      </c>
      <c r="L23" s="51"/>
      <c r="M23" s="51"/>
      <c r="N23" s="51"/>
      <c r="O23" s="60" t="s">
        <v>138</v>
      </c>
    </row>
    <row r="24" spans="1:15" x14ac:dyDescent="0.25">
      <c r="A24" s="57" t="s">
        <v>139</v>
      </c>
      <c r="B24" s="50">
        <v>337.43179635317995</v>
      </c>
      <c r="C24" s="50"/>
      <c r="D24" s="51"/>
      <c r="E24" s="51">
        <v>502.22702137269965</v>
      </c>
      <c r="F24" s="51"/>
      <c r="G24" s="51"/>
      <c r="H24" s="51">
        <v>666.97735676233003</v>
      </c>
      <c r="I24" s="51"/>
      <c r="J24" s="51"/>
      <c r="K24" s="51">
        <v>286.54491302136501</v>
      </c>
      <c r="L24" s="51"/>
      <c r="M24" s="51"/>
      <c r="N24" s="51"/>
      <c r="O24" s="58" t="s">
        <v>140</v>
      </c>
    </row>
    <row r="25" spans="1:15" x14ac:dyDescent="0.25">
      <c r="A25" s="57" t="s">
        <v>141</v>
      </c>
      <c r="B25" s="50"/>
      <c r="C25" s="50"/>
      <c r="D25" s="51"/>
      <c r="E25" s="51"/>
      <c r="F25" s="51"/>
      <c r="G25" s="51"/>
      <c r="H25" s="51"/>
      <c r="I25" s="51"/>
      <c r="J25" s="51"/>
      <c r="K25" s="51"/>
      <c r="L25" s="51"/>
      <c r="M25" s="51"/>
      <c r="N25" s="51"/>
      <c r="O25" s="58" t="s">
        <v>142</v>
      </c>
    </row>
    <row r="26" spans="1:15" x14ac:dyDescent="0.25">
      <c r="A26" s="57" t="s">
        <v>143</v>
      </c>
      <c r="B26" s="50"/>
      <c r="C26" s="50"/>
      <c r="D26" s="51"/>
      <c r="E26" s="103"/>
      <c r="F26" s="103"/>
      <c r="G26" s="103"/>
      <c r="H26" s="103"/>
      <c r="I26" s="53"/>
      <c r="J26" s="53"/>
      <c r="K26" s="53"/>
      <c r="L26" s="53"/>
      <c r="M26" s="53"/>
      <c r="N26" s="53"/>
      <c r="O26" s="58" t="s">
        <v>144</v>
      </c>
    </row>
    <row r="27" spans="1:15" x14ac:dyDescent="0.25">
      <c r="A27" s="66" t="s">
        <v>326</v>
      </c>
      <c r="B27" s="32">
        <v>52.43309854799999</v>
      </c>
      <c r="C27" s="32"/>
      <c r="D27" s="46"/>
      <c r="E27" s="46">
        <v>79.737416127499998</v>
      </c>
      <c r="F27" s="46"/>
      <c r="G27" s="46"/>
      <c r="H27" s="46">
        <v>109.35587023633001</v>
      </c>
      <c r="I27" s="46"/>
      <c r="J27" s="46"/>
      <c r="K27" s="46">
        <v>30.027987328640005</v>
      </c>
      <c r="L27" s="46"/>
      <c r="M27" s="46"/>
      <c r="N27" s="46"/>
      <c r="O27" s="65" t="s">
        <v>331</v>
      </c>
    </row>
    <row r="28" spans="1:15" x14ac:dyDescent="0.25">
      <c r="A28" s="66" t="s">
        <v>322</v>
      </c>
      <c r="B28" s="32">
        <v>136.26643642594999</v>
      </c>
      <c r="C28" s="32"/>
      <c r="D28" s="46"/>
      <c r="E28" s="46">
        <v>198.09173445794997</v>
      </c>
      <c r="F28" s="46"/>
      <c r="G28" s="46"/>
      <c r="H28" s="46">
        <v>259.19277259790999</v>
      </c>
      <c r="I28" s="46"/>
      <c r="J28" s="46"/>
      <c r="K28" s="46">
        <v>129.85598617691002</v>
      </c>
      <c r="L28" s="46"/>
      <c r="M28" s="46"/>
      <c r="N28" s="46"/>
      <c r="O28" s="65" t="s">
        <v>327</v>
      </c>
    </row>
    <row r="29" spans="1:15" x14ac:dyDescent="0.25">
      <c r="A29" s="66" t="s">
        <v>323</v>
      </c>
      <c r="B29" s="32">
        <v>12.775973395633331</v>
      </c>
      <c r="C29" s="32"/>
      <c r="D29" s="46"/>
      <c r="E29" s="46">
        <v>18.890978279270001</v>
      </c>
      <c r="F29" s="46"/>
      <c r="G29" s="46"/>
      <c r="H29" s="46">
        <v>25.410381710439999</v>
      </c>
      <c r="I29" s="46"/>
      <c r="J29" s="46"/>
      <c r="K29" s="46">
        <v>7.7249101747433304</v>
      </c>
      <c r="L29" s="46"/>
      <c r="M29" s="46"/>
      <c r="N29" s="46"/>
      <c r="O29" s="65" t="s">
        <v>328</v>
      </c>
    </row>
    <row r="30" spans="1:15" x14ac:dyDescent="0.25">
      <c r="A30" s="66" t="s">
        <v>324</v>
      </c>
      <c r="B30" s="32">
        <v>60.526805229280008</v>
      </c>
      <c r="C30" s="32"/>
      <c r="D30" s="46"/>
      <c r="E30" s="46">
        <v>94.076624908050007</v>
      </c>
      <c r="F30" s="46"/>
      <c r="G30" s="46"/>
      <c r="H30" s="46">
        <v>126.81616521233997</v>
      </c>
      <c r="I30" s="46"/>
      <c r="J30" s="46"/>
      <c r="K30" s="46">
        <v>51.856713969569995</v>
      </c>
      <c r="L30" s="46"/>
      <c r="M30" s="46"/>
      <c r="N30" s="46"/>
      <c r="O30" s="65" t="s">
        <v>329</v>
      </c>
    </row>
    <row r="31" spans="1:15" x14ac:dyDescent="0.25">
      <c r="A31" s="66" t="s">
        <v>325</v>
      </c>
      <c r="B31" s="32">
        <v>17.470500572509998</v>
      </c>
      <c r="C31" s="32"/>
      <c r="D31" s="46"/>
      <c r="E31" s="46">
        <v>25.27976840202</v>
      </c>
      <c r="F31" s="46"/>
      <c r="G31" s="46"/>
      <c r="H31" s="46">
        <v>31.230641548530002</v>
      </c>
      <c r="I31" s="46"/>
      <c r="J31" s="46"/>
      <c r="K31" s="46">
        <v>24.783757883890001</v>
      </c>
      <c r="L31" s="46"/>
      <c r="M31" s="46"/>
      <c r="N31" s="46"/>
      <c r="O31" s="65" t="s">
        <v>330</v>
      </c>
    </row>
    <row r="32" spans="1:15" x14ac:dyDescent="0.25">
      <c r="A32" s="117" t="s">
        <v>157</v>
      </c>
      <c r="B32" s="50">
        <v>279.47281417137333</v>
      </c>
      <c r="C32" s="50"/>
      <c r="D32" s="51"/>
      <c r="E32" s="51">
        <v>416.07652217479</v>
      </c>
      <c r="F32" s="51"/>
      <c r="G32" s="51"/>
      <c r="H32" s="51">
        <v>552.00583130555015</v>
      </c>
      <c r="I32" s="51"/>
      <c r="J32" s="51"/>
      <c r="K32" s="51">
        <v>244.24935553375332</v>
      </c>
      <c r="L32" s="51"/>
      <c r="M32" s="51"/>
      <c r="N32" s="51"/>
      <c r="O32" s="60" t="s">
        <v>158</v>
      </c>
    </row>
    <row r="33" spans="1:15" x14ac:dyDescent="0.25">
      <c r="A33" s="57" t="s">
        <v>159</v>
      </c>
      <c r="B33" s="50">
        <v>10.17737721642</v>
      </c>
      <c r="C33" s="50"/>
      <c r="D33" s="51"/>
      <c r="E33" s="128">
        <f>E34-E32</f>
        <v>18.326308616680137</v>
      </c>
      <c r="F33" s="128"/>
      <c r="G33" s="128"/>
      <c r="H33" s="128">
        <v>25.117755209439995</v>
      </c>
      <c r="I33" s="128"/>
      <c r="J33" s="128"/>
      <c r="K33" s="128">
        <v>7.4733859655999995</v>
      </c>
      <c r="L33" s="128"/>
      <c r="M33" s="128"/>
      <c r="N33" s="128"/>
      <c r="O33" s="60" t="s">
        <v>160</v>
      </c>
    </row>
    <row r="34" spans="1:15" x14ac:dyDescent="0.25">
      <c r="A34" s="57" t="s">
        <v>228</v>
      </c>
      <c r="B34" s="50">
        <v>289.65019138779343</v>
      </c>
      <c r="C34" s="50"/>
      <c r="D34" s="51"/>
      <c r="E34" s="51">
        <v>434.40283079147014</v>
      </c>
      <c r="F34" s="51"/>
      <c r="G34" s="51"/>
      <c r="H34" s="51">
        <v>577.12358651499005</v>
      </c>
      <c r="I34" s="51"/>
      <c r="J34" s="51"/>
      <c r="K34" s="51">
        <v>251.72274149935333</v>
      </c>
      <c r="L34" s="51"/>
      <c r="M34" s="51"/>
      <c r="N34" s="51"/>
      <c r="O34" s="58" t="s">
        <v>229</v>
      </c>
    </row>
    <row r="35" spans="1:15" x14ac:dyDescent="0.25">
      <c r="A35" s="57" t="s">
        <v>227</v>
      </c>
      <c r="B35" s="50">
        <v>47.78160496539666</v>
      </c>
      <c r="C35" s="50"/>
      <c r="D35" s="51"/>
      <c r="E35" s="51">
        <f>E24-E34</f>
        <v>67.824190581229516</v>
      </c>
      <c r="F35" s="51"/>
      <c r="G35" s="51"/>
      <c r="H35" s="51">
        <v>89.853770247320014</v>
      </c>
      <c r="I35" s="51"/>
      <c r="J35" s="51"/>
      <c r="K35" s="51">
        <v>34.822171522011679</v>
      </c>
      <c r="L35" s="51"/>
      <c r="M35" s="51"/>
      <c r="N35" s="51"/>
      <c r="O35" s="58" t="s">
        <v>230</v>
      </c>
    </row>
    <row r="36" spans="1:15" x14ac:dyDescent="0.25">
      <c r="A36" s="31" t="s">
        <v>245</v>
      </c>
      <c r="B36" s="32">
        <v>2.2558041904999997</v>
      </c>
      <c r="C36" s="32"/>
      <c r="D36" s="46"/>
      <c r="E36" s="46">
        <v>2.8305127929999996</v>
      </c>
      <c r="F36" s="46"/>
      <c r="G36" s="46"/>
      <c r="H36" s="46">
        <v>4.4077844979999998</v>
      </c>
      <c r="I36" s="46"/>
      <c r="J36" s="46"/>
      <c r="K36" s="46">
        <v>0.84912442299999991</v>
      </c>
      <c r="L36" s="46"/>
      <c r="M36" s="46"/>
      <c r="N36" s="46"/>
      <c r="O36" s="73" t="s">
        <v>250</v>
      </c>
    </row>
    <row r="37" spans="1:15" x14ac:dyDescent="0.25">
      <c r="A37" s="57" t="s">
        <v>246</v>
      </c>
      <c r="B37" s="50">
        <v>45.525800774896659</v>
      </c>
      <c r="C37" s="50"/>
      <c r="D37" s="51"/>
      <c r="E37" s="51">
        <v>64.993677788249613</v>
      </c>
      <c r="F37" s="51"/>
      <c r="G37" s="51"/>
      <c r="H37" s="51">
        <v>85.445985749329992</v>
      </c>
      <c r="I37" s="51"/>
      <c r="J37" s="51"/>
      <c r="K37" s="51">
        <v>33.97304709901168</v>
      </c>
      <c r="L37" s="51"/>
      <c r="M37" s="51"/>
      <c r="N37" s="51"/>
      <c r="O37" s="58" t="s">
        <v>247</v>
      </c>
    </row>
    <row r="38" spans="1:15" x14ac:dyDescent="0.25">
      <c r="A38" s="31" t="s">
        <v>248</v>
      </c>
      <c r="B38" s="32">
        <v>0</v>
      </c>
      <c r="C38" s="32"/>
      <c r="D38" s="46"/>
      <c r="E38" s="46">
        <v>0</v>
      </c>
      <c r="F38" s="46"/>
      <c r="G38" s="46"/>
      <c r="H38" s="46">
        <v>0</v>
      </c>
      <c r="I38" s="46"/>
      <c r="J38" s="46"/>
      <c r="K38" s="46">
        <v>0</v>
      </c>
      <c r="L38" s="46"/>
      <c r="M38" s="46"/>
      <c r="N38" s="46"/>
      <c r="O38" s="73" t="s">
        <v>249</v>
      </c>
    </row>
    <row r="39" spans="1:15" x14ac:dyDescent="0.25">
      <c r="A39" s="42" t="s">
        <v>226</v>
      </c>
      <c r="B39" s="36">
        <v>45.525800774896659</v>
      </c>
      <c r="C39" s="36"/>
      <c r="D39" s="51"/>
      <c r="E39" s="51">
        <v>64.993677788249613</v>
      </c>
      <c r="F39" s="51"/>
      <c r="G39" s="51"/>
      <c r="H39" s="51">
        <v>85.445985749329992</v>
      </c>
      <c r="I39" s="51"/>
      <c r="J39" s="51"/>
      <c r="K39" s="51">
        <v>33.97304709901168</v>
      </c>
      <c r="L39" s="51"/>
      <c r="M39" s="51"/>
      <c r="N39" s="51"/>
      <c r="O39" s="68" t="s">
        <v>225</v>
      </c>
    </row>
    <row r="40" spans="1:15" x14ac:dyDescent="0.25">
      <c r="A40" s="177"/>
      <c r="B40" s="178"/>
      <c r="C40" s="178"/>
      <c r="D40" s="178"/>
      <c r="E40" s="178"/>
      <c r="F40" s="178"/>
      <c r="G40" s="178"/>
      <c r="H40" s="178"/>
      <c r="I40" s="178"/>
      <c r="J40" s="178"/>
      <c r="K40" s="178"/>
      <c r="L40" s="178"/>
      <c r="M40" s="178"/>
      <c r="N40" s="178"/>
      <c r="O40" s="179"/>
    </row>
    <row r="41" spans="1:15" ht="11.25" customHeight="1" x14ac:dyDescent="0.25">
      <c r="A41" s="38" t="s">
        <v>263</v>
      </c>
    </row>
    <row r="42" spans="1:15" ht="13.5" customHeight="1" x14ac:dyDescent="0.25">
      <c r="A42" s="71" t="s">
        <v>332</v>
      </c>
    </row>
    <row r="43" spans="1:15" ht="13.5" customHeight="1" x14ac:dyDescent="0.25">
      <c r="A43" s="71"/>
    </row>
    <row r="44" spans="1:15" x14ac:dyDescent="0.25">
      <c r="A44" s="39" t="s">
        <v>265</v>
      </c>
    </row>
    <row r="45" spans="1:15"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Q41" sqref="Q41"/>
    </sheetView>
  </sheetViews>
  <sheetFormatPr defaultColWidth="9.1796875" defaultRowHeight="10.5" x14ac:dyDescent="0.25"/>
  <cols>
    <col min="1" max="1" width="2.54296875" style="38" customWidth="1"/>
    <col min="2" max="2" width="39.81640625" style="38" customWidth="1"/>
    <col min="3" max="6" width="6" style="38" customWidth="1"/>
    <col min="7" max="13" width="6.54296875" style="38" customWidth="1"/>
    <col min="14" max="14" width="7.54296875" style="38" customWidth="1"/>
    <col min="15" max="15" width="7.90625" style="38" customWidth="1"/>
    <col min="16" max="16384" width="9.1796875" style="38"/>
  </cols>
  <sheetData>
    <row r="1" spans="1:15" ht="13" customHeight="1" x14ac:dyDescent="0.25">
      <c r="A1" s="180" t="s">
        <v>436</v>
      </c>
      <c r="B1" s="180"/>
      <c r="C1" s="180"/>
      <c r="D1" s="180"/>
      <c r="E1" s="180"/>
      <c r="F1" s="180"/>
      <c r="G1" s="180"/>
      <c r="H1" s="180"/>
      <c r="I1" s="180"/>
      <c r="J1" s="180"/>
      <c r="K1" s="180"/>
      <c r="L1" s="180"/>
      <c r="M1" s="180"/>
      <c r="N1" s="180"/>
      <c r="O1" s="180"/>
    </row>
    <row r="2" spans="1:15" ht="13" customHeight="1" x14ac:dyDescent="0.25">
      <c r="A2" s="164" t="s">
        <v>437</v>
      </c>
      <c r="B2" s="164"/>
      <c r="C2" s="164"/>
      <c r="D2" s="164"/>
      <c r="E2" s="164"/>
      <c r="F2" s="164"/>
      <c r="G2" s="164"/>
      <c r="H2" s="164"/>
      <c r="I2" s="164"/>
      <c r="J2" s="164"/>
      <c r="K2" s="164"/>
      <c r="L2" s="164"/>
      <c r="M2" s="164"/>
      <c r="N2" s="164"/>
      <c r="O2" s="164"/>
    </row>
    <row r="3" spans="1:15" x14ac:dyDescent="0.25">
      <c r="A3" s="147"/>
      <c r="B3" s="139" t="s">
        <v>0</v>
      </c>
      <c r="C3" s="97">
        <v>45078</v>
      </c>
      <c r="D3" s="97">
        <v>45108</v>
      </c>
      <c r="E3" s="119">
        <v>45139</v>
      </c>
      <c r="F3" s="119">
        <v>45170</v>
      </c>
      <c r="G3" s="119">
        <v>45200</v>
      </c>
      <c r="H3" s="119">
        <v>45231</v>
      </c>
      <c r="I3" s="119">
        <v>45261</v>
      </c>
      <c r="J3" s="119">
        <v>45292</v>
      </c>
      <c r="K3" s="119">
        <v>45323</v>
      </c>
      <c r="L3" s="119">
        <v>45352</v>
      </c>
      <c r="M3" s="119">
        <v>45383</v>
      </c>
      <c r="N3" s="119">
        <v>45413</v>
      </c>
      <c r="O3" s="119">
        <v>45444</v>
      </c>
    </row>
    <row r="4" spans="1:15" x14ac:dyDescent="0.25">
      <c r="A4" s="38">
        <v>1</v>
      </c>
      <c r="B4" s="109" t="s">
        <v>24</v>
      </c>
      <c r="C4" s="32"/>
      <c r="D4" s="32"/>
      <c r="E4" s="32"/>
      <c r="F4" s="123"/>
      <c r="G4" s="120"/>
      <c r="H4" s="120"/>
      <c r="I4" s="120"/>
      <c r="J4" s="120"/>
      <c r="K4" s="120"/>
      <c r="L4" s="120"/>
      <c r="M4" s="120"/>
      <c r="N4" s="103"/>
      <c r="O4" s="103"/>
    </row>
    <row r="5" spans="1:15" x14ac:dyDescent="0.25">
      <c r="A5" s="38">
        <v>2</v>
      </c>
      <c r="B5" s="110" t="s">
        <v>198</v>
      </c>
      <c r="C5" s="118">
        <v>1.2702979999999999</v>
      </c>
      <c r="D5" s="118"/>
      <c r="E5" s="118"/>
      <c r="F5" s="118">
        <v>0.84888200000000003</v>
      </c>
      <c r="G5" s="103"/>
      <c r="H5" s="103"/>
      <c r="I5" s="118">
        <v>0.639158</v>
      </c>
      <c r="J5" s="118"/>
      <c r="K5" s="118"/>
      <c r="L5" s="118">
        <v>1.442401</v>
      </c>
      <c r="M5" s="118"/>
      <c r="N5" s="103"/>
      <c r="O5" s="103"/>
    </row>
    <row r="6" spans="1:15" x14ac:dyDescent="0.25">
      <c r="A6" s="38">
        <v>3</v>
      </c>
      <c r="B6" s="110" t="s">
        <v>23</v>
      </c>
      <c r="C6" s="32">
        <v>3</v>
      </c>
      <c r="D6" s="32"/>
      <c r="E6" s="32"/>
      <c r="F6" s="32">
        <v>1.75</v>
      </c>
      <c r="G6" s="103"/>
      <c r="H6" s="103"/>
      <c r="I6" s="118">
        <v>1.5</v>
      </c>
      <c r="J6" s="118"/>
      <c r="K6" s="118"/>
      <c r="L6" s="118">
        <v>2</v>
      </c>
      <c r="M6" s="118"/>
      <c r="N6" s="103"/>
      <c r="O6" s="103"/>
    </row>
    <row r="7" spans="1:15" x14ac:dyDescent="0.25">
      <c r="A7" s="38">
        <v>4</v>
      </c>
      <c r="B7" s="111" t="s">
        <v>497</v>
      </c>
      <c r="C7" s="32">
        <v>3</v>
      </c>
      <c r="D7" s="32"/>
      <c r="E7" s="32"/>
      <c r="F7" s="32">
        <v>1.75</v>
      </c>
      <c r="G7" s="103"/>
      <c r="H7" s="103"/>
      <c r="I7" s="118">
        <v>1.5</v>
      </c>
      <c r="J7" s="118"/>
      <c r="K7" s="118"/>
      <c r="L7" s="118">
        <v>2</v>
      </c>
      <c r="M7" s="118"/>
      <c r="N7" s="103"/>
      <c r="O7" s="103"/>
    </row>
    <row r="8" spans="1:15" x14ac:dyDescent="0.25">
      <c r="A8" s="38">
        <v>5</v>
      </c>
      <c r="B8" s="111" t="s">
        <v>498</v>
      </c>
      <c r="C8" s="32">
        <v>0</v>
      </c>
      <c r="D8" s="32"/>
      <c r="E8" s="32"/>
      <c r="F8" s="32">
        <v>0</v>
      </c>
      <c r="G8" s="103"/>
      <c r="H8" s="103"/>
      <c r="I8" s="105">
        <v>0</v>
      </c>
      <c r="J8" s="105"/>
      <c r="K8" s="105"/>
      <c r="L8" s="105">
        <v>0</v>
      </c>
      <c r="M8" s="105"/>
      <c r="N8" s="103"/>
      <c r="O8" s="103"/>
    </row>
    <row r="9" spans="1:15" x14ac:dyDescent="0.25">
      <c r="A9" s="38">
        <v>6</v>
      </c>
      <c r="B9" s="110" t="s">
        <v>170</v>
      </c>
      <c r="C9" s="118">
        <v>70.981323000000003</v>
      </c>
      <c r="D9" s="118"/>
      <c r="E9" s="118"/>
      <c r="F9" s="118">
        <v>70.343638999999996</v>
      </c>
      <c r="G9" s="103"/>
      <c r="H9" s="103"/>
      <c r="I9" s="118">
        <v>70.789878999999999</v>
      </c>
      <c r="J9" s="118"/>
      <c r="K9" s="118"/>
      <c r="L9" s="118">
        <v>70.123131999999998</v>
      </c>
      <c r="M9" s="118"/>
      <c r="N9" s="103"/>
      <c r="O9" s="103"/>
    </row>
    <row r="10" spans="1:15" x14ac:dyDescent="0.25">
      <c r="A10" s="38">
        <v>7</v>
      </c>
      <c r="B10" s="111" t="s">
        <v>419</v>
      </c>
      <c r="C10" s="118">
        <v>65.864683999999997</v>
      </c>
      <c r="D10" s="118"/>
      <c r="E10" s="118"/>
      <c r="F10" s="118">
        <v>65.799346</v>
      </c>
      <c r="G10" s="103"/>
      <c r="H10" s="103"/>
      <c r="I10" s="118">
        <v>66.287953000000002</v>
      </c>
      <c r="J10" s="118"/>
      <c r="K10" s="118"/>
      <c r="L10" s="118">
        <v>65.064075000000003</v>
      </c>
      <c r="M10" s="118"/>
      <c r="N10" s="103"/>
      <c r="O10" s="103"/>
    </row>
    <row r="11" spans="1:15" x14ac:dyDescent="0.25">
      <c r="A11" s="38">
        <v>8</v>
      </c>
      <c r="B11" s="111" t="s">
        <v>420</v>
      </c>
      <c r="C11" s="118">
        <v>0.114719</v>
      </c>
      <c r="D11" s="118"/>
      <c r="E11" s="118"/>
      <c r="F11" s="118">
        <v>0.13188900000000001</v>
      </c>
      <c r="G11" s="103"/>
      <c r="H11" s="103"/>
      <c r="I11" s="118">
        <v>6.7798999999999998E-2</v>
      </c>
      <c r="J11" s="118"/>
      <c r="K11" s="118"/>
      <c r="L11" s="118">
        <v>1.6187E-2</v>
      </c>
      <c r="M11" s="118"/>
      <c r="N11" s="103"/>
      <c r="O11" s="103"/>
    </row>
    <row r="12" spans="1:15" x14ac:dyDescent="0.25">
      <c r="A12" s="38">
        <v>9</v>
      </c>
      <c r="B12" s="111" t="s">
        <v>21</v>
      </c>
      <c r="C12" s="118">
        <v>5.0019200000000001</v>
      </c>
      <c r="D12" s="118"/>
      <c r="E12" s="118"/>
      <c r="F12" s="118">
        <v>4.4124040000000004</v>
      </c>
      <c r="G12" s="103"/>
      <c r="H12" s="103"/>
      <c r="I12" s="118">
        <v>4.4341270000000002</v>
      </c>
      <c r="J12" s="118"/>
      <c r="K12" s="118"/>
      <c r="L12" s="118">
        <v>5.0428699999999997</v>
      </c>
      <c r="M12" s="118"/>
      <c r="N12" s="103"/>
      <c r="O12" s="103"/>
    </row>
    <row r="13" spans="1:15" x14ac:dyDescent="0.25">
      <c r="A13" s="38">
        <v>10</v>
      </c>
      <c r="B13" s="110" t="s">
        <v>210</v>
      </c>
      <c r="C13" s="118">
        <v>2.5995140000000001</v>
      </c>
      <c r="D13" s="118"/>
      <c r="E13" s="118"/>
      <c r="F13" s="118">
        <v>2.4940560000000001</v>
      </c>
      <c r="G13" s="103"/>
      <c r="H13" s="103"/>
      <c r="I13" s="118">
        <v>2.6007570000000002</v>
      </c>
      <c r="J13" s="118"/>
      <c r="K13" s="118"/>
      <c r="L13" s="118">
        <v>2.5079769999999999</v>
      </c>
      <c r="M13" s="118"/>
      <c r="N13" s="103"/>
      <c r="O13" s="103"/>
    </row>
    <row r="14" spans="1:15" x14ac:dyDescent="0.25">
      <c r="A14" s="38">
        <v>11</v>
      </c>
      <c r="B14" s="110" t="s">
        <v>213</v>
      </c>
      <c r="C14" s="118">
        <v>2.0145819999999999</v>
      </c>
      <c r="D14" s="118"/>
      <c r="E14" s="118"/>
      <c r="F14" s="118">
        <v>1.7561420000000001</v>
      </c>
      <c r="G14" s="103"/>
      <c r="H14" s="103"/>
      <c r="I14" s="118">
        <v>1.7107330000000001</v>
      </c>
      <c r="J14" s="118"/>
      <c r="K14" s="118"/>
      <c r="L14" s="118">
        <v>0</v>
      </c>
      <c r="M14" s="118"/>
      <c r="N14" s="103"/>
      <c r="O14" s="103"/>
    </row>
    <row r="15" spans="1:15" x14ac:dyDescent="0.25">
      <c r="A15" s="38">
        <v>12</v>
      </c>
      <c r="B15" s="110" t="s">
        <v>215</v>
      </c>
      <c r="C15" s="118">
        <v>7.391178</v>
      </c>
      <c r="D15" s="118"/>
      <c r="E15" s="118"/>
      <c r="F15" s="118">
        <v>1.8147580000000001</v>
      </c>
      <c r="G15" s="103"/>
      <c r="H15" s="103"/>
      <c r="I15" s="118">
        <v>1.8679570000000001</v>
      </c>
      <c r="J15" s="118"/>
      <c r="K15" s="118"/>
      <c r="L15" s="118">
        <v>2.4227509999999999</v>
      </c>
      <c r="M15" s="118"/>
      <c r="N15" s="103"/>
      <c r="O15" s="103"/>
    </row>
    <row r="16" spans="1:15" x14ac:dyDescent="0.25">
      <c r="A16" s="38">
        <v>13</v>
      </c>
      <c r="B16" s="109" t="s">
        <v>47</v>
      </c>
      <c r="C16" s="118">
        <v>87.256895</v>
      </c>
      <c r="D16" s="118"/>
      <c r="E16" s="118"/>
      <c r="F16" s="118">
        <v>79.007476999999994</v>
      </c>
      <c r="G16" s="103"/>
      <c r="H16" s="103"/>
      <c r="I16" s="118">
        <v>79.108484000000004</v>
      </c>
      <c r="J16" s="118"/>
      <c r="K16" s="118"/>
      <c r="L16" s="118">
        <v>78.496261000000004</v>
      </c>
      <c r="M16" s="118"/>
      <c r="N16" s="103"/>
      <c r="O16" s="103"/>
    </row>
    <row r="17" spans="1:15" x14ac:dyDescent="0.25">
      <c r="A17" s="38">
        <v>14</v>
      </c>
      <c r="B17" s="109" t="s">
        <v>49</v>
      </c>
      <c r="C17" s="118"/>
      <c r="D17" s="118"/>
      <c r="E17" s="118"/>
      <c r="F17" s="118"/>
      <c r="G17" s="103"/>
      <c r="H17" s="103"/>
      <c r="I17" s="103"/>
      <c r="J17" s="103"/>
      <c r="K17" s="103"/>
      <c r="L17" s="103"/>
      <c r="M17" s="103"/>
      <c r="N17" s="103"/>
      <c r="O17" s="103"/>
    </row>
    <row r="18" spans="1:15" x14ac:dyDescent="0.25">
      <c r="A18" s="38">
        <v>15</v>
      </c>
      <c r="B18" s="110" t="s">
        <v>216</v>
      </c>
      <c r="C18" s="118">
        <v>1.8051010000000001</v>
      </c>
      <c r="D18" s="118"/>
      <c r="E18" s="118"/>
      <c r="F18" s="118"/>
      <c r="G18" s="103"/>
      <c r="H18" s="103"/>
      <c r="I18" s="118">
        <v>2.6146959999999999</v>
      </c>
      <c r="J18" s="118"/>
      <c r="K18" s="118"/>
      <c r="L18" s="118">
        <v>2.277854</v>
      </c>
      <c r="M18" s="118"/>
      <c r="N18" s="103"/>
      <c r="O18" s="103"/>
    </row>
    <row r="19" spans="1:15" x14ac:dyDescent="0.25">
      <c r="A19" s="38">
        <v>16</v>
      </c>
      <c r="B19" s="110" t="s">
        <v>218</v>
      </c>
      <c r="C19" s="118">
        <v>1</v>
      </c>
      <c r="D19" s="118"/>
      <c r="E19" s="118"/>
      <c r="F19" s="118">
        <v>1.7193369999999999</v>
      </c>
      <c r="G19" s="103"/>
      <c r="H19" s="103"/>
      <c r="I19" s="118">
        <v>1</v>
      </c>
      <c r="J19" s="118"/>
      <c r="K19" s="118"/>
      <c r="L19" s="118">
        <v>1</v>
      </c>
      <c r="M19" s="118"/>
      <c r="N19" s="103"/>
      <c r="O19" s="103"/>
    </row>
    <row r="20" spans="1:15" x14ac:dyDescent="0.25">
      <c r="A20" s="38">
        <v>17</v>
      </c>
      <c r="B20" s="110" t="s">
        <v>221</v>
      </c>
      <c r="C20" s="118">
        <v>0.15429200000000001</v>
      </c>
      <c r="D20" s="118"/>
      <c r="E20" s="118"/>
      <c r="F20" s="118">
        <v>0.159195</v>
      </c>
      <c r="G20" s="103"/>
      <c r="H20" s="103"/>
      <c r="I20" s="118">
        <v>0.110887</v>
      </c>
      <c r="J20" s="118"/>
      <c r="K20" s="118"/>
      <c r="L20" s="118">
        <v>0.25742199999999998</v>
      </c>
      <c r="M20" s="118"/>
      <c r="N20" s="103"/>
      <c r="O20" s="103"/>
    </row>
    <row r="21" spans="1:15" x14ac:dyDescent="0.25">
      <c r="A21" s="38">
        <v>18</v>
      </c>
      <c r="B21" s="109" t="s">
        <v>51</v>
      </c>
      <c r="C21" s="118">
        <v>2.9593929999999999</v>
      </c>
      <c r="D21" s="118"/>
      <c r="E21" s="118"/>
      <c r="F21" s="118">
        <f>F19+F20</f>
        <v>1.8785319999999999</v>
      </c>
      <c r="G21" s="103"/>
      <c r="H21" s="103"/>
      <c r="I21" s="118">
        <v>3.7255829999999999</v>
      </c>
      <c r="J21" s="118"/>
      <c r="K21" s="118"/>
      <c r="L21" s="118">
        <v>3.5352760000000001</v>
      </c>
      <c r="M21" s="118"/>
      <c r="N21" s="103"/>
      <c r="O21" s="103"/>
    </row>
    <row r="22" spans="1:15" x14ac:dyDescent="0.25">
      <c r="A22" s="38">
        <v>19</v>
      </c>
      <c r="B22" s="112" t="s">
        <v>11</v>
      </c>
      <c r="C22" s="118">
        <v>90.216288000000006</v>
      </c>
      <c r="D22" s="118"/>
      <c r="E22" s="118"/>
      <c r="F22" s="118">
        <f>F16+F21</f>
        <v>80.886009000000001</v>
      </c>
      <c r="G22" s="103"/>
      <c r="H22" s="103"/>
      <c r="I22" s="118">
        <v>82.834067000000005</v>
      </c>
      <c r="J22" s="118"/>
      <c r="K22" s="118"/>
      <c r="L22" s="118">
        <v>82.031537</v>
      </c>
      <c r="M22" s="118"/>
      <c r="N22" s="103"/>
      <c r="O22" s="144"/>
    </row>
    <row r="23" spans="1:15" x14ac:dyDescent="0.25">
      <c r="A23" s="38">
        <v>20</v>
      </c>
      <c r="B23" s="112"/>
      <c r="C23" s="118"/>
      <c r="D23" s="118"/>
      <c r="E23" s="118"/>
      <c r="F23" s="118"/>
      <c r="G23" s="103"/>
      <c r="H23" s="103"/>
      <c r="I23" s="103"/>
      <c r="J23" s="103"/>
      <c r="K23" s="103"/>
      <c r="L23" s="103"/>
      <c r="M23" s="103"/>
      <c r="N23" s="103"/>
      <c r="O23" s="103"/>
    </row>
    <row r="24" spans="1:15" x14ac:dyDescent="0.25">
      <c r="A24" s="38">
        <v>21</v>
      </c>
      <c r="B24" s="109" t="s">
        <v>53</v>
      </c>
      <c r="C24" s="118"/>
      <c r="D24" s="118"/>
      <c r="E24" s="118"/>
      <c r="F24" s="118"/>
      <c r="G24" s="103"/>
      <c r="H24" s="103"/>
      <c r="I24" s="103"/>
      <c r="J24" s="103"/>
      <c r="K24" s="103"/>
      <c r="L24" s="103"/>
      <c r="M24" s="103"/>
      <c r="N24" s="103"/>
      <c r="O24" s="103"/>
    </row>
    <row r="25" spans="1:15" x14ac:dyDescent="0.25">
      <c r="A25" s="38">
        <v>22</v>
      </c>
      <c r="B25" s="110" t="s">
        <v>485</v>
      </c>
      <c r="C25" s="118">
        <v>30.283677999999998</v>
      </c>
      <c r="D25" s="118"/>
      <c r="E25" s="118"/>
      <c r="F25" s="118">
        <v>20.214790000000001</v>
      </c>
      <c r="G25" s="103"/>
      <c r="H25" s="103"/>
      <c r="I25" s="118">
        <v>20.441739999999999</v>
      </c>
      <c r="J25" s="118"/>
      <c r="K25" s="118"/>
      <c r="L25" s="118">
        <v>24.360181999999998</v>
      </c>
      <c r="M25" s="118"/>
      <c r="N25" s="103"/>
      <c r="O25" s="103"/>
    </row>
    <row r="26" spans="1:15" x14ac:dyDescent="0.25">
      <c r="A26" s="38">
        <v>23</v>
      </c>
      <c r="B26" s="110" t="s">
        <v>486</v>
      </c>
      <c r="C26" s="118">
        <v>0.43272100000000002</v>
      </c>
      <c r="D26" s="118"/>
      <c r="E26" s="118"/>
      <c r="F26" s="118">
        <v>1</v>
      </c>
      <c r="G26" s="103"/>
      <c r="H26" s="103"/>
      <c r="I26" s="118">
        <v>0.43272100000000002</v>
      </c>
      <c r="J26" s="118"/>
      <c r="K26" s="118"/>
      <c r="L26" s="118">
        <v>0.43272100000000002</v>
      </c>
      <c r="M26" s="118"/>
      <c r="N26" s="103"/>
      <c r="O26" s="103"/>
    </row>
    <row r="27" spans="1:15" x14ac:dyDescent="0.25">
      <c r="A27" s="38">
        <v>24</v>
      </c>
      <c r="B27" s="110" t="s">
        <v>487</v>
      </c>
      <c r="C27" s="118">
        <v>0</v>
      </c>
      <c r="D27" s="118"/>
      <c r="E27" s="118"/>
      <c r="F27" s="118">
        <v>0.31085600000000002</v>
      </c>
      <c r="G27" s="103"/>
      <c r="H27" s="103"/>
      <c r="I27" s="118">
        <v>0</v>
      </c>
      <c r="J27" s="118"/>
      <c r="K27" s="118"/>
      <c r="L27" s="118">
        <v>0</v>
      </c>
      <c r="M27" s="118"/>
      <c r="N27" s="103"/>
      <c r="O27" s="103"/>
    </row>
    <row r="28" spans="1:15" x14ac:dyDescent="0.25">
      <c r="A28" s="38">
        <v>25</v>
      </c>
      <c r="B28" s="110" t="s">
        <v>488</v>
      </c>
      <c r="C28" s="118">
        <v>1.5333030000000001</v>
      </c>
      <c r="D28" s="118"/>
      <c r="E28" s="118"/>
      <c r="F28" s="118">
        <v>1.937972</v>
      </c>
      <c r="G28" s="103"/>
      <c r="H28" s="103"/>
      <c r="I28" s="118">
        <v>1.3057479999999999</v>
      </c>
      <c r="J28" s="118"/>
      <c r="K28" s="118"/>
      <c r="L28" s="118">
        <v>1.9561329999999999</v>
      </c>
      <c r="M28" s="118"/>
      <c r="N28" s="103"/>
      <c r="O28" s="103"/>
    </row>
    <row r="29" spans="1:15" x14ac:dyDescent="0.25">
      <c r="A29" s="38">
        <v>26</v>
      </c>
      <c r="B29" s="109" t="s">
        <v>79</v>
      </c>
      <c r="C29" s="118">
        <v>32.249701999999999</v>
      </c>
      <c r="D29" s="118"/>
      <c r="E29" s="118"/>
      <c r="F29" s="118">
        <v>22.585483</v>
      </c>
      <c r="G29" s="103"/>
      <c r="H29" s="103"/>
      <c r="I29" s="118">
        <v>22.180209000000001</v>
      </c>
      <c r="J29" s="118"/>
      <c r="K29" s="118"/>
      <c r="L29" s="118">
        <v>26.749036</v>
      </c>
      <c r="M29" s="118"/>
      <c r="N29" s="103"/>
      <c r="O29" s="103"/>
    </row>
    <row r="30" spans="1:15" x14ac:dyDescent="0.25">
      <c r="A30" s="38">
        <v>27</v>
      </c>
      <c r="B30" s="109" t="s">
        <v>364</v>
      </c>
      <c r="C30" s="118"/>
      <c r="D30" s="118"/>
      <c r="E30" s="118"/>
      <c r="F30" s="118"/>
      <c r="G30" s="103"/>
      <c r="H30" s="103"/>
      <c r="I30" s="118"/>
      <c r="J30" s="118"/>
      <c r="K30" s="118"/>
      <c r="L30" s="118"/>
      <c r="M30" s="118"/>
      <c r="N30" s="103"/>
      <c r="O30" s="103"/>
    </row>
    <row r="31" spans="1:15" x14ac:dyDescent="0.25">
      <c r="A31" s="38">
        <v>28</v>
      </c>
      <c r="B31" s="110" t="s">
        <v>489</v>
      </c>
      <c r="C31" s="118">
        <v>0</v>
      </c>
      <c r="D31" s="118"/>
      <c r="E31" s="118"/>
      <c r="F31" s="118">
        <v>0.43272100000000002</v>
      </c>
      <c r="G31" s="103"/>
      <c r="H31" s="103"/>
      <c r="I31" s="118">
        <v>0</v>
      </c>
      <c r="J31" s="118"/>
      <c r="K31" s="118"/>
      <c r="L31" s="118">
        <v>0</v>
      </c>
      <c r="M31" s="118"/>
      <c r="N31" s="103"/>
      <c r="O31" s="103"/>
    </row>
    <row r="32" spans="1:15" x14ac:dyDescent="0.25">
      <c r="A32" s="38">
        <v>29</v>
      </c>
      <c r="B32" s="110" t="s">
        <v>490</v>
      </c>
      <c r="C32" s="118">
        <v>0.41975600000000002</v>
      </c>
      <c r="D32" s="118"/>
      <c r="E32" s="118"/>
      <c r="F32" s="118">
        <v>0</v>
      </c>
      <c r="G32" s="103"/>
      <c r="H32" s="103"/>
      <c r="I32" s="118">
        <v>0.12307</v>
      </c>
      <c r="J32" s="118"/>
      <c r="K32" s="118"/>
      <c r="L32" s="118">
        <v>0.180531</v>
      </c>
      <c r="M32" s="118"/>
      <c r="N32" s="103"/>
      <c r="O32" s="103"/>
    </row>
    <row r="33" spans="1:15" x14ac:dyDescent="0.25">
      <c r="A33" s="38">
        <v>30</v>
      </c>
      <c r="B33" s="109" t="s">
        <v>95</v>
      </c>
      <c r="C33" s="118">
        <v>0.41975600000000002</v>
      </c>
      <c r="D33" s="118"/>
      <c r="E33" s="118"/>
      <c r="F33" s="118">
        <f>F31+F32</f>
        <v>0.43272100000000002</v>
      </c>
      <c r="G33" s="103"/>
      <c r="H33" s="103"/>
      <c r="I33" s="118">
        <v>0.12307</v>
      </c>
      <c r="J33" s="118"/>
      <c r="K33" s="118"/>
      <c r="L33" s="118">
        <v>0.180531</v>
      </c>
      <c r="M33" s="118"/>
      <c r="N33" s="103"/>
      <c r="O33" s="103"/>
    </row>
    <row r="34" spans="1:15" x14ac:dyDescent="0.25">
      <c r="A34" s="38">
        <v>31</v>
      </c>
      <c r="B34" s="112" t="s">
        <v>13</v>
      </c>
      <c r="C34" s="118">
        <v>32.669457999999999</v>
      </c>
      <c r="D34" s="118"/>
      <c r="E34" s="118"/>
      <c r="F34" s="118">
        <v>22.896339000000001</v>
      </c>
      <c r="G34" s="103"/>
      <c r="H34" s="103"/>
      <c r="I34" s="118">
        <v>22.303279</v>
      </c>
      <c r="J34" s="118"/>
      <c r="K34" s="118"/>
      <c r="L34" s="118">
        <v>26.929566999999999</v>
      </c>
      <c r="M34" s="118"/>
      <c r="N34" s="103"/>
      <c r="O34" s="103"/>
    </row>
    <row r="35" spans="1:15" x14ac:dyDescent="0.25">
      <c r="A35" s="38">
        <v>32</v>
      </c>
      <c r="B35" s="112"/>
      <c r="C35" s="118"/>
      <c r="D35" s="118"/>
      <c r="E35" s="118"/>
      <c r="F35" s="118"/>
      <c r="G35" s="103"/>
      <c r="H35" s="103"/>
      <c r="I35" s="103"/>
      <c r="J35" s="103"/>
      <c r="K35" s="103"/>
      <c r="L35" s="103"/>
      <c r="M35" s="103"/>
      <c r="N35" s="103"/>
      <c r="O35" s="103"/>
    </row>
    <row r="36" spans="1:15" x14ac:dyDescent="0.25">
      <c r="A36" s="38">
        <v>33</v>
      </c>
      <c r="B36" s="112" t="s">
        <v>200</v>
      </c>
      <c r="C36" s="118"/>
      <c r="D36" s="118"/>
      <c r="E36" s="118"/>
      <c r="F36" s="118"/>
      <c r="G36" s="103"/>
      <c r="H36" s="103"/>
      <c r="I36" s="103"/>
      <c r="J36" s="103"/>
      <c r="K36" s="103"/>
      <c r="L36" s="103"/>
      <c r="M36" s="103"/>
      <c r="N36" s="103"/>
      <c r="O36" s="103"/>
    </row>
    <row r="37" spans="1:15" x14ac:dyDescent="0.25">
      <c r="A37" s="38">
        <v>34</v>
      </c>
      <c r="B37" s="113" t="s">
        <v>480</v>
      </c>
      <c r="C37" s="118">
        <v>56.1</v>
      </c>
      <c r="D37" s="118"/>
      <c r="E37" s="118"/>
      <c r="F37" s="118">
        <v>56.1</v>
      </c>
      <c r="G37" s="103"/>
      <c r="H37" s="103"/>
      <c r="I37" s="118">
        <v>56.1</v>
      </c>
      <c r="J37" s="118"/>
      <c r="K37" s="118"/>
      <c r="L37" s="118">
        <v>56.1</v>
      </c>
      <c r="M37" s="118"/>
      <c r="N37" s="103"/>
      <c r="O37" s="103"/>
    </row>
    <row r="38" spans="1:15" x14ac:dyDescent="0.25">
      <c r="A38" s="38">
        <v>35</v>
      </c>
      <c r="B38" s="113" t="s">
        <v>481</v>
      </c>
      <c r="C38" s="118">
        <v>0</v>
      </c>
      <c r="D38" s="118"/>
      <c r="E38" s="118"/>
      <c r="F38" s="118">
        <v>0.31085600000000002</v>
      </c>
      <c r="G38" s="103"/>
      <c r="H38" s="103"/>
      <c r="I38" s="118">
        <v>0</v>
      </c>
      <c r="J38" s="118"/>
      <c r="K38" s="118"/>
      <c r="L38" s="118">
        <v>0.29663899999999999</v>
      </c>
      <c r="M38" s="118"/>
      <c r="N38" s="103"/>
      <c r="O38" s="103"/>
    </row>
    <row r="39" spans="1:15" x14ac:dyDescent="0.25">
      <c r="A39" s="38">
        <v>36</v>
      </c>
      <c r="B39" s="113" t="s">
        <v>482</v>
      </c>
      <c r="C39" s="118">
        <v>1.4468300000000001</v>
      </c>
      <c r="D39" s="118"/>
      <c r="E39" s="118"/>
      <c r="F39" s="118">
        <v>2.8896700000000002</v>
      </c>
      <c r="G39" s="103"/>
      <c r="H39" s="103"/>
      <c r="I39" s="118">
        <v>4.4307879999999997</v>
      </c>
      <c r="J39" s="118"/>
      <c r="K39" s="118"/>
      <c r="L39" s="118">
        <v>-1.2946690000000001</v>
      </c>
      <c r="M39" s="118"/>
      <c r="N39" s="103"/>
      <c r="O39" s="103"/>
    </row>
    <row r="40" spans="1:15" x14ac:dyDescent="0.25">
      <c r="A40" s="38">
        <v>37</v>
      </c>
      <c r="B40" s="110" t="s">
        <v>222</v>
      </c>
      <c r="C40" s="118">
        <v>-2.0271340000000002</v>
      </c>
      <c r="D40" s="118"/>
      <c r="E40" s="118"/>
      <c r="F40" s="118">
        <v>0</v>
      </c>
      <c r="G40" s="103"/>
      <c r="H40" s="103"/>
      <c r="I40" s="118">
        <v>-2.250718</v>
      </c>
      <c r="J40" s="118"/>
      <c r="K40" s="118"/>
      <c r="L40" s="118">
        <v>-2.8068040000000001</v>
      </c>
      <c r="M40" s="118"/>
      <c r="N40" s="103"/>
      <c r="O40" s="103"/>
    </row>
    <row r="41" spans="1:15" x14ac:dyDescent="0.25">
      <c r="A41" s="38">
        <v>38</v>
      </c>
      <c r="B41" s="110" t="s">
        <v>223</v>
      </c>
      <c r="C41" s="118">
        <v>3.4739640000000001</v>
      </c>
      <c r="D41" s="118"/>
      <c r="E41" s="118"/>
      <c r="F41" s="118">
        <v>4.916804</v>
      </c>
      <c r="G41" s="103"/>
      <c r="H41" s="103"/>
      <c r="I41" s="118">
        <v>6.6815059999999997</v>
      </c>
      <c r="J41" s="118"/>
      <c r="K41" s="118"/>
      <c r="L41" s="118">
        <v>1.512135</v>
      </c>
      <c r="M41" s="118"/>
      <c r="N41" s="103"/>
      <c r="O41" s="103"/>
    </row>
    <row r="42" spans="1:15" x14ac:dyDescent="0.25">
      <c r="A42" s="38">
        <v>39</v>
      </c>
      <c r="B42" s="113" t="s">
        <v>483</v>
      </c>
      <c r="C42" s="118">
        <v>0</v>
      </c>
      <c r="D42" s="118"/>
      <c r="E42" s="118"/>
      <c r="F42" s="118"/>
      <c r="G42" s="103"/>
      <c r="H42" s="103"/>
      <c r="I42" s="118">
        <v>0</v>
      </c>
      <c r="J42" s="118"/>
      <c r="K42" s="118"/>
      <c r="L42" s="118"/>
      <c r="M42" s="118"/>
      <c r="N42" s="103"/>
      <c r="O42" s="103"/>
    </row>
    <row r="43" spans="1:15" x14ac:dyDescent="0.25">
      <c r="A43" s="38">
        <v>40</v>
      </c>
      <c r="B43" s="112" t="s">
        <v>15</v>
      </c>
      <c r="C43" s="118">
        <v>57.54683</v>
      </c>
      <c r="D43" s="118"/>
      <c r="E43" s="118"/>
      <c r="F43" s="118">
        <v>58.300526000000005</v>
      </c>
      <c r="G43" s="103"/>
      <c r="H43" s="103"/>
      <c r="I43" s="118">
        <v>60.530788000000001</v>
      </c>
      <c r="J43" s="118"/>
      <c r="K43" s="118"/>
      <c r="L43" s="118">
        <v>55.101970000000001</v>
      </c>
      <c r="M43" s="118"/>
      <c r="N43" s="103"/>
      <c r="O43" s="103"/>
    </row>
    <row r="44" spans="1:15" x14ac:dyDescent="0.25">
      <c r="A44" s="38">
        <v>41</v>
      </c>
      <c r="B44" s="112" t="s">
        <v>17</v>
      </c>
      <c r="C44" s="118">
        <v>90.216288000000006</v>
      </c>
      <c r="D44" s="118"/>
      <c r="E44" s="118"/>
      <c r="F44" s="118">
        <f>F34+F43</f>
        <v>81.196865000000003</v>
      </c>
      <c r="G44" s="103"/>
      <c r="H44" s="103"/>
      <c r="I44" s="144">
        <v>82.834067000000005</v>
      </c>
      <c r="J44" s="144"/>
      <c r="K44" s="144"/>
      <c r="L44" s="150">
        <v>82.031537</v>
      </c>
      <c r="M44" s="144"/>
      <c r="N44" s="103"/>
      <c r="O44" s="103"/>
    </row>
    <row r="45" spans="1:15" x14ac:dyDescent="0.25">
      <c r="A45" s="181"/>
      <c r="B45" s="182"/>
      <c r="C45" s="182"/>
      <c r="D45" s="182"/>
      <c r="E45" s="182"/>
      <c r="F45" s="182"/>
      <c r="G45" s="182"/>
      <c r="H45" s="182"/>
      <c r="I45" s="182"/>
      <c r="J45" s="182"/>
      <c r="K45" s="182"/>
      <c r="L45" s="182"/>
      <c r="M45" s="182"/>
      <c r="N45" s="182"/>
      <c r="O45" s="182"/>
    </row>
    <row r="46" spans="1:15" ht="10.5" customHeight="1" x14ac:dyDescent="0.25">
      <c r="B46" s="38" t="s">
        <v>263</v>
      </c>
    </row>
    <row r="47" spans="1:15" ht="10.5" customHeight="1" x14ac:dyDescent="0.25">
      <c r="B47" s="71" t="s">
        <v>332</v>
      </c>
    </row>
    <row r="48" spans="1:15" ht="10.5" customHeight="1" x14ac:dyDescent="0.25">
      <c r="B48" s="71"/>
    </row>
    <row r="49" spans="2:2" ht="10.5" customHeight="1" x14ac:dyDescent="0.25">
      <c r="B49" s="39" t="s">
        <v>265</v>
      </c>
    </row>
    <row r="50" spans="2:2" ht="10.5" customHeight="1" x14ac:dyDescent="0.25">
      <c r="B50" s="39" t="s">
        <v>264</v>
      </c>
    </row>
    <row r="51" spans="2:2" ht="3" customHeight="1" x14ac:dyDescent="0.25">
      <c r="B51" s="72"/>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7"/>
  <sheetViews>
    <sheetView showGridLines="0" tabSelected="1"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R15" sqref="R15"/>
    </sheetView>
  </sheetViews>
  <sheetFormatPr defaultColWidth="9.1796875" defaultRowHeight="10.5" x14ac:dyDescent="0.25"/>
  <cols>
    <col min="1" max="1" width="2.81640625" style="38" customWidth="1"/>
    <col min="2" max="2" width="37.81640625" style="38" customWidth="1"/>
    <col min="3" max="4" width="6" style="38" customWidth="1"/>
    <col min="5" max="5" width="5.54296875" style="38" customWidth="1"/>
    <col min="6" max="6" width="5.7265625" style="38" customWidth="1"/>
    <col min="7" max="7" width="6.453125" style="38" customWidth="1"/>
    <col min="8" max="10" width="6.26953125" style="38" customWidth="1"/>
    <col min="11" max="12" width="7" style="38" customWidth="1"/>
    <col min="13" max="13" width="7.453125" style="38" customWidth="1"/>
    <col min="14" max="15" width="7.6328125" style="38" customWidth="1"/>
    <col min="16" max="16384" width="9.1796875" style="38"/>
  </cols>
  <sheetData>
    <row r="1" spans="1:15" ht="12.75" customHeight="1" x14ac:dyDescent="0.25">
      <c r="A1" s="180" t="s">
        <v>438</v>
      </c>
      <c r="B1" s="180"/>
      <c r="C1" s="180"/>
      <c r="D1" s="180"/>
      <c r="E1" s="180"/>
      <c r="F1" s="180"/>
      <c r="G1" s="180"/>
      <c r="H1" s="180"/>
      <c r="I1" s="180"/>
      <c r="J1" s="180"/>
      <c r="K1" s="180"/>
      <c r="L1" s="180"/>
      <c r="M1" s="180"/>
      <c r="N1" s="180"/>
      <c r="O1" s="180"/>
    </row>
    <row r="2" spans="1:15" ht="12.75" customHeight="1" x14ac:dyDescent="0.25">
      <c r="A2" s="164" t="s">
        <v>439</v>
      </c>
      <c r="B2" s="164"/>
      <c r="C2" s="164"/>
      <c r="D2" s="164"/>
      <c r="E2" s="164"/>
      <c r="F2" s="164"/>
      <c r="G2" s="164"/>
      <c r="H2" s="164"/>
      <c r="I2" s="164"/>
      <c r="J2" s="164"/>
      <c r="K2" s="164"/>
      <c r="L2" s="164"/>
      <c r="M2" s="164"/>
      <c r="N2" s="164"/>
      <c r="O2" s="164"/>
    </row>
    <row r="3" spans="1:15" x14ac:dyDescent="0.25">
      <c r="A3" s="148"/>
      <c r="B3" s="88" t="s">
        <v>0</v>
      </c>
      <c r="C3" s="97">
        <v>45078</v>
      </c>
      <c r="D3" s="97">
        <v>45108</v>
      </c>
      <c r="E3" s="97">
        <v>45139</v>
      </c>
      <c r="F3" s="97">
        <v>45170</v>
      </c>
      <c r="G3" s="97">
        <v>45200</v>
      </c>
      <c r="H3" s="97">
        <v>45231</v>
      </c>
      <c r="I3" s="97">
        <v>45261</v>
      </c>
      <c r="J3" s="97">
        <v>45292</v>
      </c>
      <c r="K3" s="97">
        <v>45323</v>
      </c>
      <c r="L3" s="119">
        <v>45352</v>
      </c>
      <c r="M3" s="119">
        <v>45383</v>
      </c>
      <c r="N3" s="119">
        <v>45413</v>
      </c>
      <c r="O3" s="119">
        <v>45444</v>
      </c>
    </row>
    <row r="4" spans="1:15" x14ac:dyDescent="0.25">
      <c r="A4" s="38">
        <v>42</v>
      </c>
      <c r="B4" s="54" t="s">
        <v>111</v>
      </c>
      <c r="C4" s="114"/>
      <c r="D4" s="114"/>
      <c r="E4" s="120"/>
      <c r="F4" s="120"/>
      <c r="G4" s="120"/>
      <c r="H4" s="120"/>
      <c r="I4" s="120"/>
      <c r="J4" s="137"/>
      <c r="K4" s="120"/>
      <c r="L4" s="103"/>
      <c r="M4" s="120"/>
      <c r="N4" s="103"/>
      <c r="O4" s="120"/>
    </row>
    <row r="5" spans="1:15" x14ac:dyDescent="0.25">
      <c r="A5" s="38">
        <v>43</v>
      </c>
      <c r="B5" s="57" t="s">
        <v>113</v>
      </c>
      <c r="C5" s="104"/>
      <c r="D5" s="104"/>
      <c r="E5" s="103"/>
      <c r="F5" s="103"/>
      <c r="G5" s="103"/>
      <c r="H5" s="103"/>
      <c r="I5" s="103"/>
      <c r="J5" s="53"/>
      <c r="K5" s="103"/>
      <c r="L5" s="103"/>
      <c r="M5" s="103"/>
      <c r="N5" s="103"/>
      <c r="O5" s="103"/>
    </row>
    <row r="6" spans="1:15" x14ac:dyDescent="0.25">
      <c r="A6" s="38">
        <v>44</v>
      </c>
      <c r="B6" s="115" t="s">
        <v>413</v>
      </c>
      <c r="C6" s="105"/>
      <c r="D6" s="105"/>
      <c r="E6" s="103"/>
      <c r="F6" s="103"/>
      <c r="G6" s="103"/>
      <c r="H6" s="103"/>
      <c r="I6" s="103"/>
      <c r="J6" s="53"/>
      <c r="K6" s="103"/>
      <c r="L6" s="103"/>
      <c r="M6" s="103"/>
      <c r="N6" s="103"/>
      <c r="O6" s="103"/>
    </row>
    <row r="7" spans="1:15" x14ac:dyDescent="0.25">
      <c r="A7" s="38">
        <v>45</v>
      </c>
      <c r="B7" s="116" t="s">
        <v>414</v>
      </c>
      <c r="C7" s="118">
        <v>9.2305869999999999</v>
      </c>
      <c r="D7" s="118"/>
      <c r="E7" s="103"/>
      <c r="F7" s="118">
        <v>13.600228</v>
      </c>
      <c r="G7" s="103"/>
      <c r="H7" s="103"/>
      <c r="I7" s="118">
        <v>18.036642000000001</v>
      </c>
      <c r="J7" s="135"/>
      <c r="K7" s="103"/>
      <c r="L7" s="118">
        <v>4.2016559999999998</v>
      </c>
      <c r="M7" s="103"/>
      <c r="N7" s="103"/>
      <c r="O7" s="103"/>
    </row>
    <row r="8" spans="1:15" x14ac:dyDescent="0.25">
      <c r="A8" s="38">
        <v>46</v>
      </c>
      <c r="B8" s="116" t="s">
        <v>415</v>
      </c>
      <c r="C8" s="118">
        <v>3.6597999999999999E-2</v>
      </c>
      <c r="D8" s="118"/>
      <c r="E8" s="103"/>
      <c r="F8" s="118">
        <v>0</v>
      </c>
      <c r="G8" s="103"/>
      <c r="H8" s="103"/>
      <c r="I8" s="118">
        <v>0</v>
      </c>
      <c r="J8" s="135"/>
      <c r="K8" s="103"/>
      <c r="L8" s="118">
        <v>4.607E-3</v>
      </c>
      <c r="M8" s="103"/>
      <c r="N8" s="103"/>
      <c r="O8" s="103"/>
    </row>
    <row r="9" spans="1:15" x14ac:dyDescent="0.25">
      <c r="A9" s="38">
        <v>47</v>
      </c>
      <c r="B9" s="116" t="s">
        <v>416</v>
      </c>
      <c r="C9" s="118">
        <v>0.434722</v>
      </c>
      <c r="D9" s="118"/>
      <c r="E9" s="103"/>
      <c r="F9" s="118">
        <v>3.999E-3</v>
      </c>
      <c r="G9" s="103"/>
      <c r="H9" s="103"/>
      <c r="I9" s="118">
        <v>0.92606100000000002</v>
      </c>
      <c r="J9" s="135"/>
      <c r="K9" s="103"/>
      <c r="L9" s="118">
        <v>0.23522199999999999</v>
      </c>
      <c r="M9" s="103"/>
      <c r="N9" s="103"/>
      <c r="O9" s="103"/>
    </row>
    <row r="10" spans="1:15" x14ac:dyDescent="0.25">
      <c r="A10" s="38">
        <v>48</v>
      </c>
      <c r="B10" s="115" t="s">
        <v>417</v>
      </c>
      <c r="C10" s="118">
        <v>9.7019070000000003</v>
      </c>
      <c r="D10" s="118"/>
      <c r="E10" s="103"/>
      <c r="F10" s="118">
        <v>14.327152999999999</v>
      </c>
      <c r="G10" s="103"/>
      <c r="H10" s="103"/>
      <c r="I10" s="118">
        <v>18.962703000000001</v>
      </c>
      <c r="J10" s="135"/>
      <c r="K10" s="103"/>
      <c r="L10" s="118">
        <v>4.4414850000000001</v>
      </c>
      <c r="M10" s="103"/>
      <c r="N10" s="103"/>
      <c r="O10" s="103"/>
    </row>
    <row r="11" spans="1:15" ht="11.15" customHeight="1" x14ac:dyDescent="0.25">
      <c r="A11" s="38">
        <v>49</v>
      </c>
      <c r="B11" s="115" t="s">
        <v>418</v>
      </c>
      <c r="C11" s="118"/>
      <c r="D11" s="118"/>
      <c r="E11" s="103"/>
      <c r="F11" s="103"/>
      <c r="G11" s="103"/>
      <c r="H11" s="103"/>
      <c r="I11" s="103"/>
      <c r="J11" s="53"/>
      <c r="K11" s="103"/>
      <c r="L11" s="103"/>
      <c r="M11" s="103"/>
      <c r="N11" s="103"/>
      <c r="O11" s="103"/>
    </row>
    <row r="12" spans="1:15" x14ac:dyDescent="0.25">
      <c r="A12" s="38">
        <v>50</v>
      </c>
      <c r="B12" s="116" t="s">
        <v>419</v>
      </c>
      <c r="C12" s="118">
        <v>0.26112000000000002</v>
      </c>
      <c r="D12" s="118"/>
      <c r="E12" s="103"/>
      <c r="F12" s="118">
        <v>0.38658999999999999</v>
      </c>
      <c r="G12" s="103"/>
      <c r="H12" s="103"/>
      <c r="I12" s="118">
        <v>0.51056500000000005</v>
      </c>
      <c r="J12" s="135"/>
      <c r="K12" s="103"/>
      <c r="L12" s="118">
        <v>0.12655</v>
      </c>
      <c r="M12" s="103"/>
      <c r="N12" s="103"/>
      <c r="O12" s="103"/>
    </row>
    <row r="13" spans="1:15" x14ac:dyDescent="0.25">
      <c r="A13" s="38">
        <v>51</v>
      </c>
      <c r="B13" s="116" t="s">
        <v>420</v>
      </c>
      <c r="C13" s="118">
        <v>0</v>
      </c>
      <c r="D13" s="118"/>
      <c r="E13" s="103"/>
      <c r="F13" s="118">
        <v>5.0913E-2</v>
      </c>
      <c r="G13" s="103"/>
      <c r="H13" s="103"/>
      <c r="I13" s="118">
        <v>0</v>
      </c>
      <c r="J13" s="135"/>
      <c r="K13" s="103"/>
      <c r="L13" s="118">
        <v>0</v>
      </c>
      <c r="M13" s="103"/>
      <c r="N13" s="103"/>
      <c r="O13" s="103"/>
    </row>
    <row r="14" spans="1:15" x14ac:dyDescent="0.25">
      <c r="A14" s="38">
        <v>52</v>
      </c>
      <c r="B14" s="116" t="s">
        <v>21</v>
      </c>
      <c r="C14" s="118">
        <v>4.9159000000000001E-2</v>
      </c>
      <c r="D14" s="118"/>
      <c r="E14" s="103"/>
      <c r="F14" s="118">
        <v>9.0134000000000006E-2</v>
      </c>
      <c r="G14" s="103"/>
      <c r="H14" s="103"/>
      <c r="I14" s="118">
        <v>0.10238800000000001</v>
      </c>
      <c r="J14" s="135"/>
      <c r="K14" s="103"/>
      <c r="L14" s="118">
        <v>3.2549000000000002E-2</v>
      </c>
      <c r="M14" s="103"/>
      <c r="N14" s="103"/>
      <c r="O14" s="103"/>
    </row>
    <row r="15" spans="1:15" x14ac:dyDescent="0.25">
      <c r="A15" s="38">
        <v>53</v>
      </c>
      <c r="B15" s="115" t="s">
        <v>421</v>
      </c>
      <c r="C15" s="118">
        <v>0.31027900000000003</v>
      </c>
      <c r="D15" s="118"/>
      <c r="E15" s="103"/>
      <c r="F15" s="118">
        <v>0.47672399999999998</v>
      </c>
      <c r="G15" s="103"/>
      <c r="H15" s="103"/>
      <c r="I15" s="118">
        <v>0.61295299999999997</v>
      </c>
      <c r="J15" s="135"/>
      <c r="K15" s="103"/>
      <c r="L15" s="118">
        <v>0.15909899999999999</v>
      </c>
      <c r="M15" s="103"/>
      <c r="N15" s="103"/>
      <c r="O15" s="103"/>
    </row>
    <row r="16" spans="1:15" x14ac:dyDescent="0.25">
      <c r="A16" s="38">
        <v>54</v>
      </c>
      <c r="B16" s="115" t="s">
        <v>422</v>
      </c>
      <c r="C16" s="118"/>
      <c r="D16" s="118"/>
      <c r="E16" s="103"/>
      <c r="F16" s="103"/>
      <c r="G16" s="103"/>
      <c r="H16" s="103"/>
      <c r="I16" s="103"/>
      <c r="J16" s="53"/>
      <c r="K16" s="103"/>
      <c r="L16" s="103"/>
      <c r="M16" s="103"/>
      <c r="N16" s="103"/>
      <c r="O16" s="103"/>
    </row>
    <row r="17" spans="1:15" x14ac:dyDescent="0.25">
      <c r="A17" s="38">
        <v>55</v>
      </c>
      <c r="B17" s="116" t="s">
        <v>423</v>
      </c>
      <c r="C17" s="118">
        <v>0</v>
      </c>
      <c r="D17" s="118"/>
      <c r="E17" s="103"/>
      <c r="F17" s="103">
        <v>0</v>
      </c>
      <c r="G17" s="103"/>
      <c r="H17" s="103"/>
      <c r="I17" s="118">
        <v>0</v>
      </c>
      <c r="J17" s="135"/>
      <c r="K17" s="103"/>
      <c r="L17" s="103"/>
      <c r="M17" s="103"/>
      <c r="N17" s="103"/>
      <c r="O17" s="103"/>
    </row>
    <row r="18" spans="1:15" x14ac:dyDescent="0.25">
      <c r="A18" s="38">
        <v>56</v>
      </c>
      <c r="B18" s="116" t="s">
        <v>424</v>
      </c>
      <c r="C18" s="118">
        <v>0</v>
      </c>
      <c r="D18" s="118"/>
      <c r="E18" s="103"/>
      <c r="F18" s="103">
        <v>0</v>
      </c>
      <c r="G18" s="103"/>
      <c r="H18" s="103"/>
      <c r="I18" s="118">
        <v>3.999E-3</v>
      </c>
      <c r="J18" s="135"/>
      <c r="K18" s="103"/>
      <c r="L18" s="103"/>
      <c r="M18" s="103"/>
      <c r="N18" s="103"/>
      <c r="O18" s="103"/>
    </row>
    <row r="19" spans="1:15" x14ac:dyDescent="0.25">
      <c r="A19" s="38">
        <v>57</v>
      </c>
      <c r="B19" s="115" t="s">
        <v>425</v>
      </c>
      <c r="C19" s="118">
        <v>0</v>
      </c>
      <c r="D19" s="118"/>
      <c r="E19" s="103"/>
      <c r="F19" s="118">
        <v>0.67601199999999995</v>
      </c>
      <c r="G19" s="103"/>
      <c r="H19" s="103"/>
      <c r="I19" s="118">
        <v>3.999E-3</v>
      </c>
      <c r="J19" s="135"/>
      <c r="K19" s="103"/>
      <c r="L19" s="103"/>
      <c r="M19" s="103"/>
      <c r="N19" s="103"/>
      <c r="O19" s="103"/>
    </row>
    <row r="20" spans="1:15" x14ac:dyDescent="0.25">
      <c r="A20" s="38">
        <v>58</v>
      </c>
      <c r="B20" s="115" t="s">
        <v>426</v>
      </c>
      <c r="C20" s="118">
        <v>0</v>
      </c>
      <c r="D20" s="118"/>
      <c r="E20" s="103"/>
      <c r="F20" s="118">
        <v>0</v>
      </c>
      <c r="G20" s="103"/>
      <c r="H20" s="103"/>
      <c r="I20" s="103"/>
      <c r="J20" s="53"/>
      <c r="K20" s="103"/>
      <c r="L20" s="103"/>
      <c r="M20" s="103"/>
      <c r="N20" s="103"/>
      <c r="O20" s="103"/>
    </row>
    <row r="21" spans="1:15" x14ac:dyDescent="0.25">
      <c r="A21" s="38">
        <v>59</v>
      </c>
      <c r="B21" s="115" t="s">
        <v>427</v>
      </c>
      <c r="C21" s="118">
        <v>2.666E-3</v>
      </c>
      <c r="D21" s="118"/>
      <c r="E21" s="103"/>
      <c r="F21" s="118">
        <v>0</v>
      </c>
      <c r="G21" s="103"/>
      <c r="H21" s="103"/>
      <c r="I21" s="103"/>
      <c r="J21" s="53"/>
      <c r="K21" s="103"/>
      <c r="L21" s="103"/>
      <c r="M21" s="103"/>
      <c r="N21" s="103"/>
      <c r="O21" s="103"/>
    </row>
    <row r="22" spans="1:15" x14ac:dyDescent="0.25">
      <c r="A22" s="38">
        <v>60</v>
      </c>
      <c r="B22" s="57" t="s">
        <v>127</v>
      </c>
      <c r="C22" s="118">
        <v>10.014851999999999</v>
      </c>
      <c r="D22" s="118"/>
      <c r="E22" s="103"/>
      <c r="F22" s="118">
        <v>14.807876</v>
      </c>
      <c r="G22" s="103"/>
      <c r="H22" s="103"/>
      <c r="I22" s="118">
        <v>19.579654999999999</v>
      </c>
      <c r="J22" s="135"/>
      <c r="K22" s="103"/>
      <c r="L22" s="118">
        <v>4.6005839999999996</v>
      </c>
      <c r="M22" s="103"/>
      <c r="N22" s="103"/>
      <c r="O22" s="103"/>
    </row>
    <row r="23" spans="1:15" x14ac:dyDescent="0.25">
      <c r="A23" s="38">
        <v>61</v>
      </c>
      <c r="B23" s="57" t="s">
        <v>129</v>
      </c>
      <c r="C23" s="118"/>
      <c r="D23" s="118"/>
      <c r="E23" s="103"/>
      <c r="F23" s="103"/>
      <c r="G23" s="103"/>
      <c r="H23" s="103"/>
      <c r="I23" s="103"/>
      <c r="J23" s="53"/>
      <c r="K23" s="103"/>
      <c r="L23" s="118">
        <v>9.0430000000000007E-3</v>
      </c>
      <c r="M23" s="103"/>
      <c r="N23" s="103"/>
      <c r="O23" s="103"/>
    </row>
    <row r="24" spans="1:15" x14ac:dyDescent="0.25">
      <c r="A24" s="38">
        <v>62</v>
      </c>
      <c r="B24" s="115" t="s">
        <v>428</v>
      </c>
      <c r="C24" s="118">
        <v>2.4699999999999999E-4</v>
      </c>
      <c r="D24" s="118"/>
      <c r="E24" s="103"/>
      <c r="F24" s="118">
        <v>3.1700000000000001E-4</v>
      </c>
      <c r="G24" s="103"/>
      <c r="H24" s="103"/>
      <c r="I24" s="118">
        <v>3.7800000000000003E-4</v>
      </c>
      <c r="J24" s="135"/>
      <c r="K24" s="103"/>
      <c r="L24" s="118">
        <v>4.3000000000000002E-5</v>
      </c>
      <c r="M24" s="103"/>
      <c r="N24" s="103"/>
      <c r="O24" s="103"/>
    </row>
    <row r="25" spans="1:15" x14ac:dyDescent="0.25">
      <c r="A25" s="38">
        <v>63</v>
      </c>
      <c r="B25" s="115" t="s">
        <v>429</v>
      </c>
      <c r="C25" s="118">
        <v>0.14143</v>
      </c>
      <c r="D25" s="118"/>
      <c r="E25" s="103"/>
      <c r="F25" s="118">
        <v>0.27643000000000001</v>
      </c>
      <c r="G25" s="103"/>
      <c r="H25" s="103"/>
      <c r="I25" s="118">
        <v>0.43871500000000002</v>
      </c>
      <c r="J25" s="135"/>
      <c r="K25" s="103"/>
      <c r="L25" s="118">
        <v>8.9999999999999993E-3</v>
      </c>
      <c r="M25" s="103"/>
      <c r="N25" s="103"/>
      <c r="O25" s="103"/>
    </row>
    <row r="26" spans="1:15" x14ac:dyDescent="0.25">
      <c r="A26" s="38">
        <v>64</v>
      </c>
      <c r="B26" s="117" t="s">
        <v>137</v>
      </c>
      <c r="C26" s="118">
        <v>0.141677</v>
      </c>
      <c r="D26" s="118"/>
      <c r="E26" s="103"/>
      <c r="F26" s="118">
        <v>0.27674700000000002</v>
      </c>
      <c r="G26" s="103"/>
      <c r="H26" s="103"/>
      <c r="I26" s="118">
        <v>0.43909300000000001</v>
      </c>
      <c r="J26" s="135"/>
      <c r="K26" s="103"/>
      <c r="L26" s="118">
        <v>9.0430000000000007E-3</v>
      </c>
      <c r="M26" s="103"/>
      <c r="N26" s="103"/>
      <c r="O26" s="103"/>
    </row>
    <row r="27" spans="1:15" x14ac:dyDescent="0.25">
      <c r="A27" s="38">
        <v>65</v>
      </c>
      <c r="B27" s="57" t="s">
        <v>139</v>
      </c>
      <c r="C27" s="118">
        <v>10.156529000000001</v>
      </c>
      <c r="D27" s="118"/>
      <c r="E27" s="103"/>
      <c r="F27" s="118">
        <v>15.084623000000001</v>
      </c>
      <c r="G27" s="103"/>
      <c r="H27" s="103"/>
      <c r="I27" s="118">
        <v>20.018747999999999</v>
      </c>
      <c r="J27" s="135"/>
      <c r="K27" s="103"/>
      <c r="L27" s="118">
        <v>4.6096269999999997</v>
      </c>
      <c r="M27" s="103"/>
      <c r="N27" s="103"/>
      <c r="O27" s="103"/>
    </row>
    <row r="28" spans="1:15" x14ac:dyDescent="0.25">
      <c r="A28" s="38">
        <v>66</v>
      </c>
      <c r="B28" s="57" t="s">
        <v>141</v>
      </c>
      <c r="C28" s="118"/>
      <c r="D28" s="118"/>
      <c r="E28" s="103"/>
      <c r="F28" s="103"/>
      <c r="G28" s="103"/>
      <c r="H28" s="103"/>
      <c r="I28" s="103"/>
      <c r="J28" s="53"/>
      <c r="K28" s="103"/>
      <c r="L28" s="103"/>
      <c r="M28" s="103"/>
      <c r="N28" s="103"/>
      <c r="O28" s="103"/>
    </row>
    <row r="29" spans="1:15" x14ac:dyDescent="0.25">
      <c r="A29" s="38">
        <v>67</v>
      </c>
      <c r="B29" s="57" t="s">
        <v>143</v>
      </c>
      <c r="C29" s="118"/>
      <c r="D29" s="118"/>
      <c r="E29" s="103"/>
      <c r="F29" s="103"/>
      <c r="G29" s="103"/>
      <c r="H29" s="103"/>
      <c r="I29" s="103"/>
      <c r="J29" s="53"/>
      <c r="K29" s="103"/>
      <c r="L29" s="103"/>
      <c r="M29" s="103"/>
      <c r="N29" s="103"/>
      <c r="O29" s="103"/>
    </row>
    <row r="30" spans="1:15" x14ac:dyDescent="0.25">
      <c r="A30" s="38">
        <v>68</v>
      </c>
      <c r="B30" s="115" t="s">
        <v>430</v>
      </c>
      <c r="C30" s="118">
        <v>1.3352329999999999</v>
      </c>
      <c r="D30" s="118"/>
      <c r="E30" s="103"/>
      <c r="F30" s="118">
        <v>1.8399719999999999</v>
      </c>
      <c r="G30" s="103"/>
      <c r="H30" s="103"/>
      <c r="I30" s="118">
        <v>2.234375</v>
      </c>
      <c r="J30" s="135"/>
      <c r="K30" s="103"/>
      <c r="L30" s="118">
        <v>0.409026</v>
      </c>
      <c r="M30" s="103"/>
      <c r="N30" s="103"/>
      <c r="O30" s="103"/>
    </row>
    <row r="31" spans="1:15" x14ac:dyDescent="0.25">
      <c r="A31" s="38">
        <v>69</v>
      </c>
      <c r="B31" s="115" t="s">
        <v>431</v>
      </c>
      <c r="C31" s="118">
        <v>3.4811109999999998</v>
      </c>
      <c r="D31" s="118"/>
      <c r="E31" s="103"/>
      <c r="F31" s="118">
        <v>5.4155249999999997</v>
      </c>
      <c r="G31" s="103"/>
      <c r="H31" s="103"/>
      <c r="I31" s="118">
        <v>6.933986</v>
      </c>
      <c r="J31" s="135"/>
      <c r="K31" s="103"/>
      <c r="L31" s="118">
        <v>1.7277039999999999</v>
      </c>
      <c r="M31" s="103"/>
      <c r="N31" s="103"/>
      <c r="O31" s="103"/>
    </row>
    <row r="32" spans="1:15" x14ac:dyDescent="0.25">
      <c r="A32" s="38">
        <v>70</v>
      </c>
      <c r="B32" s="115" t="s">
        <v>432</v>
      </c>
      <c r="C32" s="118">
        <v>0.110599</v>
      </c>
      <c r="D32" s="118"/>
      <c r="E32" s="103"/>
      <c r="F32" s="118">
        <v>0.16589899999999999</v>
      </c>
      <c r="G32" s="103"/>
      <c r="H32" s="103"/>
      <c r="I32" s="118">
        <v>0.22119800000000001</v>
      </c>
      <c r="J32" s="135"/>
      <c r="K32" s="103"/>
      <c r="L32" s="118">
        <v>5.5299000000000001E-2</v>
      </c>
      <c r="M32" s="103"/>
      <c r="N32" s="103"/>
      <c r="O32" s="103"/>
    </row>
    <row r="33" spans="1:15" x14ac:dyDescent="0.25">
      <c r="A33" s="38">
        <v>71</v>
      </c>
      <c r="B33" s="115" t="s">
        <v>433</v>
      </c>
      <c r="C33" s="118">
        <v>0.329681</v>
      </c>
      <c r="D33" s="118"/>
      <c r="E33" s="103"/>
      <c r="F33" s="118">
        <v>0.51558700000000002</v>
      </c>
      <c r="G33" s="103"/>
      <c r="H33" s="103"/>
      <c r="I33" s="118">
        <v>0.68703000000000003</v>
      </c>
      <c r="J33" s="135"/>
      <c r="K33" s="103"/>
      <c r="L33" s="118">
        <v>0.123029</v>
      </c>
      <c r="M33" s="103"/>
      <c r="N33" s="103"/>
      <c r="O33" s="103"/>
    </row>
    <row r="34" spans="1:15" x14ac:dyDescent="0.25">
      <c r="A34" s="38">
        <v>72</v>
      </c>
      <c r="B34" s="115" t="s">
        <v>434</v>
      </c>
      <c r="C34" s="118">
        <v>1.393267</v>
      </c>
      <c r="D34" s="118"/>
      <c r="E34" s="103"/>
      <c r="F34" s="118">
        <v>2.1882109999999999</v>
      </c>
      <c r="G34" s="103"/>
      <c r="H34" s="103"/>
      <c r="I34" s="118">
        <v>3.1931959999999999</v>
      </c>
      <c r="J34" s="135"/>
      <c r="K34" s="103"/>
      <c r="L34" s="118">
        <v>0.77074100000000001</v>
      </c>
      <c r="M34" s="103"/>
      <c r="N34" s="103"/>
      <c r="O34" s="103"/>
    </row>
    <row r="35" spans="1:15" x14ac:dyDescent="0.25">
      <c r="A35" s="38">
        <v>73</v>
      </c>
      <c r="B35" s="115" t="s">
        <v>435</v>
      </c>
      <c r="C35" s="118">
        <v>3.2674000000000002E-2</v>
      </c>
      <c r="D35" s="118"/>
      <c r="E35" s="103"/>
      <c r="F35" s="118">
        <v>4.2625000000000003E-2</v>
      </c>
      <c r="G35" s="103"/>
      <c r="H35" s="103"/>
      <c r="I35" s="118">
        <v>6.7396999999999999E-2</v>
      </c>
      <c r="J35" s="135"/>
      <c r="K35" s="103"/>
      <c r="L35" s="118">
        <v>1.1693E-2</v>
      </c>
      <c r="M35" s="103"/>
      <c r="N35" s="103"/>
      <c r="O35" s="103"/>
    </row>
    <row r="36" spans="1:15" x14ac:dyDescent="0.25">
      <c r="A36" s="38">
        <v>74</v>
      </c>
      <c r="B36" s="117" t="s">
        <v>157</v>
      </c>
      <c r="C36" s="118">
        <v>6.6825650000000003</v>
      </c>
      <c r="D36" s="118"/>
      <c r="E36" s="103"/>
      <c r="F36" s="118">
        <v>10.167819</v>
      </c>
      <c r="G36" s="103"/>
      <c r="H36" s="103"/>
      <c r="I36" s="118">
        <v>13.337182</v>
      </c>
      <c r="J36" s="135"/>
      <c r="K36" s="103"/>
      <c r="L36" s="118">
        <v>3.0974919999999999</v>
      </c>
      <c r="M36" s="103"/>
      <c r="N36" s="103"/>
      <c r="O36" s="103"/>
    </row>
    <row r="37" spans="1:15" x14ac:dyDescent="0.25">
      <c r="A37" s="38">
        <v>75</v>
      </c>
      <c r="B37" s="57" t="s">
        <v>159</v>
      </c>
      <c r="C37" s="118">
        <v>0</v>
      </c>
      <c r="D37" s="118"/>
      <c r="E37" s="103"/>
      <c r="F37" s="105">
        <v>0</v>
      </c>
      <c r="G37" s="103"/>
      <c r="H37" s="103"/>
      <c r="I37" s="118">
        <v>6.0999999999999999E-5</v>
      </c>
      <c r="J37" s="135"/>
      <c r="K37" s="103"/>
      <c r="L37" s="151"/>
      <c r="M37" s="103"/>
      <c r="N37" s="103"/>
      <c r="O37" s="103"/>
    </row>
    <row r="38" spans="1:15" x14ac:dyDescent="0.25">
      <c r="A38" s="38">
        <v>76</v>
      </c>
      <c r="B38" s="57" t="s">
        <v>228</v>
      </c>
      <c r="C38" s="118">
        <v>6.6825650000000003</v>
      </c>
      <c r="D38" s="118"/>
      <c r="E38" s="103"/>
      <c r="F38" s="118">
        <v>10.167819</v>
      </c>
      <c r="G38" s="103"/>
      <c r="H38" s="103"/>
      <c r="I38" s="118">
        <v>13.337243000000001</v>
      </c>
      <c r="J38" s="135"/>
      <c r="K38" s="103"/>
      <c r="L38" s="118">
        <v>3.0974919999999999</v>
      </c>
      <c r="M38" s="103"/>
      <c r="N38" s="103"/>
      <c r="O38" s="103"/>
    </row>
    <row r="39" spans="1:15" x14ac:dyDescent="0.25">
      <c r="A39" s="38">
        <v>77</v>
      </c>
      <c r="B39" s="57" t="s">
        <v>227</v>
      </c>
      <c r="C39" s="118">
        <v>3.4739640000000001</v>
      </c>
      <c r="D39" s="118"/>
      <c r="E39" s="103"/>
      <c r="F39" s="118">
        <v>4.916804</v>
      </c>
      <c r="G39" s="103"/>
      <c r="H39" s="103"/>
      <c r="I39" s="118">
        <v>6.6815049999999996</v>
      </c>
      <c r="J39" s="135"/>
      <c r="K39" s="103"/>
      <c r="L39" s="118">
        <v>1.512135</v>
      </c>
      <c r="M39" s="103"/>
      <c r="N39" s="103"/>
      <c r="O39" s="103"/>
    </row>
    <row r="40" spans="1:15" x14ac:dyDescent="0.25">
      <c r="A40" s="38">
        <v>78</v>
      </c>
      <c r="B40" s="31" t="s">
        <v>245</v>
      </c>
      <c r="C40" s="118">
        <v>0</v>
      </c>
      <c r="D40" s="118"/>
      <c r="E40" s="103"/>
      <c r="F40" s="118">
        <v>0</v>
      </c>
      <c r="G40" s="103"/>
      <c r="H40" s="103"/>
      <c r="I40" s="118">
        <v>0</v>
      </c>
      <c r="J40" s="135"/>
      <c r="K40" s="103"/>
      <c r="L40" s="118">
        <v>0</v>
      </c>
      <c r="M40" s="103"/>
      <c r="N40" s="103"/>
      <c r="O40" s="103"/>
    </row>
    <row r="41" spans="1:15" x14ac:dyDescent="0.25">
      <c r="A41" s="38">
        <v>79</v>
      </c>
      <c r="B41" s="57" t="s">
        <v>226</v>
      </c>
      <c r="C41" s="118">
        <v>3.4739640000000001</v>
      </c>
      <c r="D41" s="118"/>
      <c r="E41" s="103"/>
      <c r="F41" s="118">
        <v>4.916804</v>
      </c>
      <c r="G41" s="103"/>
      <c r="H41" s="103"/>
      <c r="I41" s="118">
        <v>6.6815049999999996</v>
      </c>
      <c r="J41" s="135"/>
      <c r="K41" s="103"/>
      <c r="L41" s="118">
        <v>1.512135</v>
      </c>
      <c r="M41" s="53"/>
      <c r="N41" s="103"/>
      <c r="O41" s="103"/>
    </row>
    <row r="42" spans="1:15" x14ac:dyDescent="0.25">
      <c r="A42" s="154"/>
      <c r="B42" s="155"/>
      <c r="C42" s="155"/>
      <c r="D42" s="155"/>
      <c r="E42" s="155"/>
      <c r="F42" s="155"/>
      <c r="G42" s="155"/>
      <c r="H42" s="155"/>
      <c r="I42" s="155"/>
      <c r="J42" s="155"/>
      <c r="K42" s="155"/>
      <c r="L42" s="155"/>
      <c r="M42" s="155"/>
      <c r="N42" s="155"/>
      <c r="O42" s="155"/>
    </row>
    <row r="43" spans="1:15" ht="10.5" customHeight="1" x14ac:dyDescent="0.25">
      <c r="B43" s="71" t="s">
        <v>332</v>
      </c>
    </row>
    <row r="44" spans="1:15" ht="10.5" customHeight="1" x14ac:dyDescent="0.25">
      <c r="B44" s="39" t="s">
        <v>265</v>
      </c>
    </row>
    <row r="45" spans="1:15" ht="10.5" customHeight="1" x14ac:dyDescent="0.25">
      <c r="B45" s="39" t="s">
        <v>264</v>
      </c>
    </row>
    <row r="46" spans="1:15" ht="3" customHeight="1" x14ac:dyDescent="0.25">
      <c r="B46" s="72"/>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Jun 1033</cp:lastModifiedBy>
  <cp:lastPrinted>2023-11-25T09:16:35Z</cp:lastPrinted>
  <dcterms:created xsi:type="dcterms:W3CDTF">2016-11-16T09:16:47Z</dcterms:created>
  <dcterms:modified xsi:type="dcterms:W3CDTF">2024-08-12T08:01:52Z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