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E32" i="3" l="1"/>
  <c r="C28" i="2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20" i="3"/>
  <c r="E12" i="3"/>
  <c r="E33" i="3" l="1"/>
  <c r="E23" i="2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<sst xmlns="http://schemas.openxmlformats.org/spreadsheetml/2006/main" count="104" uniqueCount="46">
  <si>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</si>
  <si>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</si>
  <si>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</si>
  <si>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</si>
  <si>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</si>
  <si>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</si>
  <si>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</si>
  <si>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</si>
  <si>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</si>
  <si>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</si>
  <si>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</si>
  <si>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</si>
  <si>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</si>
  <si>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</si>
  <si>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</si>
  <si>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</si>
  <si>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</si>
  <si>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</si>
  <si>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</si>
  <si>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</si>
  <si>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</si>
  <si>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</si>
  <si>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</si>
  <si>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</si>
  <si>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</si>
  <si>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</si>
  <si>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</si>
  <si>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</si>
  <si>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</si>
  <si>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</si>
  <si>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</si>
  <si>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</si>
  <si>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</si>
  <si>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</si>
  <si>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</si>
  <si>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</si>
  <si>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</si>
  <si>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</si>
  <si>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</si>
  <si>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</si>
  <si>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</si>
  <si>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</si>
  <si>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</si>
  <si>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Data aset LKM menggunakan data Kuartal 3 2018.</t>
  </si>
  <si>
    <t>Data aset Jasa Penunjang menggunakan data Semester II 2018.</t>
  </si>
  <si>
    <t>Maret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</si>
</sst>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70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4" fontId="30" fillId="0" borderId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5" fillId="0" borderId="0">
      <protection locked="0"/>
    </xf>
    <xf numFmtId="10" fontId="30" fillId="15" borderId="2" applyNumberFormat="0" applyBorder="0" applyAlignment="0" applyProtection="0"/>
    <xf numFmtId="189" fontId="25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7" fillId="0" borderId="0"/>
    <xf numFmtId="189" fontId="1" fillId="0" borderId="0"/>
    <xf numFmtId="18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9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7" fillId="0" borderId="0"/>
    <xf numFmtId="189" fontId="7" fillId="0" borderId="0"/>
    <xf numFmtId="189" fontId="1" fillId="0" borderId="0"/>
    <xf numFmtId="189" fontId="1" fillId="0" borderId="0"/>
    <xf numFmtId="167" fontId="1" fillId="0" borderId="0"/>
    <xf numFmtId="189" fontId="7" fillId="0" borderId="0"/>
    <xf numFmtId="189" fontId="7" fillId="0" borderId="0"/>
    <xf numFmtId="190" fontId="1" fillId="0" borderId="0"/>
    <xf numFmtId="189" fontId="1" fillId="0" borderId="0"/>
    <xf numFmtId="189" fontId="1" fillId="0" borderId="0"/>
    <xf numFmtId="9" fontId="7" fillId="0" borderId="0" applyFont="0" applyFill="0" applyBorder="0" applyAlignment="0" applyProtection="0"/>
    <xf numFmtId="189" fontId="36" fillId="0" borderId="2">
      <alignment horizontal="center"/>
    </xf>
    <xf numFmtId="189" fontId="36" fillId="0" borderId="0">
      <alignment horizontal="center" vertical="center"/>
    </xf>
    <xf numFmtId="189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>
      <alignment vertical="center"/>
    </xf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8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49" fillId="8" borderId="13" xfId="0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 vertical="center"/>
    </xf>
    <xf numFmtId="41" fontId="50" fillId="8" borderId="23" xfId="845" applyFont="1" applyFill="1" applyBorder="1" applyAlignment="1">
      <alignment horizontal="right" vertical="center"/>
    </xf>
    <xf numFmtId="41" fontId="52" fillId="0" borderId="23" xfId="845" applyFont="1" applyFill="1" applyBorder="1"/>
    <xf numFmtId="41" fontId="51" fillId="0" borderId="2" xfId="845" applyFont="1" applyBorder="1" applyAlignment="1">
      <alignment horizontal="right" vertical="center"/>
    </xf>
    <xf numFmtId="41" fontId="51" fillId="0" borderId="23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4" xfId="0" applyFont="1" applyFill="1" applyBorder="1" applyAlignment="1">
      <alignment vertical="center"/>
    </xf>
    <xf numFmtId="41" fontId="54" fillId="8" borderId="25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zoomScale="80" zoomScaleNormal="80" workbookViewId="0">
      <selection activeCell="F35" sqref="F35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55" customFormat="1" ht="18.75">
      <c r="B2" s="61" t="s">
        <v>35</v>
      </c>
      <c r="C2" s="61"/>
      <c r="D2" s="61"/>
      <c r="E2" s="61"/>
      <c r="H2" s="61" t="s">
        <v>35</v>
      </c>
      <c r="I2" s="61"/>
      <c r="J2" s="61"/>
      <c r="K2" s="6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24" customFormat="1">
      <c r="B5" s="62" t="s">
        <v>1</v>
      </c>
      <c r="C5" s="64" t="s">
        <v>45</v>
      </c>
      <c r="D5" s="65"/>
      <c r="E5" s="66" t="s">
        <v>28</v>
      </c>
      <c r="H5" s="62" t="s">
        <v>1</v>
      </c>
      <c r="I5" s="64" t="str">
        <f>C5</f>
        <v>Maret 2019</v>
      </c>
      <c r="J5" s="65"/>
      <c r="K5" s="66" t="s">
        <v>28</v>
      </c>
    </row>
    <row r="6" spans="2:11" s="24" customFormat="1">
      <c r="B6" s="63"/>
      <c r="C6" s="51" t="s">
        <v>34</v>
      </c>
      <c r="D6" s="51" t="s">
        <v>2</v>
      </c>
      <c r="E6" s="67"/>
      <c r="H6" s="63"/>
      <c r="I6" s="51" t="s">
        <v>34</v>
      </c>
      <c r="J6" s="51" t="s">
        <v>2</v>
      </c>
      <c r="K6" s="67"/>
    </row>
    <row r="7" spans="2:11" s="24" customFormat="1">
      <c r="B7" s="25" t="s">
        <v>3</v>
      </c>
      <c r="C7" s="26">
        <f>SUM(C8:C12)</f>
        <v>1249.1674830609286</v>
      </c>
      <c r="D7" s="26">
        <f>SUM(D8:D12)</f>
        <v>43.442160278219994</v>
      </c>
      <c r="E7" s="27">
        <f>C7+D7</f>
        <v>1292.6096433391485</v>
      </c>
      <c r="F7" s="28"/>
      <c r="G7" s="28"/>
      <c r="H7" s="25" t="s">
        <v>3</v>
      </c>
      <c r="I7" s="26">
        <f>SUM(I8:I12)</f>
        <v>1249167.4830609285</v>
      </c>
      <c r="J7" s="26">
        <f>SUM(J8:J12)</f>
        <v>43442.160278219999</v>
      </c>
      <c r="K7" s="27">
        <f>I7+J7</f>
        <v>1292609.6433391485</v>
      </c>
    </row>
    <row r="8" spans="2:11">
      <c r="B8" s="52" t="s">
        <v>4</v>
      </c>
      <c r="C8" s="36">
        <v>534.75196590871008</v>
      </c>
      <c r="D8" s="36">
        <v>35.90260007557</v>
      </c>
      <c r="E8" s="30">
        <f t="shared" ref="E8:E32" si="0">C8+D8</f>
        <v>570.65456598428011</v>
      </c>
      <c r="F8" s="31"/>
      <c r="G8" s="31"/>
      <c r="H8" s="29" t="s">
        <v>4</v>
      </c>
      <c r="I8" s="32">
        <f>C8*1000</f>
        <v>534751.96590871003</v>
      </c>
      <c r="J8" s="32">
        <f>D8*1000</f>
        <v>35902.600075570001</v>
      </c>
      <c r="K8" s="33">
        <f>SUM(I8:J8)</f>
        <v>570654.56598428008</v>
      </c>
    </row>
    <row r="9" spans="2:11">
      <c r="B9" s="52" t="s">
        <v>5</v>
      </c>
      <c r="C9" s="36">
        <v>148.19160192990998</v>
      </c>
      <c r="D9" s="36">
        <v>5.6592464014800008</v>
      </c>
      <c r="E9" s="30">
        <f t="shared" si="0"/>
        <v>153.85084833138998</v>
      </c>
      <c r="F9" s="31"/>
      <c r="G9" s="31"/>
      <c r="H9" s="29" t="s">
        <v>5</v>
      </c>
      <c r="I9" s="32">
        <f t="shared" ref="I9:J14" si="1">C9*1000</f>
        <v>148191.60192990999</v>
      </c>
      <c r="J9" s="32">
        <f t="shared" ref="J9:J12" si="2">D9*1000</f>
        <v>5659.2464014800007</v>
      </c>
      <c r="K9" s="33">
        <f t="shared" ref="K9:K12" si="3">SUM(I9:J9)</f>
        <v>153850.84833138998</v>
      </c>
    </row>
    <row r="10" spans="2:11">
      <c r="B10" s="52" t="s">
        <v>6</v>
      </c>
      <c r="C10" s="36">
        <v>23.635086462789996</v>
      </c>
      <c r="D10" s="36">
        <v>1.88031380117</v>
      </c>
      <c r="E10" s="30">
        <f t="shared" si="0"/>
        <v>25.515400263959997</v>
      </c>
      <c r="F10" s="31"/>
      <c r="G10" s="31"/>
      <c r="H10" s="29" t="s">
        <v>6</v>
      </c>
      <c r="I10" s="32">
        <f t="shared" si="1"/>
        <v>23635.086462789997</v>
      </c>
      <c r="J10" s="32">
        <f t="shared" si="2"/>
        <v>1880.31380117</v>
      </c>
      <c r="K10" s="33">
        <f t="shared" si="3"/>
        <v>25515.400263959997</v>
      </c>
    </row>
    <row r="11" spans="2:11">
      <c r="B11" s="52" t="s">
        <v>7</v>
      </c>
      <c r="C11" s="36">
        <v>134.93910606051</v>
      </c>
      <c r="D11" s="36">
        <v>0</v>
      </c>
      <c r="E11" s="30">
        <f t="shared" si="0"/>
        <v>134.93910606051</v>
      </c>
      <c r="F11" s="31"/>
      <c r="G11" s="31"/>
      <c r="H11" s="29" t="s">
        <v>7</v>
      </c>
      <c r="I11" s="32">
        <f t="shared" si="1"/>
        <v>134939.10606051001</v>
      </c>
      <c r="J11" s="32">
        <f t="shared" si="2"/>
        <v>0</v>
      </c>
      <c r="K11" s="33">
        <f t="shared" si="3"/>
        <v>134939.10606051001</v>
      </c>
    </row>
    <row r="12" spans="2:11">
      <c r="B12" s="53" t="s">
        <v>8</v>
      </c>
      <c r="C12" s="36">
        <v>407.64972269900846</v>
      </c>
      <c r="D12" s="36"/>
      <c r="E12" s="30">
        <f t="shared" si="0"/>
        <v>407.64972269900846</v>
      </c>
      <c r="F12" s="31"/>
      <c r="G12" s="31"/>
      <c r="H12" s="34" t="s">
        <v>8</v>
      </c>
      <c r="I12" s="32">
        <f t="shared" si="1"/>
        <v>407649.72269900847</v>
      </c>
      <c r="J12" s="32">
        <f t="shared" si="2"/>
        <v>0</v>
      </c>
      <c r="K12" s="33">
        <f t="shared" si="3"/>
        <v>407649.72269900847</v>
      </c>
    </row>
    <row r="13" spans="2:11" s="24" customFormat="1">
      <c r="B13" s="25" t="s">
        <v>9</v>
      </c>
      <c r="C13" s="26">
        <f>SUM(C14:C16)</f>
        <v>569.24921967715954</v>
      </c>
      <c r="D13" s="26">
        <f>SUM(D14:D16)</f>
        <v>27.064438073900025</v>
      </c>
      <c r="E13" s="35">
        <f t="shared" si="0"/>
        <v>596.31365775105962</v>
      </c>
      <c r="F13" s="28"/>
      <c r="G13" s="28"/>
      <c r="H13" s="25" t="s">
        <v>9</v>
      </c>
      <c r="I13" s="26">
        <f>SUM(I14:I16)</f>
        <v>569249.21967715945</v>
      </c>
      <c r="J13" s="26">
        <f>SUM(J14:J16)</f>
        <v>27064.438073900019</v>
      </c>
      <c r="K13" s="27">
        <f>I13+J13</f>
        <v>596313.65775105951</v>
      </c>
    </row>
    <row r="14" spans="2:11">
      <c r="B14" s="34" t="s">
        <v>25</v>
      </c>
      <c r="C14" s="36">
        <v>486.17507366763499</v>
      </c>
      <c r="D14" s="36">
        <v>22.189163402917004</v>
      </c>
      <c r="E14" s="30">
        <f t="shared" si="0"/>
        <v>508.36423707055201</v>
      </c>
      <c r="F14" s="37"/>
      <c r="G14" s="31"/>
      <c r="H14" s="34" t="s">
        <v>25</v>
      </c>
      <c r="I14" s="32">
        <f t="shared" si="1"/>
        <v>486175.07366763498</v>
      </c>
      <c r="J14" s="32">
        <f t="shared" si="1"/>
        <v>22189.163402917002</v>
      </c>
      <c r="K14" s="33">
        <f>SUM(I14:J14)</f>
        <v>508364.23707055196</v>
      </c>
    </row>
    <row r="15" spans="2:11">
      <c r="B15" s="34" t="s">
        <v>10</v>
      </c>
      <c r="C15" s="36">
        <v>11.931288364537259</v>
      </c>
      <c r="D15" s="36">
        <v>1.50548231464391</v>
      </c>
      <c r="E15" s="30">
        <f t="shared" si="0"/>
        <v>13.436770679181169</v>
      </c>
      <c r="F15" s="31"/>
      <c r="G15" s="31"/>
      <c r="H15" s="34" t="s">
        <v>10</v>
      </c>
      <c r="I15" s="32">
        <f t="shared" ref="I15:J20" si="4">C15*1000</f>
        <v>11931.288364537259</v>
      </c>
      <c r="J15" s="32">
        <f t="shared" ref="J15:J16" si="5">D15*1000</f>
        <v>1505.4823146439101</v>
      </c>
      <c r="K15" s="33">
        <f t="shared" ref="K15:K16" si="6">SUM(I15:J15)</f>
        <v>13436.770679181169</v>
      </c>
    </row>
    <row r="16" spans="2:11">
      <c r="B16" s="34" t="s">
        <v>26</v>
      </c>
      <c r="C16" s="36">
        <v>71.142857644987274</v>
      </c>
      <c r="D16" s="36">
        <v>3.3697923563391101</v>
      </c>
      <c r="E16" s="30">
        <f t="shared" si="0"/>
        <v>74.512650001326378</v>
      </c>
      <c r="F16" s="37"/>
      <c r="G16" s="37"/>
      <c r="H16" s="34" t="s">
        <v>26</v>
      </c>
      <c r="I16" s="32">
        <f t="shared" si="4"/>
        <v>71142.857644987278</v>
      </c>
      <c r="J16" s="32">
        <f t="shared" si="5"/>
        <v>3369.79235633911</v>
      </c>
      <c r="K16" s="33">
        <f t="shared" si="6"/>
        <v>74512.650001326387</v>
      </c>
    </row>
    <row r="17" spans="2:11" s="24" customFormat="1">
      <c r="B17" s="25" t="s">
        <v>11</v>
      </c>
      <c r="C17" s="26">
        <f>SUM(C18:C20)</f>
        <v>276.91200438585292</v>
      </c>
      <c r="D17" s="26">
        <f>SUM(D18:D20)</f>
        <v>6.2488459593132415</v>
      </c>
      <c r="E17" s="35">
        <f t="shared" si="0"/>
        <v>283.16085034516618</v>
      </c>
      <c r="F17" s="28"/>
      <c r="G17" s="28"/>
      <c r="H17" s="25" t="s">
        <v>11</v>
      </c>
      <c r="I17" s="26">
        <f>SUM(I18:I20)</f>
        <v>276912.0043858529</v>
      </c>
      <c r="J17" s="26">
        <f>SUM(J18:J20)</f>
        <v>6248.8459593132411</v>
      </c>
      <c r="K17" s="27">
        <f>I17+J17</f>
        <v>283160.85034516611</v>
      </c>
    </row>
    <row r="18" spans="2:11">
      <c r="B18" s="34" t="s">
        <v>12</v>
      </c>
      <c r="C18" s="36">
        <v>157.244823915491</v>
      </c>
      <c r="D18" s="36">
        <v>1.1187120081299999</v>
      </c>
      <c r="E18" s="30">
        <f t="shared" si="0"/>
        <v>158.36353592362099</v>
      </c>
      <c r="F18" s="31"/>
      <c r="G18" s="31"/>
      <c r="H18" s="34" t="s">
        <v>12</v>
      </c>
      <c r="I18" s="32">
        <f t="shared" si="4"/>
        <v>157244.823915491</v>
      </c>
      <c r="J18" s="32">
        <f t="shared" si="4"/>
        <v>1118.71200813</v>
      </c>
      <c r="K18" s="33">
        <f>SUM(I18:J18)</f>
        <v>158363.53592362101</v>
      </c>
    </row>
    <row r="19" spans="2:11">
      <c r="B19" s="34" t="s">
        <v>13</v>
      </c>
      <c r="C19" s="36">
        <v>33.612144312948878</v>
      </c>
      <c r="D19" s="36">
        <v>0.23740921404199999</v>
      </c>
      <c r="E19" s="30">
        <f t="shared" si="0"/>
        <v>33.849553526990881</v>
      </c>
      <c r="F19" s="31"/>
      <c r="G19" s="31"/>
      <c r="H19" s="34" t="s">
        <v>13</v>
      </c>
      <c r="I19" s="32">
        <f t="shared" si="4"/>
        <v>33612.144312948876</v>
      </c>
      <c r="J19" s="32">
        <f t="shared" si="4"/>
        <v>237.409214042</v>
      </c>
      <c r="K19" s="33">
        <f t="shared" ref="K19:K20" si="7">SUM(I19:J19)</f>
        <v>33849.55352699088</v>
      </c>
    </row>
    <row r="20" spans="2:11">
      <c r="B20" s="34" t="s">
        <v>14</v>
      </c>
      <c r="C20" s="36">
        <v>86.055036157413042</v>
      </c>
      <c r="D20" s="36">
        <v>4.8927247371412417</v>
      </c>
      <c r="E20" s="30">
        <f t="shared" si="0"/>
        <v>90.947760894554278</v>
      </c>
      <c r="F20" s="31"/>
      <c r="G20" s="31"/>
      <c r="H20" s="34" t="s">
        <v>14</v>
      </c>
      <c r="I20" s="32">
        <f t="shared" si="4"/>
        <v>86055.036157413037</v>
      </c>
      <c r="J20" s="32">
        <f t="shared" si="4"/>
        <v>4892.7247371412413</v>
      </c>
      <c r="K20" s="33">
        <f t="shared" si="7"/>
        <v>90947.760894554274</v>
      </c>
    </row>
    <row r="21" spans="2:11" s="24" customFormat="1">
      <c r="B21" s="25" t="s">
        <v>15</v>
      </c>
      <c r="C21" s="26">
        <f>SUM(C22:C27)</f>
        <v>209.97447735591024</v>
      </c>
      <c r="D21" s="26">
        <f>SUM(D22:D27)</f>
        <v>26.934769657151257</v>
      </c>
      <c r="E21" s="35">
        <f t="shared" si="0"/>
        <v>236.9092470130615</v>
      </c>
      <c r="F21" s="28"/>
      <c r="G21" s="28"/>
      <c r="H21" s="25" t="s">
        <v>15</v>
      </c>
      <c r="I21" s="26">
        <f>SUM(I22:I27)</f>
        <v>209974.47735591026</v>
      </c>
      <c r="J21" s="26">
        <f>SUM(J22:J27)</f>
        <v>26934.769657151253</v>
      </c>
      <c r="K21" s="27">
        <f>I21+J21</f>
        <v>236909.24701306151</v>
      </c>
    </row>
    <row r="22" spans="2:11">
      <c r="B22" s="34" t="s">
        <v>27</v>
      </c>
      <c r="C22" s="36">
        <v>101.25757794100066</v>
      </c>
      <c r="D22" s="36">
        <v>14.761457262314392</v>
      </c>
      <c r="E22" s="30">
        <f t="shared" si="0"/>
        <v>116.01903520331506</v>
      </c>
      <c r="F22" s="37"/>
      <c r="G22" s="31"/>
      <c r="H22" s="34" t="s">
        <v>27</v>
      </c>
      <c r="I22" s="32">
        <f t="shared" ref="I22" si="8">C22*1000</f>
        <v>101257.57794100067</v>
      </c>
      <c r="J22" s="32">
        <f t="shared" ref="J22" si="9">D22*1000</f>
        <v>14761.457262314392</v>
      </c>
      <c r="K22" s="33">
        <f>SUM(I22:J22)</f>
        <v>116019.03520331506</v>
      </c>
    </row>
    <row r="23" spans="2:11">
      <c r="B23" s="34" t="s">
        <v>29</v>
      </c>
      <c r="C23" s="36">
        <v>47.168956760049326</v>
      </c>
      <c r="D23" s="36">
        <v>8.6393109777758799</v>
      </c>
      <c r="E23" s="30">
        <f t="shared" si="0"/>
        <v>55.808267737825204</v>
      </c>
      <c r="F23" s="37"/>
      <c r="G23" s="31"/>
      <c r="H23" s="34" t="s">
        <v>29</v>
      </c>
      <c r="I23" s="32">
        <f t="shared" ref="I23:I27" si="10">C23*1000</f>
        <v>47168.956760049325</v>
      </c>
      <c r="J23" s="32">
        <f t="shared" ref="J23:J27" si="11">D23*1000</f>
        <v>8639.31097777588</v>
      </c>
      <c r="K23" s="33">
        <f t="shared" ref="K23:K27" si="12">SUM(I23:J23)</f>
        <v>55808.267737825205</v>
      </c>
    </row>
    <row r="24" spans="2:11">
      <c r="B24" s="34" t="s">
        <v>16</v>
      </c>
      <c r="C24" s="36">
        <v>18.705162458748202</v>
      </c>
      <c r="D24" s="36">
        <v>1.5241244955139832</v>
      </c>
      <c r="E24" s="30">
        <f t="shared" si="0"/>
        <v>20.229286954262186</v>
      </c>
      <c r="F24" s="37"/>
      <c r="G24" s="31"/>
      <c r="H24" s="34" t="s">
        <v>16</v>
      </c>
      <c r="I24" s="32">
        <f t="shared" si="10"/>
        <v>18705.1624587482</v>
      </c>
      <c r="J24" s="32">
        <f t="shared" si="11"/>
        <v>1524.1244955139832</v>
      </c>
      <c r="K24" s="33">
        <f t="shared" si="12"/>
        <v>20229.286954262185</v>
      </c>
    </row>
    <row r="25" spans="2:11">
      <c r="B25" s="34" t="s">
        <v>17</v>
      </c>
      <c r="C25" s="36">
        <v>22.246547</v>
      </c>
      <c r="D25" s="36">
        <v>2.0098769215469998</v>
      </c>
      <c r="E25" s="30">
        <f t="shared" si="0"/>
        <v>24.256423921547</v>
      </c>
      <c r="F25" s="31"/>
      <c r="G25" s="31"/>
      <c r="H25" s="34" t="s">
        <v>17</v>
      </c>
      <c r="I25" s="32">
        <f t="shared" si="10"/>
        <v>22246.546999999999</v>
      </c>
      <c r="J25" s="32">
        <f t="shared" si="11"/>
        <v>2009.8769215469997</v>
      </c>
      <c r="K25" s="33">
        <f t="shared" si="12"/>
        <v>24256.423921546997</v>
      </c>
    </row>
    <row r="26" spans="2:11">
      <c r="B26" s="34" t="s">
        <v>18</v>
      </c>
      <c r="C26" s="36">
        <v>17.181030773396209</v>
      </c>
      <c r="D26" s="36">
        <v>0</v>
      </c>
      <c r="E26" s="30">
        <f>C26+D26</f>
        <v>17.181030773396209</v>
      </c>
      <c r="F26" s="31"/>
      <c r="G26" s="31"/>
      <c r="H26" s="34" t="s">
        <v>18</v>
      </c>
      <c r="I26" s="32">
        <f>C26*1000</f>
        <v>17181.030773396211</v>
      </c>
      <c r="J26" s="32">
        <f>D26*1000</f>
        <v>0</v>
      </c>
      <c r="K26" s="33">
        <f t="shared" si="12"/>
        <v>17181.030773396211</v>
      </c>
    </row>
    <row r="27" spans="2:11">
      <c r="B27" s="34" t="s">
        <v>19</v>
      </c>
      <c r="C27" s="36">
        <v>3.4152024227158595</v>
      </c>
      <c r="D27" s="36">
        <v>0</v>
      </c>
      <c r="E27" s="30">
        <f t="shared" si="0"/>
        <v>3.4152024227158595</v>
      </c>
      <c r="F27" s="31"/>
      <c r="G27" s="31"/>
      <c r="H27" s="34" t="s">
        <v>19</v>
      </c>
      <c r="I27" s="32">
        <f t="shared" si="10"/>
        <v>3415.2024227158595</v>
      </c>
      <c r="J27" s="32">
        <f t="shared" si="11"/>
        <v>0</v>
      </c>
      <c r="K27" s="33">
        <f t="shared" si="12"/>
        <v>3415.2024227158595</v>
      </c>
    </row>
    <row r="28" spans="2:11" s="24" customFormat="1">
      <c r="B28" s="25" t="s">
        <v>20</v>
      </c>
      <c r="C28" s="26">
        <f>SUM(C29:C30)</f>
        <v>9.61</v>
      </c>
      <c r="D28" s="26">
        <f>SUM(D29:D30)</f>
        <v>0</v>
      </c>
      <c r="E28" s="35">
        <f t="shared" si="0"/>
        <v>9.61</v>
      </c>
      <c r="F28" s="28"/>
      <c r="G28" s="28"/>
      <c r="H28" s="25" t="s">
        <v>20</v>
      </c>
      <c r="I28" s="26">
        <f>SUM(I29:I30)</f>
        <v>9610</v>
      </c>
      <c r="J28" s="26">
        <f>SUM(J29:J30)</f>
        <v>0</v>
      </c>
      <c r="K28" s="27">
        <f>I28+J28</f>
        <v>9610</v>
      </c>
    </row>
    <row r="29" spans="2:11">
      <c r="B29" s="34" t="s">
        <v>21</v>
      </c>
      <c r="C29" s="36">
        <v>6.76</v>
      </c>
      <c r="D29" s="10">
        <v>0</v>
      </c>
      <c r="E29" s="30">
        <f t="shared" si="0"/>
        <v>6.76</v>
      </c>
      <c r="F29" s="31"/>
      <c r="G29" s="31"/>
      <c r="H29" s="34" t="s">
        <v>21</v>
      </c>
      <c r="I29" s="32">
        <f t="shared" ref="I29" si="13">C29*1000</f>
        <v>6760</v>
      </c>
      <c r="J29" s="32">
        <f t="shared" ref="J29" si="14">D29*1000</f>
        <v>0</v>
      </c>
      <c r="K29" s="33">
        <f>SUM(I29:J29)</f>
        <v>6760</v>
      </c>
    </row>
    <row r="30" spans="2:11">
      <c r="B30" s="34" t="s">
        <v>22</v>
      </c>
      <c r="C30" s="36">
        <v>2.85</v>
      </c>
      <c r="D30" s="36">
        <v>0</v>
      </c>
      <c r="E30" s="30">
        <f t="shared" si="0"/>
        <v>2.85</v>
      </c>
      <c r="F30" s="31"/>
      <c r="G30" s="31"/>
      <c r="H30" s="34" t="s">
        <v>22</v>
      </c>
      <c r="I30" s="32">
        <f t="shared" ref="I30" si="15">C30*1000</f>
        <v>2850</v>
      </c>
      <c r="J30" s="32">
        <f t="shared" ref="J30" si="16">D30*1000</f>
        <v>0</v>
      </c>
      <c r="K30" s="33">
        <f>SUM(I30:J30)</f>
        <v>2850</v>
      </c>
    </row>
    <row r="31" spans="2:11">
      <c r="B31" s="38" t="s">
        <v>23</v>
      </c>
      <c r="C31" s="26">
        <v>0.4699754455996073</v>
      </c>
      <c r="D31" s="26">
        <v>0.27829196429605996</v>
      </c>
      <c r="E31" s="39">
        <f t="shared" si="0"/>
        <v>0.7482674098956672</v>
      </c>
      <c r="F31" s="28"/>
      <c r="G31" s="31"/>
      <c r="H31" s="38" t="s">
        <v>23</v>
      </c>
      <c r="I31" s="40">
        <f t="shared" ref="I31" si="17">C31*1000</f>
        <v>469.97544559960733</v>
      </c>
      <c r="J31" s="40">
        <f t="shared" ref="J31" si="18">D31*1000</f>
        <v>278.29196429605997</v>
      </c>
      <c r="K31" s="41">
        <f>SUM(I31:J31)</f>
        <v>748.26740989566724</v>
      </c>
    </row>
    <row r="32" spans="2:11" ht="15.75" thickBot="1">
      <c r="B32" s="42" t="s">
        <v>24</v>
      </c>
      <c r="C32" s="43">
        <f>C21+C17+C13+C7+C31+C28</f>
        <v>2315.3831599254513</v>
      </c>
      <c r="D32" s="43">
        <f>D21+D17+D13+D7+D31+D28</f>
        <v>103.96850593288057</v>
      </c>
      <c r="E32" s="44">
        <f t="shared" si="0"/>
        <v>2419.3516658583317</v>
      </c>
      <c r="F32" s="24"/>
      <c r="H32" s="42" t="s">
        <v>24</v>
      </c>
      <c r="I32" s="43">
        <f t="shared" ref="I32:J32" si="19">I21+I17+I13+I7+I31+I28</f>
        <v>2315383.159925451</v>
      </c>
      <c r="J32" s="43">
        <f t="shared" si="19"/>
        <v>103968.50593288058</v>
      </c>
      <c r="K32" s="44">
        <f>K21+K17+K13+K7+K31+K28</f>
        <v>2419351.6658583311</v>
      </c>
    </row>
    <row r="33" spans="1:11">
      <c r="B33" s="3"/>
      <c r="C33" s="3"/>
      <c r="D33" s="3"/>
      <c r="E33" s="45"/>
      <c r="K33" s="46"/>
    </row>
    <row r="35" spans="1:11">
      <c r="B35" s="54" t="s">
        <v>40</v>
      </c>
      <c r="I35" s="47"/>
      <c r="J35" s="47"/>
      <c r="K35" s="47"/>
    </row>
    <row r="36" spans="1:11">
      <c r="B36" s="54" t="s">
        <v>43</v>
      </c>
    </row>
    <row r="37" spans="1:11">
      <c r="B37" s="54" t="s">
        <v>44</v>
      </c>
    </row>
    <row r="38" spans="1:11">
      <c r="A38" s="48"/>
      <c r="B38" s="49"/>
    </row>
    <row r="39" spans="1:11">
      <c r="A39" s="48"/>
      <c r="B39" s="49"/>
    </row>
    <row r="40" spans="1:11">
      <c r="A40" s="48"/>
      <c r="B40" s="49"/>
    </row>
    <row r="41" spans="1:11">
      <c r="A41" s="48"/>
      <c r="B41" s="49"/>
    </row>
    <row r="42" spans="1:11">
      <c r="A42" s="48"/>
      <c r="B42" s="49"/>
    </row>
    <row r="43" spans="1:11">
      <c r="A43" s="48"/>
      <c r="B43" s="50"/>
      <c r="C43" s="49"/>
      <c r="D43" s="49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abSelected="1" zoomScale="80" zoomScaleNormal="80" workbookViewId="0">
      <selection activeCell="F1" sqref="F1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56" customFormat="1" ht="18.75">
      <c r="A1" s="55"/>
      <c r="B1" s="61" t="s">
        <v>36</v>
      </c>
      <c r="C1" s="61"/>
      <c r="D1" s="61"/>
      <c r="E1" s="61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8" s="56" customFormat="1" ht="18.75">
      <c r="A2" s="55"/>
      <c r="B2" s="61" t="s">
        <v>37</v>
      </c>
      <c r="C2" s="61"/>
      <c r="D2" s="61"/>
      <c r="E2" s="61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</row>
    <row r="3" spans="1:88" ht="15.75" thickBot="1">
      <c r="B3" s="3"/>
      <c r="C3" s="3"/>
      <c r="D3" s="3"/>
      <c r="E3" s="4"/>
    </row>
    <row r="4" spans="1:88">
      <c r="B4" s="62" t="s">
        <v>1</v>
      </c>
      <c r="C4" s="64" t="str">
        <f>'data aset IKNB'!C5:D5</f>
        <v>Maret 2019</v>
      </c>
      <c r="D4" s="65"/>
      <c r="E4" s="66" t="s">
        <v>28</v>
      </c>
    </row>
    <row r="5" spans="1:88">
      <c r="B5" s="63"/>
      <c r="C5" s="51" t="s">
        <v>34</v>
      </c>
      <c r="D5" s="51" t="s">
        <v>39</v>
      </c>
      <c r="E5" s="67"/>
    </row>
    <row r="6" spans="1:88" s="8" customFormat="1">
      <c r="A6" s="1"/>
      <c r="B6" s="5" t="s">
        <v>3</v>
      </c>
      <c r="C6" s="6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10">
        <v>53</v>
      </c>
      <c r="D7" s="10">
        <v>7</v>
      </c>
      <c r="E7" s="11">
        <f t="shared" si="0"/>
        <v>60</v>
      </c>
    </row>
    <row r="8" spans="1:88">
      <c r="B8" s="12" t="s">
        <v>5</v>
      </c>
      <c r="C8" s="10">
        <v>75</v>
      </c>
      <c r="D8" s="10">
        <v>5</v>
      </c>
      <c r="E8" s="11">
        <f t="shared" si="0"/>
        <v>80</v>
      </c>
    </row>
    <row r="9" spans="1:88">
      <c r="B9" s="12" t="s">
        <v>6</v>
      </c>
      <c r="C9" s="10">
        <v>6</v>
      </c>
      <c r="D9" s="10">
        <v>1</v>
      </c>
      <c r="E9" s="11">
        <f t="shared" si="0"/>
        <v>7</v>
      </c>
    </row>
    <row r="10" spans="1:88">
      <c r="B10" s="12" t="s">
        <v>7</v>
      </c>
      <c r="C10" s="10">
        <v>3</v>
      </c>
      <c r="D10" s="10">
        <v>0</v>
      </c>
      <c r="E10" s="11">
        <f t="shared" si="0"/>
        <v>3</v>
      </c>
    </row>
    <row r="11" spans="1:88">
      <c r="B11" s="12" t="s">
        <v>8</v>
      </c>
      <c r="C11" s="10">
        <v>2</v>
      </c>
      <c r="D11" s="10">
        <v>0</v>
      </c>
      <c r="E11" s="11">
        <f t="shared" si="0"/>
        <v>2</v>
      </c>
    </row>
    <row r="12" spans="1:88" s="8" customFormat="1">
      <c r="A12" s="1"/>
      <c r="B12" s="13" t="s">
        <v>9</v>
      </c>
      <c r="C12" s="14">
        <f>SUM(C13:C15)</f>
        <v>242</v>
      </c>
      <c r="D12" s="14">
        <f>SUM(D13:D15)</f>
        <v>8</v>
      </c>
      <c r="E12" s="7">
        <f>D12+C12</f>
        <v>250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9" t="s">
        <v>25</v>
      </c>
      <c r="C13" s="10">
        <v>182</v>
      </c>
      <c r="D13" s="10">
        <v>4</v>
      </c>
      <c r="E13" s="11">
        <f>C13+D13</f>
        <v>186</v>
      </c>
    </row>
    <row r="14" spans="1:88">
      <c r="B14" s="9" t="s">
        <v>10</v>
      </c>
      <c r="C14" s="10">
        <v>58</v>
      </c>
      <c r="D14" s="10">
        <v>4</v>
      </c>
      <c r="E14" s="11">
        <f>C14+D14</f>
        <v>62</v>
      </c>
    </row>
    <row r="15" spans="1:88">
      <c r="B15" s="9" t="s">
        <v>26</v>
      </c>
      <c r="C15" s="10">
        <v>2</v>
      </c>
      <c r="D15" s="10">
        <v>0</v>
      </c>
      <c r="E15" s="11">
        <f>C15+D15</f>
        <v>2</v>
      </c>
    </row>
    <row r="16" spans="1:88" s="8" customFormat="1">
      <c r="A16" s="1"/>
      <c r="B16" s="5" t="s">
        <v>11</v>
      </c>
      <c r="C16" s="15">
        <f>SUM(C17:C19)</f>
        <v>227</v>
      </c>
      <c r="D16" s="6">
        <f>SUM(D17:D19)</f>
        <v>3</v>
      </c>
      <c r="E16" s="7">
        <f>D16+C16</f>
        <v>230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12" t="s">
        <v>12</v>
      </c>
      <c r="C17" s="16">
        <v>162</v>
      </c>
      <c r="D17" s="17">
        <v>1</v>
      </c>
      <c r="E17" s="11">
        <f>C17+D17</f>
        <v>163</v>
      </c>
    </row>
    <row r="18" spans="1:88">
      <c r="B18" s="12" t="s">
        <v>13</v>
      </c>
      <c r="C18" s="18">
        <v>41</v>
      </c>
      <c r="D18" s="17">
        <v>1</v>
      </c>
      <c r="E18" s="11">
        <f>C18+D18</f>
        <v>42</v>
      </c>
    </row>
    <row r="19" spans="1:88">
      <c r="B19" s="12" t="s">
        <v>14</v>
      </c>
      <c r="C19" s="18">
        <v>24</v>
      </c>
      <c r="D19" s="17">
        <v>1</v>
      </c>
      <c r="E19" s="11">
        <f>C19+D19</f>
        <v>25</v>
      </c>
    </row>
    <row r="20" spans="1:88" s="8" customFormat="1">
      <c r="A20" s="1"/>
      <c r="B20" s="13" t="s">
        <v>15</v>
      </c>
      <c r="C20" s="15">
        <f>SUM(C21:C26)</f>
        <v>111</v>
      </c>
      <c r="D20" s="6">
        <f>SUM(D21:D26)</f>
        <v>8</v>
      </c>
      <c r="E20" s="7">
        <f>D20+C20</f>
        <v>119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12" t="s">
        <v>27</v>
      </c>
      <c r="C21" s="10">
        <v>1</v>
      </c>
      <c r="D21" s="10">
        <v>0</v>
      </c>
      <c r="E21" s="19">
        <f t="shared" ref="E21:E32" si="1">C21+D21</f>
        <v>1</v>
      </c>
    </row>
    <row r="22" spans="1:88">
      <c r="B22" s="12" t="s">
        <v>29</v>
      </c>
      <c r="C22" s="10">
        <v>87</v>
      </c>
      <c r="D22" s="10">
        <v>6</v>
      </c>
      <c r="E22" s="19">
        <f t="shared" si="1"/>
        <v>93</v>
      </c>
    </row>
    <row r="23" spans="1:88">
      <c r="B23" s="12" t="s">
        <v>16</v>
      </c>
      <c r="C23" s="10">
        <v>20</v>
      </c>
      <c r="D23" s="10">
        <v>2</v>
      </c>
      <c r="E23" s="19">
        <f t="shared" si="1"/>
        <v>22</v>
      </c>
    </row>
    <row r="24" spans="1:88">
      <c r="B24" s="12" t="s">
        <v>17</v>
      </c>
      <c r="C24" s="10">
        <v>1</v>
      </c>
      <c r="D24" s="10">
        <v>0</v>
      </c>
      <c r="E24" s="19">
        <f t="shared" si="1"/>
        <v>1</v>
      </c>
    </row>
    <row r="25" spans="1:88">
      <c r="B25" s="12" t="s">
        <v>18</v>
      </c>
      <c r="C25" s="10">
        <v>1</v>
      </c>
      <c r="D25" s="10">
        <v>0</v>
      </c>
      <c r="E25" s="19">
        <f t="shared" si="1"/>
        <v>1</v>
      </c>
    </row>
    <row r="26" spans="1:88">
      <c r="B26" s="12" t="s">
        <v>19</v>
      </c>
      <c r="C26" s="10">
        <v>1</v>
      </c>
      <c r="D26" s="10">
        <v>0</v>
      </c>
      <c r="E26" s="19">
        <f t="shared" si="1"/>
        <v>1</v>
      </c>
    </row>
    <row r="27" spans="1:88" s="8" customFormat="1">
      <c r="A27" s="1"/>
      <c r="B27" s="13" t="s">
        <v>30</v>
      </c>
      <c r="C27" s="15">
        <f>SUM(C28:C30)</f>
        <v>236</v>
      </c>
      <c r="D27" s="6">
        <f>SUM(D28:D30)</f>
        <v>0</v>
      </c>
      <c r="E27" s="7">
        <f t="shared" si="1"/>
        <v>236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12" t="s">
        <v>31</v>
      </c>
      <c r="C28" s="2">
        <v>165</v>
      </c>
      <c r="D28" s="10">
        <v>0</v>
      </c>
      <c r="E28" s="11">
        <f t="shared" si="1"/>
        <v>165</v>
      </c>
    </row>
    <row r="29" spans="1:88">
      <c r="B29" s="12" t="s">
        <v>32</v>
      </c>
      <c r="C29" s="16">
        <v>44</v>
      </c>
      <c r="D29" s="10">
        <v>0</v>
      </c>
      <c r="E29" s="11">
        <f t="shared" si="1"/>
        <v>44</v>
      </c>
    </row>
    <row r="30" spans="1:88">
      <c r="B30" s="12" t="s">
        <v>33</v>
      </c>
      <c r="C30" s="16">
        <v>27</v>
      </c>
      <c r="D30" s="10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112</v>
      </c>
      <c r="D31" s="6">
        <v>62</v>
      </c>
      <c r="E31" s="7">
        <f t="shared" si="1"/>
        <v>174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58" t="s">
        <v>42</v>
      </c>
      <c r="C32" s="59">
        <v>103</v>
      </c>
      <c r="D32" s="59">
        <v>3</v>
      </c>
      <c r="E32" s="60">
        <f t="shared" si="1"/>
        <v>106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20" t="s">
        <v>24</v>
      </c>
      <c r="C33" s="21">
        <f>C20+C16+C12+C6+C31+C27+C32</f>
        <v>1170</v>
      </c>
      <c r="D33" s="21">
        <f t="shared" ref="D33:E33" si="2">D20+D16+D12+D6+D31+D27+D32</f>
        <v>97</v>
      </c>
      <c r="E33" s="21">
        <f t="shared" si="2"/>
        <v>1267</v>
      </c>
    </row>
    <row r="34" spans="2:5">
      <c r="E34" s="22"/>
    </row>
    <row r="35" spans="2:5">
      <c r="B35" s="57" t="s">
        <v>40</v>
      </c>
    </row>
    <row r="36" spans="2:5">
      <c r="B36" s="23" t="s">
        <v>41</v>
      </c>
    </row>
    <row r="37" spans="2:5">
      <c r="B37" s="23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5FC727-538C-491A-A08F-240555533D4D}"/>
</file>

<file path=customXml/itemProps2.xml><?xml version="1.0" encoding="utf-8"?>
<ds:datastoreItem xmlns:ds="http://schemas.openxmlformats.org/officeDocument/2006/customXml" ds:itemID="{E5C05CD1-0467-4C9A-A75B-36A0D350DA8C}"/>
</file>

<file path=customXml/itemProps3.xml><?xml version="1.0" encoding="utf-8"?>
<ds:datastoreItem xmlns:ds="http://schemas.openxmlformats.org/officeDocument/2006/customXml" ds:itemID="{38A1FCF4-8E69-4C3D-9639-BC2587484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2019-04-29T02:49:19Z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