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9.xml" ContentType="application/vnd.openxmlformats-officedocument.drawing+xml"/>
  <Override PartName="/xl/comments49.xml" ContentType="application/vnd.openxmlformats-officedocument.spreadsheetml.comment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omments50.xml" ContentType="application/vnd.openxmlformats-officedocument.spreadsheetml.comment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omments51.xml" ContentType="application/vnd.openxmlformats-officedocument.spreadsheetml.comment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omments52.xml" ContentType="application/vnd.openxmlformats-officedocument.spreadsheetml.comment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omments53.xml" ContentType="application/vnd.openxmlformats-officedocument.spreadsheetml.comment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omments54.xml" ContentType="application/vnd.openxmlformats-officedocument.spreadsheetml.comment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+xml"/>
  <Override PartName="/xl/comments55.xml" ContentType="application/vnd.openxmlformats-officedocument.spreadsheetml.comment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+xml"/>
  <Override PartName="/xl/comments56.xml" ContentType="application/vnd.openxmlformats-officedocument.spreadsheetml.comment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7.xml" ContentType="application/vnd.openxmlformats-officedocument.drawing+xml"/>
  <Override PartName="/xl/comments57.xml" ContentType="application/vnd.openxmlformats-officedocument.spreadsheetml.comment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8.xml" ContentType="application/vnd.openxmlformats-officedocument.drawing+xml"/>
  <Override PartName="/xl/comments58.xml" ContentType="application/vnd.openxmlformats-officedocument.spreadsheetml.comments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9.xml" ContentType="application/vnd.openxmlformats-officedocument.drawing+xml"/>
  <Override PartName="/xl/comments59.xml" ContentType="application/vnd.openxmlformats-officedocument.spreadsheetml.comments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0.xml" ContentType="application/vnd.openxmlformats-officedocument.drawing+xml"/>
  <Override PartName="/xl/comments60.xml" ContentType="application/vnd.openxmlformats-officedocument.spreadsheetml.comments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1.xml" ContentType="application/vnd.openxmlformats-officedocument.drawing+xml"/>
  <Override PartName="/xl/comments61.xml" ContentType="application/vnd.openxmlformats-officedocument.spreadsheetml.comments+xml"/>
  <Override PartName="/xl/charts/chart6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G\OneDrive\Documents\! berkas kerja\!OJK\!Dalily\SBDK\Maret 2025\"/>
    </mc:Choice>
  </mc:AlternateContent>
  <xr:revisionPtr revIDLastSave="0" documentId="13_ncr:1_{53FCB177-2D7F-4D1F-BD2D-7C75217DC4E5}" xr6:coauthVersionLast="47" xr6:coauthVersionMax="47" xr10:uidLastSave="{00000000-0000-0000-0000-000000000000}"/>
  <bookViews>
    <workbookView xWindow="-120" yWindow="-120" windowWidth="29040" windowHeight="16440" tabRatio="821" firstSheet="68" activeTab="79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8" r:id="rId68"/>
    <sheet name="Maret 2024" sheetId="95" r:id="rId69"/>
    <sheet name="April 2024" sheetId="99" r:id="rId70"/>
    <sheet name="Mei 2024" sheetId="100" r:id="rId71"/>
    <sheet name="Juni 2024" sheetId="101" r:id="rId72"/>
    <sheet name="Juli 2024" sheetId="102" r:id="rId73"/>
    <sheet name="Agustus 2024" sheetId="103" r:id="rId74"/>
    <sheet name="September 2024" sheetId="104" r:id="rId75"/>
    <sheet name="Oktober 2024" sheetId="105" r:id="rId76"/>
    <sheet name="November 2024" sheetId="106" r:id="rId77"/>
    <sheet name="Desember 2024" sheetId="107" r:id="rId78"/>
    <sheet name="Januari 2025" sheetId="108" r:id="rId79"/>
    <sheet name="Februari 2025" sheetId="109" r:id="rId80"/>
    <sheet name="Maret 2025" sheetId="110" r:id="rId81"/>
    <sheet name="Desember 20" sheetId="92" state="hidden" r:id="rId82"/>
  </sheets>
  <externalReferences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73" hidden="1">'Agustus 2024'!$B$6:$H$102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69" hidden="1">'April 2024'!$B$6:$H$102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81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77" hidden="1">'Desember 2024'!$C$5:$I$97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79" hidden="1">'Februari 2025'!$C$5:$I$97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78" hidden="1">'Januari 2025'!$C$5:$I$97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72" hidden="1">'Juli 2024'!$B$6:$H$102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71" hidden="1">'Juni 2024'!$B$6:$H$102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68" hidden="1">'Maret 2024'!$B$6:$H$102</definedName>
    <definedName name="_xlnm._FilterDatabase" localSheetId="80" hidden="1">'Maret 2025'!$C$5:$I$97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70" hidden="1">'Mei 2024'!$B$6:$H$102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76" hidden="1">'November 2024'!$C$5:$I$97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74" hidden="1">'September 2024'!$B$6:$H$98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73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69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72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71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68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70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74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73">'Agustus 2024'!$B$1:$H$103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69">'April 2024'!$B$1:$H$103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7">'Desember 2024'!$A$1:$I$97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79">'Februari 2025'!$A$1:$I$97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78">'Januari 2025'!$A$1:$I$97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72">'Juli 2024'!$B$1:$H$103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71">'Juni 2024'!$B$1:$H$103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68">'Maret 2024'!$B$1:$H$103</definedName>
    <definedName name="_xlnm.Print_Area" localSheetId="80">'Maret 2025'!$A$1:$I$97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70">'Mei 2024'!$B$1:$H$103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76">'November 2024'!$A$1:$I$97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75">'Oktober 2024'!$A$1:$I$97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74">'September 2024'!$B$1:$H$98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73">'Agustus 2024'!$4:$6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69">'April 2024'!$4:$6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72">'Juli 2024'!$4:$6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71">'Juni 2024'!$4:$6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68">'Maret 2024'!$4:$6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70">'Mei 2024'!$4:$6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74">'September 2024'!$4:$6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I103" i="110" l="1"/>
  <c r="H103" i="110"/>
  <c r="G103" i="110"/>
  <c r="F103" i="110"/>
  <c r="E103" i="110"/>
  <c r="D103" i="110"/>
  <c r="C103" i="110"/>
  <c r="I101" i="110"/>
  <c r="H101" i="110"/>
  <c r="G101" i="110"/>
  <c r="F101" i="110"/>
  <c r="E101" i="110"/>
  <c r="D101" i="110"/>
  <c r="C101" i="110"/>
  <c r="F103" i="109"/>
  <c r="G103" i="109"/>
  <c r="H103" i="109"/>
  <c r="I103" i="109"/>
  <c r="C103" i="109"/>
  <c r="D103" i="109"/>
  <c r="E103" i="109"/>
  <c r="I101" i="109"/>
  <c r="H101" i="109"/>
  <c r="G101" i="109"/>
  <c r="F101" i="109"/>
  <c r="E101" i="109"/>
  <c r="D101" i="109"/>
  <c r="C101" i="109"/>
  <c r="I101" i="108"/>
  <c r="H101" i="108"/>
  <c r="G101" i="108"/>
  <c r="F101" i="108"/>
  <c r="E101" i="108"/>
  <c r="D101" i="108"/>
  <c r="C101" i="108"/>
  <c r="I101" i="107"/>
  <c r="H101" i="107"/>
  <c r="G101" i="107"/>
  <c r="F101" i="107"/>
  <c r="E101" i="107"/>
  <c r="D101" i="107"/>
  <c r="C101" i="107"/>
  <c r="I101" i="106"/>
  <c r="F101" i="106"/>
  <c r="D101" i="106"/>
  <c r="C101" i="106" l="1"/>
  <c r="H101" i="106"/>
  <c r="G101" i="106"/>
  <c r="E101" i="106"/>
  <c r="I101" i="105"/>
  <c r="H101" i="105"/>
  <c r="G101" i="105"/>
  <c r="F101" i="105"/>
  <c r="E101" i="105"/>
  <c r="D101" i="105"/>
  <c r="C101" i="105"/>
  <c r="E102" i="104"/>
  <c r="G102" i="104"/>
  <c r="H102" i="104"/>
  <c r="F102" i="104"/>
  <c r="D102" i="104"/>
  <c r="B86" i="104"/>
  <c r="B87" i="104" s="1"/>
  <c r="B88" i="104" s="1"/>
  <c r="B89" i="104" s="1"/>
  <c r="B90" i="104" s="1"/>
  <c r="B91" i="104" s="1"/>
  <c r="B92" i="104" s="1"/>
  <c r="B93" i="104" s="1"/>
  <c r="B94" i="104" s="1"/>
  <c r="B95" i="104" s="1"/>
  <c r="B96" i="104" s="1"/>
  <c r="B97" i="104" s="1"/>
  <c r="B98" i="104" s="1"/>
  <c r="B46" i="104"/>
  <c r="B47" i="104" s="1"/>
  <c r="B48" i="104" s="1"/>
  <c r="B49" i="104" s="1"/>
  <c r="B50" i="104" s="1"/>
  <c r="B51" i="104" s="1"/>
  <c r="B53" i="104" s="1"/>
  <c r="B54" i="104" s="1"/>
  <c r="B55" i="104" s="1"/>
  <c r="B56" i="104" s="1"/>
  <c r="B57" i="104" s="1"/>
  <c r="B58" i="104" s="1"/>
  <c r="B59" i="104" s="1"/>
  <c r="B60" i="104" s="1"/>
  <c r="B61" i="104" s="1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B84" i="104" s="1"/>
  <c r="B24" i="104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9" i="104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H107" i="103"/>
  <c r="G107" i="103"/>
  <c r="F107" i="103"/>
  <c r="E107" i="103"/>
  <c r="D107" i="103"/>
  <c r="B86" i="103"/>
  <c r="B87" i="103" s="1"/>
  <c r="B88" i="103" s="1"/>
  <c r="B89" i="103" s="1"/>
  <c r="B90" i="103" s="1"/>
  <c r="B91" i="103" s="1"/>
  <c r="B92" i="103" s="1"/>
  <c r="B93" i="103" s="1"/>
  <c r="B94" i="103" s="1"/>
  <c r="B95" i="103" s="1"/>
  <c r="B96" i="103" s="1"/>
  <c r="B97" i="103" s="1"/>
  <c r="B98" i="103" s="1"/>
  <c r="B99" i="103" s="1"/>
  <c r="B46" i="103"/>
  <c r="B47" i="103" s="1"/>
  <c r="B48" i="103" s="1"/>
  <c r="B49" i="103" s="1"/>
  <c r="B50" i="103" s="1"/>
  <c r="B51" i="103" s="1"/>
  <c r="B53" i="103" s="1"/>
  <c r="B54" i="103" s="1"/>
  <c r="B55" i="103" s="1"/>
  <c r="B56" i="103" s="1"/>
  <c r="B57" i="103" s="1"/>
  <c r="B58" i="103" s="1"/>
  <c r="B59" i="103" s="1"/>
  <c r="B60" i="103" s="1"/>
  <c r="B61" i="103" s="1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B84" i="103" s="1"/>
  <c r="B24" i="103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9" i="103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H107" i="102"/>
  <c r="G107" i="102"/>
  <c r="F107" i="102"/>
  <c r="E107" i="102"/>
  <c r="D107" i="102"/>
  <c r="B86" i="102"/>
  <c r="B87" i="102" s="1"/>
  <c r="B88" i="102" s="1"/>
  <c r="B89" i="102" s="1"/>
  <c r="B90" i="102" s="1"/>
  <c r="B91" i="102" s="1"/>
  <c r="B92" i="102" s="1"/>
  <c r="B93" i="102" s="1"/>
  <c r="B94" i="102" s="1"/>
  <c r="B95" i="102" s="1"/>
  <c r="B96" i="102" s="1"/>
  <c r="B97" i="102" s="1"/>
  <c r="B98" i="102" s="1"/>
  <c r="B99" i="102" s="1"/>
  <c r="B46" i="102"/>
  <c r="B47" i="102" s="1"/>
  <c r="B48" i="102" s="1"/>
  <c r="B49" i="102" s="1"/>
  <c r="B50" i="102" s="1"/>
  <c r="B51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B84" i="102" s="1"/>
  <c r="B24" i="102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9" i="102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D107" i="101"/>
  <c r="H107" i="101"/>
  <c r="G107" i="101"/>
  <c r="F107" i="101"/>
  <c r="E107" i="101"/>
  <c r="B86" i="101"/>
  <c r="B87" i="101" s="1"/>
  <c r="B88" i="101" s="1"/>
  <c r="B89" i="101" s="1"/>
  <c r="B90" i="101" s="1"/>
  <c r="B91" i="101" s="1"/>
  <c r="B92" i="101" s="1"/>
  <c r="B93" i="101" s="1"/>
  <c r="B94" i="101" s="1"/>
  <c r="B95" i="101" s="1"/>
  <c r="B96" i="101" s="1"/>
  <c r="B97" i="101" s="1"/>
  <c r="B98" i="101" s="1"/>
  <c r="B99" i="101" s="1"/>
  <c r="B46" i="101"/>
  <c r="B47" i="101" s="1"/>
  <c r="B48" i="101" s="1"/>
  <c r="B49" i="101" s="1"/>
  <c r="B50" i="101" s="1"/>
  <c r="B51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B84" i="101" s="1"/>
  <c r="B24" i="10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9" i="10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H107" i="100"/>
  <c r="G107" i="100"/>
  <c r="F107" i="100"/>
  <c r="E107" i="100"/>
  <c r="D107" i="100"/>
  <c r="B86" i="100"/>
  <c r="B87" i="100" s="1"/>
  <c r="B88" i="100" s="1"/>
  <c r="B89" i="100" s="1"/>
  <c r="B90" i="100" s="1"/>
  <c r="B91" i="100" s="1"/>
  <c r="B92" i="100" s="1"/>
  <c r="B93" i="100" s="1"/>
  <c r="B94" i="100" s="1"/>
  <c r="B95" i="100" s="1"/>
  <c r="B96" i="100" s="1"/>
  <c r="B97" i="100" s="1"/>
  <c r="B98" i="100" s="1"/>
  <c r="B99" i="100" s="1"/>
  <c r="B46" i="100"/>
  <c r="B47" i="100" s="1"/>
  <c r="B48" i="100" s="1"/>
  <c r="B49" i="100" s="1"/>
  <c r="B50" i="100" s="1"/>
  <c r="B51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B84" i="100" s="1"/>
  <c r="B24" i="100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9" i="100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H107" i="99"/>
  <c r="G107" i="99"/>
  <c r="F107" i="99"/>
  <c r="E107" i="99"/>
  <c r="D107" i="99"/>
  <c r="B86" i="99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46" i="99"/>
  <c r="B47" i="99" s="1"/>
  <c r="B48" i="99" s="1"/>
  <c r="B49" i="99" s="1"/>
  <c r="B50" i="99" s="1"/>
  <c r="B51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24" i="99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9" i="99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H107" i="95"/>
  <c r="G107" i="95"/>
  <c r="H107" i="98"/>
  <c r="G107" i="98"/>
  <c r="F107" i="98"/>
  <c r="E107" i="98"/>
  <c r="D107" i="98"/>
  <c r="B87" i="98"/>
  <c r="B88" i="98" s="1"/>
  <c r="B89" i="98" s="1"/>
  <c r="B90" i="98" s="1"/>
  <c r="B91" i="98" s="1"/>
  <c r="B92" i="98" s="1"/>
  <c r="B93" i="98" s="1"/>
  <c r="B94" i="98" s="1"/>
  <c r="B95" i="98" s="1"/>
  <c r="B96" i="98" s="1"/>
  <c r="B97" i="98" s="1"/>
  <c r="B98" i="98" s="1"/>
  <c r="B99" i="98" s="1"/>
  <c r="B86" i="98"/>
  <c r="B46" i="98"/>
  <c r="B47" i="98" s="1"/>
  <c r="B48" i="98" s="1"/>
  <c r="B49" i="98" s="1"/>
  <c r="B50" i="98" s="1"/>
  <c r="B51" i="98" s="1"/>
  <c r="B53" i="98" s="1"/>
  <c r="B54" i="98" s="1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B84" i="98" s="1"/>
  <c r="B24" i="98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9" i="98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9" i="77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C9BA87D0-E35C-4C73-8748-5E141938F4F3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618050F-BF6D-4C77-9210-F28D79EEC50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34F1BAB-EA38-47F8-B3EE-ADD07501704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FD69F5AB-8075-475F-BE0B-C4F282BF3C1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F8AD0EAE-0D89-4825-B22D-DA70B34BCD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96072409-88A5-4E28-8DE3-0279AF1DE6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C589598A-C9A0-4AD6-BF62-DF0A0F3B6C0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A233EA71-FCF9-4635-A1DB-B7753CA531A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5F200D3-A46B-4D33-8046-D78A7DF64F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0A5D04C-4B1C-49CB-AD2B-814A59F1EF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 &amp;
PT ALLO BANK INDONESIA Tbk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5BFFFFB-59F5-4F2E-B2D0-729B927E9D46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575397F-FC0F-4FF9-834B-AFF47F3E54F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08770520-360F-42BA-B5CC-DC9F3E4410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1545C8B-59E0-49E5-B716-AD61221133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0DF3A9F9-9DAB-47D8-AD18-D7F16B039C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9BD73C7-16AB-4B23-B261-67E79F6623C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8A020CE3-FFCB-44CD-B5C3-F6A941E666A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7666983B-D8E5-4C68-9254-C413C624EB2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1CB62C-7096-4699-A221-63BAABB2D9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032031A6-80AC-4A36-9BD5-A29894C670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2C26FD07-8ABA-4F2D-BC9F-9A177253B1B9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E16FEC3B-6059-4C55-AF54-1CE23F3D930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B8DC32BC-D312-4429-8E16-CBFBAC0C382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2B92CD5F-ED7C-49DD-9BAE-BA3A0AA55A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680EC53B-A0E8-40E9-944A-D7BDF50377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7924E15E-BCCB-46D0-8866-EFFF64C66C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DF7C969A-A9A3-4278-89E7-72A42E84E1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F109" authorId="0" shapeId="0" xr:uid="{4EFA935B-FED8-438A-AD82-738CAD41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254713FA-9BFC-408F-8BF7-165DADC35D1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05319934-33A8-4610-9BFC-D8109440BCC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8B93054-9829-48A6-827F-26E0C6F8AB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C1C6450-0E77-4C96-8416-328F267BBA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7334297E-B2F4-4907-BFAA-17AE8AAA8C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C8946B49-BC79-4995-A1EC-FAEAC3FB61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B76201D0-71DA-4B68-A684-B8EA0E2674F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ACB1028-965C-416B-929D-AF441976F8C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9731DDBB-80D3-46EF-BC64-ECE3B9E437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03FDFEF9-3D1B-4C58-8F68-A18E3B0DA6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9698B4-46B4-4CB7-905F-E819F44749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37FDCC90-1435-443C-8212-2B715A2DEE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CB7D4B8-1726-4452-BA83-6563AE1672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1CFCC033-5B95-444B-8590-C2BEEAC8A5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516220C7-673F-4C66-BF65-876D634EEB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3C5FD3B7-24DC-4184-8268-68D5DB5DA0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D007EDD8-A08A-461F-B6D0-D4DD756828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1FEE534-5BD2-4D45-96D8-55E7D38BA29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F5D83ED9-20E7-4016-BDC4-76A1878B31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66299489-990D-46BA-9A41-5B91EEA6B20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BA6B6EB4-AD2B-491D-9C1B-4634D5F1763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239BF0F5-81A1-4BB5-8473-806D55D2A4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3CED56-84A3-4CEE-9010-C71408D6DB09}">
      <text>
        <r>
          <rPr>
            <b/>
            <sz val="10"/>
            <color rgb="FF000000"/>
            <rFont val="Tahoma"/>
            <family val="2"/>
          </rPr>
          <t>Maria Angelica Christabel:
PT BPD DAERAH ISTIMEWA YOGYAKARTA</t>
        </r>
      </text>
    </comment>
    <comment ref="E108" authorId="0" shapeId="0" xr:uid="{748BA829-F256-4814-B059-E838F8708E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C802F402-F7D8-469F-AB60-CE347F9917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060CCD6E-C2B8-4F6A-84A9-B206FCB5E4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184BC81-F017-487A-B3A9-3F7BDF4674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155B77C5-74B9-427C-B1FE-1D7C38116B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E109" authorId="0" shapeId="0" xr:uid="{5DC0AE83-50E6-4769-A8EA-3912DE2793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5787ACC1-0F45-4B5D-BF1A-90590C6E6FD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D37CF5-F955-44C4-A33C-3157D48138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H109" authorId="0" shapeId="0" xr:uid="{9E14E8B8-1013-44C1-ABBB-D5971DDFB2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3" authorId="0" shapeId="0" xr:uid="{717F6ED4-9D8E-42ED-80B4-6B9F80D96F61}">
      <text>
        <r>
          <rPr>
            <b/>
            <sz val="10"/>
            <color rgb="FF000000"/>
            <rFont val="Tahoma"/>
            <family val="2"/>
          </rPr>
          <t>Maria Angelica Christabel:
PT BPD KALIMANTAN BARAT</t>
        </r>
      </text>
    </comment>
    <comment ref="E103" authorId="0" shapeId="0" xr:uid="{5FC9CFF0-2F9F-4BB9-8F77-93160627A7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3" authorId="0" shapeId="0" xr:uid="{D3082815-BC33-4F45-B8AC-4D51BDE604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3" authorId="0" shapeId="0" xr:uid="{2F45C374-E9A5-43DE-B3A8-D5206274418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3" authorId="0" shapeId="0" xr:uid="{BA617BE9-AFC4-45AB-AB86-3CF739A563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4" authorId="0" shapeId="0" xr:uid="{1A9F8442-3F96-4C63-AEDD-8078707021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4" authorId="0" shapeId="0" xr:uid="{DC2E1DD8-384F-4D1D-9620-4644760413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4" authorId="0" shapeId="0" xr:uid="{C20CA5D1-6A27-41C3-BEE4-9A72596DD3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4" authorId="0" shapeId="0" xr:uid="{0C6810EF-A12A-404F-83DA-C6C2883574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4" authorId="0" shapeId="0" xr:uid="{7980542D-E7D8-43D5-BD7B-473CBC71230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EE10DAB-2C55-4C20-A015-08E32D72B4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CITI BANK, N.A.
</t>
        </r>
      </text>
    </comment>
    <comment ref="D102" authorId="0" shapeId="0" xr:uid="{DCD4AB15-4562-4FB1-A93B-1BA8CBA8CE4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E102" authorId="0" shapeId="0" xr:uid="{E8E39C6E-0B9C-42ED-9FCE-CC9B7DD2DAE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45C592AF-8CAB-4F16-BE0E-0CA425C582C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43CD0AFF-42D7-47E5-B91A-6AE692AE41A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62D43623-5801-4BD8-BCF2-DFA69A4679D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88BD9372-F167-47E1-A961-450C33A9CC7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0CE7D6DB-E9A8-4A77-A728-7E47415D117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F3321F1B-996B-4FC5-ADB8-3A8C3290BEF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A9F7818B-3944-4AA5-8103-18536CA13E9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PAPUA</t>
        </r>
      </text>
    </comment>
    <comment ref="F103" authorId="0" shapeId="0" xr:uid="{5A71DF3F-1F40-432C-8C46-45055376A75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B80228F5-F490-4BAB-B192-7847E39512B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7447F9E-7F39-41CA-A8EF-F0101B62798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</t>
        </r>
      </text>
    </comment>
    <comment ref="I103" authorId="0" shapeId="0" xr:uid="{16B10476-F994-41C9-BDD6-DF8CC127D35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INDONESIA, Tbk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19A6F37-254C-44FE-9433-0A33C60A5E5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33B6F65D-A12D-4635-AF02-94CA7F4C429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C7A51B12-238D-4A7E-AB1D-3026BF1875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F3B7F4BD-4E59-491D-B0BA-495534549E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AB29DD4C-4A7B-4177-994B-FCA3B6DF5A2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A96D0684-730D-4812-B08C-71DFA002F1D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64092485-6752-4488-AA3D-E1AD7638230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178D6AB7-4BE1-46B8-8D3E-56304A5B8BD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SEABANK INDONESIA</t>
        </r>
      </text>
    </comment>
    <comment ref="D103" authorId="0" shapeId="0" xr:uid="{B023737C-85F2-4A85-9E18-1EFED61934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634FAD5D-3C92-4E2C-8965-AF949453CB9F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BBPD PAPUA</t>
        </r>
      </text>
    </comment>
    <comment ref="F103" authorId="0" shapeId="0" xr:uid="{2809027A-10E1-4F58-8475-E0CDC71A2BB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25587926-33AC-4FAD-9C70-C4267A25AE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AEDF3B5D-1295-42A7-86D0-16A1F8150B1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B59A9A45-F443-43E2-90A6-B272544310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32FF299-E33E-40B7-9595-42FC23E51DF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0E3803C5-6F01-49E1-AA76-59676202848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773CC2B7-7AE5-4AB1-B86B-C5E44C2059F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F102" authorId="0" shapeId="0" xr:uid="{E11681C5-0885-4E02-9C88-9220F7976F6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G102" authorId="0" shapeId="0" xr:uid="{A9E0B1C5-C20E-4382-8D0C-838F674F67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PERMATA, Tbk &amp; PT BANK MULTIARTA SENTOSA</t>
        </r>
      </text>
    </comment>
    <comment ref="H102" authorId="0" shapeId="0" xr:uid="{5BA8A3A6-ABBB-4E35-A1D3-CCC7BCBB2F8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A0BB7550-100B-43E1-8582-42FB3B64EB8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42D39F0C-E09B-4A95-8AC0-9C1AB5125F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UTARA DAN GORONTALO</t>
        </r>
      </text>
    </comment>
    <comment ref="D103" authorId="0" shapeId="0" xr:uid="{BECD5A52-C49A-4A4B-A4F3-72D0CD94E14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INDONESIA,Tbk</t>
        </r>
      </text>
    </comment>
    <comment ref="E103" authorId="0" shapeId="0" xr:uid="{FBF6049C-DE85-4D12-B113-F8F812A210B8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1CE6E2F-95E8-46E1-9169-0FBDEEAE046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 , Tbk</t>
        </r>
      </text>
    </comment>
    <comment ref="G103" authorId="0" shapeId="0" xr:uid="{AAA34C60-3BFC-460F-90A0-44237889DB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99DAA237-1F8B-4835-B537-C1F510238E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3B28A73C-1814-4F89-A265-BC1514DA41B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7E3C72F-A77C-47E4-AB1E-D222F91D7FA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E9483BB0-293D-4A3A-96AD-D1D4CD0629A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E4A6EF2F-9623-4A36-8D33-828D270C36E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F102" authorId="0" shapeId="0" xr:uid="{2D871B68-51FA-4244-A698-C0EF325AFB3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G102" authorId="0" shapeId="0" xr:uid="{DAC8DC75-E3D3-471F-A814-2EBE0097605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SUMATERA SELATAN DAN BANGKA BELITUNG</t>
        </r>
      </text>
    </comment>
    <comment ref="H102" authorId="0" shapeId="0" xr:uid="{D124174E-B05A-43C1-9C4B-DD9AD5345F0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26B7EBA4-73AC-42F4-B3A6-39350B069F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5BC63B99-B028-4050-B844-00E8ECCAD65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5B6CB1E4-F75D-4C07-8F7C-60887D5CE1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0D11941-DA9D-4356-B54E-5F9592A83F92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2E44433B-FEF9-4EE3-A0B8-3B3AA7FF39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4DEC69BA-82A9-43F0-B95E-E9252F001C4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EA09491B-3F8C-4A77-A50D-96A4F5C6A0E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CB6BCB47-837A-4013-8DB6-4C48E49D7C5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DE0ABD7-06A1-4E9F-9005-3242C7AE18C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562497B3-2C5E-4C53-A906-BB16664A0B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5279F6F5-02B5-46C3-8CFD-1B14B8265E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F21E14E9-47E6-40DB-8CC0-CC01B021023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B640562E-9F62-4042-B3EF-8C6971019F8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07822214-83FA-443D-9FAA-D4F944EED8C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BAB31AE8-0B71-4F10-A93C-943F96E9BFC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DC401D6F-842B-4A4F-B212-DA2590814B6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D103" authorId="0" shapeId="0" xr:uid="{ECFD9EEA-CED5-4C70-AC06-84C1E0585AB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22FC2241-131D-41A0-832A-4794CFF307EE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17678CEB-DEDD-42FF-BA2C-ECEACB0DCB1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E66511F9-7247-4E50-853C-4C003857322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DD3665E0-B88E-44FD-9C6C-FD70FF0A81F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868831E3-A9D6-4444-9D96-76073713E0A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8DFD168-13CC-48AE-A1C1-0A1C96865A5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D102" authorId="0" shapeId="0" xr:uid="{2542E78B-4218-471F-98CE-65771671455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2" authorId="0" shapeId="0" xr:uid="{C65146ED-CD8B-44B2-B19C-84FDB4E5A48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F102" authorId="0" shapeId="0" xr:uid="{E00A77CA-93F5-4225-B8FA-8594E619FCC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KALIMANTAN TIMUR DAN KALIMANTAN UTARA</t>
        </r>
      </text>
    </comment>
    <comment ref="G102" authorId="0" shapeId="0" xr:uid="{4D27E6A0-233D-41C5-9B3F-B4304B7138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H102" authorId="0" shapeId="0" xr:uid="{116BFA47-880E-4393-ABCE-C0684E76E78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I102" authorId="0" shapeId="0" xr:uid="{F93CBC5A-34D7-4497-9FC3-F267D1A3D6D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FE96DF89-F32B-4F95-A712-3FCC20B853C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D103" authorId="0" shapeId="0" xr:uid="{A546B831-D36E-4329-8D2F-21E94C98CD3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TENGGARA</t>
        </r>
      </text>
    </comment>
    <comment ref="E103" authorId="0" shapeId="0" xr:uid="{1A344099-C896-4756-8327-1829E92B9615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1CF7BC55-04E7-4175-AA2F-5853EBB07B2B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INDONESIA, Tbk</t>
        </r>
      </text>
    </comment>
    <comment ref="G103" authorId="0" shapeId="0" xr:uid="{B718A6E2-FDB3-46FB-B83A-445BB137AAA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5FF0914-589D-4321-A7ED-E6712FE93F0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 Tbk</t>
        </r>
      </text>
    </comment>
    <comment ref="I103" authorId="0" shapeId="0" xr:uid="{DBFE94BC-1A2B-4D98-8369-D5771481AE5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<sst xmlns="http://schemas.openxmlformats.org/spreadsheetml/2006/main" count="14353" uniqueCount="322">
  <si>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</si>
  <si>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</si>
  <si>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</si>
  <si>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</si>
  <si>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</si>
  <si>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</si>
  <si>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</si>
  <si>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</si>
  <si>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</si>
  <si>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</si>
  <si>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</si>
  <si>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</si>
  <si>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</si>
  <si>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</si>
  <si>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</si>
  <si>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</si>
  <si>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</si>
  <si>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</si>
  <si>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</si>
  <si>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</si>
  <si>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</si>
  <si>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</si>
  <si>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</si>
  <si>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</si>
  <si>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</si>
  <si>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</si>
  <si>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</si>
  <si>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</si>
  <si>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</si>
  <si>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</si>
  <si>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</si>
  <si>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</si>
  <si>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</si>
  <si>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</si>
  <si>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</si>
  <si>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</si>
  <si>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</si>
  <si>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</si>
  <si>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</si>
  <si>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</si>
  <si>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</si>
  <si>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</si>
  <si>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</si>
  <si>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</si>
  <si>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</si>
  <si>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</si>
  <si>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</si>
  <si>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</si>
  <si>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</si>
  <si>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</si>
  <si>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</si>
  <si>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</si>
  <si>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</si>
  <si>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</si>
  <si>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</si>
  <si>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</si>
  <si>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</si>
  <si>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</si>
  <si>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</si>
  <si>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</si>
  <si>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</si>
  <si>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</si>
  <si>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</si>
  <si>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</si>
  <si>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</si>
  <si>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</si>
  <si>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</si>
  <si>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</si>
  <si>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</si>
  <si>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</si>
  <si>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</si>
  <si>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</si>
  <si>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</si>
  <si>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</si>
  <si>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</si>
  <si>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</si>
  <si>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</si>
  <si>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</si>
  <si>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</si>
  <si>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</si>
  <si>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</si>
  <si>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</si>
  <si>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</si>
  <si>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</si>
  <si>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</si>
  <si>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</si>
  <si>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</si>
  <si>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</si>
  <si>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</si>
  <si>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</si>
  <si>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</si>
  <si>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</si>
  <si>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</si>
  <si>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</si>
  <si>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</si>
  <si>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</si>
  <si>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</si>
  <si>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</si>
  <si>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</si>
  <si>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</si>
  <si>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</si>
  <si>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</si>
  <si>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</si>
  <si>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</si>
  <si>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</si>
  <si>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</si>
  <si>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</si>
  <si>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</si>
  <si>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</si>
  <si>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</si>
  <si>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</si>
  <si>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</si>
  <si>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</si>
  <si>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</si>
  <si>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</si>
  <si>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</si>
  <si>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</si>
  <si>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</si>
  <si>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</si>
  <si>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</si>
  <si>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</si>
  <si>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</si>
  <si>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</si>
  <si>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</si>
  <si>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</si>
  <si>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</si>
  <si>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</si>
  <si>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</si>
  <si>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</si>
  <si>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</si>
  <si>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</si>
  <si>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</si>
  <si>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</si>
  <si>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</si>
  <si>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</si>
  <si>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</si>
  <si>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</si>
  <si>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</si>
  <si>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</si>
  <si>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</si>
  <si>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</si>
  <si>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</si>
  <si>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</si>
  <si>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</si>
  <si>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</si>
  <si>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</si>
  <si>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</si>
  <si>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</si>
  <si>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</si>
  <si>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</si>
  <si>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</si>
  <si>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</si>
  <si>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</si>
  <si>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</si>
  <si>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</si>
  <si>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</si>
  <si>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</si>
  <si>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</si>
  <si>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</si>
  <si>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</si>
  <si>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</si>
  <si>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</si>
  <si>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</si>
  <si>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</si>
  <si>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</si>
  <si>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</si>
  <si>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</si>
  <si>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</si>
  <si>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</si>
  <si>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</si>
  <si>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</si>
  <si>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</si>
  <si>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</si>
  <si>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</si>
  <si>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</si>
  <si>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</si>
  <si>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</si>
  <si>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</si>
  <si>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</si>
  <si>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</si>
  <si>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</si>
  <si>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</si>
  <si>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</si>
  <si>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</si>
  <si>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</si>
  <si>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</si>
  <si>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</si>
  <si>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</si>
  <si>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</si>
  <si>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</si>
  <si>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</si>
  <si>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</si>
  <si>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</si>
  <si>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</si>
  <si>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</si>
  <si>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</si>
  <si>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</si>
  <si>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</si>
  <si>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</si>
  <si>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</si>
  <si>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</si>
  <si>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</si>
  <si>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</si>
  <si>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</si>
  <si>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</si>
  <si>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</si>
  <si>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</si>
  <si>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</si>
  <si>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</si>
  <si>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</si>
  <si>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</si>
  <si>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</si>
  <si>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</si>
  <si>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</si>
  <si>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</si>
  <si>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</si>
  <si>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</si>
  <si>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</si>
  <si>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</si>
  <si>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</si>
  <si>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</si>
  <si>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</si>
  <si>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</si>
  <si>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</si>
  <si>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</si>
  <si>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</si>
  <si>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</si>
  <si>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</si>
  <si>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</si>
  <si>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</si>
  <si>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</si>
  <si>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</si>
  <si>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</si>
  <si>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</si>
  <si>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</si>
  <si>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</si>
  <si>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</si>
  <si>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</si>
  <si>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</si>
  <si>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</si>
  <si>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</si>
  <si>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</si>
  <si>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</si>
  <si>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</si>
  <si>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</si>
  <si>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</si>
  <si>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</si>
  <si>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</si>
  <si>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</si>
  <si>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</si>
  <si>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</si>
  <si>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</si>
  <si>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</si>
  <si>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</si>
  <si>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</si>
  <si>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</si>
  <si>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</si>
  <si>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</si>
  <si>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</si>
  <si>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</si>
  <si>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</si>
  <si>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</si>
  <si>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</si>
  <si>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</si>
  <si>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</si>
  <si>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</si>
  <si>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</si>
  <si>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</si>
  <si>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</si>
  <si>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</si>
  <si>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</si>
  <si>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</si>
  <si>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</si>
  <si>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</si>
  <si>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</si>
  <si>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</si>
  <si>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</si>
  <si>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</si>
  <si>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</si>
  <si>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</si>
  <si>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</si>
  <si>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</si>
  <si>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</si>
  <si>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</si>
  <si>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</si>
  <si>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</si>
  <si>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</si>
  <si>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</si>
  <si>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</si>
  <si>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</si>
  <si>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</si>
  <si>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</si>
  <si>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</si>
  <si>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</si>
  <si>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</si>
  <si>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</si>
  <si>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</si>
  <si>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</si>
  <si>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</si>
  <si>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</si>
  <si>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</si>
  <si>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</si>
  <si>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</si>
  <si>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Maret 2024</t>
  </si>
  <si>
    <t>Februari 2024</t>
  </si>
  <si>
    <t>Januari 2024</t>
  </si>
  <si>
    <t>April 2024</t>
  </si>
  <si>
    <t>Mei 2024</t>
  </si>
  <si>
    <t>Juni 2024</t>
  </si>
  <si>
    <t>Juli 2024</t>
  </si>
  <si>
    <t>Agustus 2024</t>
  </si>
  <si>
    <t>September 2024</t>
  </si>
  <si>
    <t>dalam persen (%)</t>
  </si>
  <si>
    <t>Suku Bunga Dasar Kredit Rupiah (Prime Lending Rate)</t>
  </si>
  <si>
    <t>Berdasarkan Jenis Kredit</t>
  </si>
  <si>
    <t>Kredit NonUMKM</t>
  </si>
  <si>
    <t>Kredit UMKM</t>
  </si>
  <si>
    <t>KPR/KPA</t>
  </si>
  <si>
    <t>NON KPR</t>
  </si>
  <si>
    <t>Menengah</t>
  </si>
  <si>
    <t>rata-rata</t>
  </si>
  <si>
    <t>PT BANK SMBC INDONESIA,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</si>
</sst>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0_);\-#,##0.00"/>
    <numFmt numFmtId="168" formatCode="[$-10421]#,##0.00;\-#,##0.00"/>
    <numFmt numFmtId="169" formatCode="0.0"/>
    <numFmt numFmtId="170" formatCode="0.000"/>
  </numFmts>
  <fonts count="63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i/>
      <sz val="11"/>
      <color theme="1"/>
      <name val="Perpetua"/>
      <family val="2"/>
      <scheme val="minor"/>
    </font>
    <font>
      <sz val="16"/>
      <color theme="0"/>
      <name val="Perpetua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theme="1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indexed="64"/>
      </top>
      <bottom style="thin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9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6" fontId="5" fillId="0" borderId="6" xfId="1" applyNumberFormat="1" applyFont="1" applyFill="1" applyBorder="1" applyAlignment="1">
      <alignment horizontal="right" wrapText="1" indent="1"/>
    </xf>
    <xf numFmtId="166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6" fontId="5" fillId="0" borderId="9" xfId="1" applyNumberFormat="1" applyFont="1" applyFill="1" applyBorder="1" applyAlignment="1">
      <alignment horizontal="right" wrapText="1" indent="1"/>
    </xf>
    <xf numFmtId="166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7" fontId="5" fillId="0" borderId="6" xfId="0" applyNumberFormat="1" applyFont="1" applyBorder="1" applyAlignment="1">
      <alignment horizontal="right" wrapText="1" indent="1"/>
    </xf>
    <xf numFmtId="167" fontId="5" fillId="0" borderId="7" xfId="0" applyNumberFormat="1" applyFont="1" applyBorder="1" applyAlignment="1">
      <alignment horizontal="right" wrapText="1" indent="1"/>
    </xf>
    <xf numFmtId="167" fontId="5" fillId="0" borderId="9" xfId="0" applyNumberFormat="1" applyFont="1" applyBorder="1" applyAlignment="1">
      <alignment horizontal="right" wrapText="1" indent="1"/>
    </xf>
    <xf numFmtId="167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6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6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6" fontId="5" fillId="0" borderId="15" xfId="1" applyNumberFormat="1" applyFont="1" applyFill="1" applyBorder="1" applyAlignment="1">
      <alignment horizontal="right" wrapText="1" indent="1"/>
    </xf>
    <xf numFmtId="166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6" fontId="8" fillId="0" borderId="8" xfId="1" applyNumberFormat="1" applyFont="1" applyFill="1" applyBorder="1" applyAlignment="1">
      <alignment horizontal="right" wrapText="1" indent="1"/>
    </xf>
    <xf numFmtId="166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6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6" fontId="5" fillId="3" borderId="8" xfId="1" applyNumberFormat="1" applyFont="1" applyFill="1" applyBorder="1" applyAlignment="1">
      <alignment horizontal="right" vertical="center" wrapText="1"/>
    </xf>
    <xf numFmtId="166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6" fontId="5" fillId="0" borderId="8" xfId="1" applyNumberFormat="1" applyFont="1" applyFill="1" applyBorder="1" applyAlignment="1">
      <alignment horizontal="right" vertical="center" wrapText="1" indent="1"/>
    </xf>
    <xf numFmtId="166" fontId="5" fillId="0" borderId="25" xfId="1" applyNumberFormat="1" applyFont="1" applyFill="1" applyBorder="1" applyAlignment="1">
      <alignment horizontal="right" wrapText="1" indent="1"/>
    </xf>
    <xf numFmtId="166" fontId="8" fillId="0" borderId="25" xfId="1" applyNumberFormat="1" applyFont="1" applyFill="1" applyBorder="1" applyAlignment="1">
      <alignment horizontal="right" wrapText="1" indent="1"/>
    </xf>
    <xf numFmtId="166" fontId="5" fillId="0" borderId="26" xfId="1" applyNumberFormat="1" applyFont="1" applyFill="1" applyBorder="1" applyAlignment="1">
      <alignment horizontal="right" wrapText="1" indent="1"/>
    </xf>
    <xf numFmtId="166" fontId="5" fillId="0" borderId="25" xfId="1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 vertical="center" wrapText="1"/>
    </xf>
    <xf numFmtId="166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6" fontId="8" fillId="0" borderId="25" xfId="1" applyNumberFormat="1" applyFont="1" applyFill="1" applyBorder="1" applyAlignment="1">
      <alignment horizontal="right" vertical="center" wrapText="1"/>
    </xf>
    <xf numFmtId="166" fontId="8" fillId="0" borderId="8" xfId="1" applyNumberFormat="1" applyFont="1" applyFill="1" applyBorder="1" applyAlignment="1">
      <alignment horizontal="right" vertical="center" wrapText="1"/>
    </xf>
    <xf numFmtId="166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6" fontId="5" fillId="0" borderId="26" xfId="1" applyNumberFormat="1" applyFont="1" applyFill="1" applyBorder="1" applyAlignment="1">
      <alignment horizontal="right" vertical="center" wrapText="1"/>
    </xf>
    <xf numFmtId="166" fontId="5" fillId="0" borderId="15" xfId="1" applyNumberFormat="1" applyFont="1" applyFill="1" applyBorder="1" applyAlignment="1">
      <alignment horizontal="right" vertical="center" wrapText="1"/>
    </xf>
    <xf numFmtId="166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6" fontId="5" fillId="0" borderId="28" xfId="1" applyNumberFormat="1" applyFont="1" applyFill="1" applyBorder="1" applyAlignment="1">
      <alignment horizontal="right" vertical="center" wrapText="1"/>
    </xf>
    <xf numFmtId="166" fontId="5" fillId="3" borderId="28" xfId="1" applyNumberFormat="1" applyFont="1" applyFill="1" applyBorder="1" applyAlignment="1">
      <alignment horizontal="right" vertical="center" wrapText="1"/>
    </xf>
    <xf numFmtId="168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6" fontId="5" fillId="0" borderId="8" xfId="1" applyNumberFormat="1" applyFont="1" applyFill="1" applyBorder="1" applyAlignment="1">
      <alignment horizontal="center" vertical="center" wrapText="1"/>
    </xf>
    <xf numFmtId="166" fontId="5" fillId="0" borderId="13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center" vertical="center" wrapText="1"/>
    </xf>
    <xf numFmtId="166" fontId="8" fillId="0" borderId="13" xfId="1" applyNumberFormat="1" applyFont="1" applyFill="1" applyBorder="1" applyAlignment="1">
      <alignment horizontal="center" vertical="center" wrapText="1"/>
    </xf>
    <xf numFmtId="166" fontId="5" fillId="0" borderId="15" xfId="1" applyNumberFormat="1" applyFont="1" applyFill="1" applyBorder="1" applyAlignment="1">
      <alignment horizontal="center" vertical="center" wrapText="1"/>
    </xf>
    <xf numFmtId="166" fontId="5" fillId="0" borderId="16" xfId="1" applyNumberFormat="1" applyFont="1" applyFill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8" fontId="8" fillId="0" borderId="8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8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8" fontId="14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15" xfId="3" applyNumberFormat="1" applyFont="1" applyFill="1" applyBorder="1" applyAlignment="1">
      <alignment horizontal="right" wrapText="1" indent="1"/>
    </xf>
    <xf numFmtId="168" fontId="15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horizontal="right" vertical="center" wrapText="1" readingOrder="1"/>
    </xf>
    <xf numFmtId="165" fontId="5" fillId="0" borderId="8" xfId="2" applyFont="1" applyFill="1" applyBorder="1" applyAlignment="1">
      <alignment horizontal="center" vertical="top" wrapText="1"/>
    </xf>
    <xf numFmtId="168" fontId="15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right" vertical="center" wrapText="1" readingOrder="1"/>
    </xf>
    <xf numFmtId="168" fontId="8" fillId="0" borderId="13" xfId="0" applyNumberFormat="1" applyFont="1" applyBorder="1" applyAlignment="1">
      <alignment horizontal="right" vertical="center" wrapText="1" readingOrder="1"/>
    </xf>
    <xf numFmtId="168" fontId="14" fillId="0" borderId="30" xfId="0" applyNumberFormat="1" applyFont="1" applyBorder="1" applyAlignment="1">
      <alignment vertical="top" wrapText="1" readingOrder="1"/>
    </xf>
    <xf numFmtId="168" fontId="14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8" fontId="14" fillId="0" borderId="29" xfId="0" applyNumberFormat="1" applyFont="1" applyBorder="1" applyAlignment="1">
      <alignment vertical="top" wrapText="1" readingOrder="1"/>
    </xf>
    <xf numFmtId="168" fontId="14" fillId="0" borderId="31" xfId="0" applyNumberFormat="1" applyFont="1" applyBorder="1" applyAlignment="1">
      <alignment vertical="top" wrapText="1" readingOrder="1"/>
    </xf>
    <xf numFmtId="166" fontId="5" fillId="0" borderId="0" xfId="0" applyNumberFormat="1" applyFont="1" applyAlignment="1">
      <alignment horizontal="center" vertical="center"/>
    </xf>
    <xf numFmtId="168" fontId="8" fillId="0" borderId="13" xfId="0" applyNumberFormat="1" applyFont="1" applyBorder="1" applyAlignment="1">
      <alignment horizontal="center" vertical="center" wrapText="1" readingOrder="1"/>
    </xf>
    <xf numFmtId="168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6" fontId="5" fillId="0" borderId="0" xfId="1" applyNumberFormat="1" applyFont="1"/>
    <xf numFmtId="166" fontId="5" fillId="0" borderId="0" xfId="1" applyNumberFormat="1" applyFont="1" applyFill="1"/>
    <xf numFmtId="166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8" fontId="16" fillId="0" borderId="23" xfId="0" applyNumberFormat="1" applyFont="1" applyBorder="1" applyAlignment="1">
      <alignment horizontal="right" vertical="top" wrapText="1" readingOrder="1"/>
    </xf>
    <xf numFmtId="168" fontId="16" fillId="0" borderId="34" xfId="0" applyNumberFormat="1" applyFont="1" applyBorder="1" applyAlignment="1">
      <alignment vertical="top" wrapText="1" readingOrder="1"/>
    </xf>
    <xf numFmtId="168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6" fontId="5" fillId="0" borderId="13" xfId="1" applyNumberFormat="1" applyFont="1" applyFill="1" applyBorder="1" applyAlignment="1">
      <alignment horizontal="left" vertical="center" wrapText="1"/>
    </xf>
    <xf numFmtId="166" fontId="5" fillId="5" borderId="25" xfId="1" applyNumberFormat="1" applyFont="1" applyFill="1" applyBorder="1" applyAlignment="1">
      <alignment horizontal="right" vertical="center" wrapText="1"/>
    </xf>
    <xf numFmtId="166" fontId="5" fillId="5" borderId="8" xfId="1" applyNumberFormat="1" applyFont="1" applyFill="1" applyBorder="1" applyAlignment="1">
      <alignment horizontal="right" vertical="center" wrapText="1"/>
    </xf>
    <xf numFmtId="166" fontId="5" fillId="5" borderId="13" xfId="1" applyNumberFormat="1" applyFont="1" applyFill="1" applyBorder="1" applyAlignment="1">
      <alignment horizontal="right" vertical="center" wrapText="1"/>
    </xf>
    <xf numFmtId="166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6" fontId="17" fillId="0" borderId="8" xfId="1" applyNumberFormat="1" applyFont="1" applyBorder="1"/>
    <xf numFmtId="166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8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6" fontId="5" fillId="0" borderId="8" xfId="1" applyNumberFormat="1" applyFont="1" applyFill="1" applyBorder="1"/>
    <xf numFmtId="166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right" vertical="center" wrapText="1"/>
    </xf>
    <xf numFmtId="166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6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8" fontId="10" fillId="0" borderId="8" xfId="0" applyNumberFormat="1" applyFont="1" applyBorder="1" applyAlignment="1">
      <alignment horizontal="right" vertical="top" wrapText="1" readingOrder="1"/>
    </xf>
    <xf numFmtId="166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6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6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6" fontId="17" fillId="0" borderId="25" xfId="1" applyNumberFormat="1" applyFont="1" applyFill="1" applyBorder="1" applyAlignment="1">
      <alignment horizontal="right" vertical="center" wrapText="1"/>
    </xf>
    <xf numFmtId="166" fontId="17" fillId="0" borderId="8" xfId="1" applyNumberFormat="1" applyFont="1" applyFill="1" applyBorder="1" applyAlignment="1">
      <alignment horizontal="right" vertical="center" wrapText="1"/>
    </xf>
    <xf numFmtId="166" fontId="17" fillId="0" borderId="13" xfId="1" applyNumberFormat="1" applyFont="1" applyFill="1" applyBorder="1" applyAlignment="1">
      <alignment horizontal="right" vertical="center" wrapText="1"/>
    </xf>
    <xf numFmtId="166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6" fontId="5" fillId="0" borderId="15" xfId="1" applyNumberFormat="1" applyFont="1" applyFill="1" applyBorder="1"/>
    <xf numFmtId="166" fontId="5" fillId="0" borderId="15" xfId="1" applyNumberFormat="1" applyFont="1" applyFill="1" applyBorder="1" applyAlignment="1">
      <alignment horizontal="right"/>
    </xf>
    <xf numFmtId="166" fontId="5" fillId="0" borderId="16" xfId="1" applyNumberFormat="1" applyFont="1" applyFill="1" applyBorder="1"/>
    <xf numFmtId="166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right"/>
    </xf>
    <xf numFmtId="166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6" fontId="8" fillId="0" borderId="42" xfId="1" applyNumberFormat="1" applyFont="1" applyFill="1" applyBorder="1" applyAlignment="1">
      <alignment horizontal="right"/>
    </xf>
    <xf numFmtId="166" fontId="5" fillId="0" borderId="42" xfId="0" applyNumberFormat="1" applyFont="1" applyBorder="1" applyAlignment="1">
      <alignment vertical="center"/>
    </xf>
    <xf numFmtId="166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6" fontId="5" fillId="3" borderId="25" xfId="1" applyNumberFormat="1" applyFont="1" applyFill="1" applyBorder="1" applyAlignment="1">
      <alignment horizontal="right" vertical="center" wrapText="1"/>
    </xf>
    <xf numFmtId="166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6" fontId="5" fillId="0" borderId="0" xfId="1" applyNumberFormat="1" applyFont="1" applyAlignment="1">
      <alignment vertical="center"/>
    </xf>
    <xf numFmtId="166" fontId="5" fillId="0" borderId="0" xfId="1" applyNumberFormat="1" applyFont="1" applyFill="1" applyAlignment="1">
      <alignment vertical="center"/>
    </xf>
    <xf numFmtId="166" fontId="0" fillId="0" borderId="8" xfId="1" applyNumberFormat="1" applyFont="1" applyFill="1" applyBorder="1"/>
    <xf numFmtId="166" fontId="8" fillId="0" borderId="8" xfId="1" applyNumberFormat="1" applyFont="1" applyBorder="1" applyAlignment="1">
      <alignment horizontal="right"/>
    </xf>
    <xf numFmtId="169" fontId="0" fillId="0" borderId="0" xfId="0" applyNumberFormat="1"/>
    <xf numFmtId="166" fontId="0" fillId="0" borderId="8" xfId="0" applyNumberFormat="1" applyBorder="1"/>
    <xf numFmtId="166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6" fontId="0" fillId="7" borderId="0" xfId="1" applyNumberFormat="1" applyFont="1" applyFill="1" applyBorder="1"/>
    <xf numFmtId="166" fontId="0" fillId="0" borderId="0" xfId="1" applyNumberFormat="1" applyFont="1" applyBorder="1"/>
    <xf numFmtId="166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6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6" fontId="0" fillId="7" borderId="48" xfId="1" applyNumberFormat="1" applyFont="1" applyFill="1" applyBorder="1"/>
    <xf numFmtId="166" fontId="0" fillId="0" borderId="48" xfId="1" applyNumberFormat="1" applyFont="1" applyBorder="1"/>
    <xf numFmtId="166" fontId="0" fillId="7" borderId="53" xfId="1" applyNumberFormat="1" applyFont="1" applyFill="1" applyBorder="1"/>
    <xf numFmtId="166" fontId="0" fillId="7" borderId="20" xfId="1" applyNumberFormat="1" applyFont="1" applyFill="1" applyBorder="1"/>
    <xf numFmtId="166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6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6" fontId="23" fillId="7" borderId="0" xfId="1" applyNumberFormat="1" applyFont="1" applyFill="1" applyBorder="1"/>
    <xf numFmtId="166" fontId="23" fillId="7" borderId="48" xfId="1" applyNumberFormat="1" applyFont="1" applyFill="1" applyBorder="1"/>
    <xf numFmtId="166" fontId="0" fillId="0" borderId="0" xfId="1" applyNumberFormat="1" applyFont="1"/>
    <xf numFmtId="166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6" fontId="0" fillId="0" borderId="0" xfId="1" quotePrefix="1" applyNumberFormat="1" applyFont="1" applyBorder="1" applyAlignment="1">
      <alignment horizontal="right"/>
    </xf>
    <xf numFmtId="166" fontId="0" fillId="0" borderId="48" xfId="1" quotePrefix="1" applyNumberFormat="1" applyFont="1" applyBorder="1" applyAlignment="1">
      <alignment horizontal="right"/>
    </xf>
    <xf numFmtId="166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6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6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6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170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70" fontId="45" fillId="6" borderId="15" xfId="0" quotePrefix="1" applyNumberFormat="1" applyFont="1" applyFill="1" applyBorder="1" applyAlignment="1">
      <alignment horizontal="center" vertical="center" wrapText="1"/>
    </xf>
    <xf numFmtId="170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6" fontId="23" fillId="7" borderId="0" xfId="1" applyNumberFormat="1" applyFont="1" applyFill="1" applyBorder="1" applyAlignment="1">
      <alignment horizontal="center"/>
    </xf>
    <xf numFmtId="166" fontId="23" fillId="7" borderId="48" xfId="1" applyNumberFormat="1" applyFont="1" applyFill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166" fontId="0" fillId="7" borderId="0" xfId="1" applyNumberFormat="1" applyFont="1" applyFill="1" applyBorder="1" applyAlignment="1">
      <alignment horizontal="center"/>
    </xf>
    <xf numFmtId="166" fontId="0" fillId="7" borderId="48" xfId="1" applyNumberFormat="1" applyFont="1" applyFill="1" applyBorder="1" applyAlignment="1">
      <alignment horizontal="center"/>
    </xf>
    <xf numFmtId="166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70" fontId="42" fillId="0" borderId="0" xfId="0" applyNumberFormat="1" applyFont="1" applyAlignment="1">
      <alignment horizontal="center" vertical="top"/>
    </xf>
    <xf numFmtId="170" fontId="42" fillId="0" borderId="48" xfId="0" applyNumberFormat="1" applyFont="1" applyBorder="1" applyAlignment="1">
      <alignment horizontal="center" vertical="top"/>
    </xf>
    <xf numFmtId="170" fontId="42" fillId="0" borderId="20" xfId="0" applyNumberFormat="1" applyFont="1" applyBorder="1" applyAlignment="1">
      <alignment horizontal="center" vertical="center"/>
    </xf>
    <xf numFmtId="170" fontId="42" fillId="0" borderId="10" xfId="0" applyNumberFormat="1" applyFont="1" applyBorder="1" applyAlignment="1">
      <alignment horizontal="center" vertical="center"/>
    </xf>
    <xf numFmtId="170" fontId="42" fillId="0" borderId="0" xfId="0" applyNumberFormat="1" applyFont="1" applyAlignment="1">
      <alignment horizontal="center" vertical="center"/>
    </xf>
    <xf numFmtId="170" fontId="0" fillId="0" borderId="0" xfId="1" applyNumberFormat="1" applyFont="1" applyFill="1" applyAlignment="1">
      <alignment horizontal="center"/>
    </xf>
    <xf numFmtId="170" fontId="52" fillId="6" borderId="8" xfId="0" applyNumberFormat="1" applyFont="1" applyFill="1" applyBorder="1" applyAlignment="1">
      <alignment horizontal="center" vertical="center" wrapText="1"/>
    </xf>
    <xf numFmtId="170" fontId="49" fillId="0" borderId="0" xfId="0" applyNumberFormat="1" applyFont="1" applyAlignment="1">
      <alignment horizontal="center" vertical="center"/>
    </xf>
    <xf numFmtId="166" fontId="0" fillId="7" borderId="44" xfId="1" applyNumberFormat="1" applyFont="1" applyFill="1" applyBorder="1" applyAlignment="1">
      <alignment horizontal="center"/>
    </xf>
    <xf numFmtId="166" fontId="0" fillId="7" borderId="53" xfId="1" applyNumberFormat="1" applyFont="1" applyFill="1" applyBorder="1" applyAlignment="1">
      <alignment horizontal="center"/>
    </xf>
    <xf numFmtId="166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6" fontId="0" fillId="7" borderId="20" xfId="1" applyNumberFormat="1" applyFont="1" applyFill="1" applyBorder="1" applyAlignment="1">
      <alignment horizontal="center"/>
    </xf>
    <xf numFmtId="166" fontId="0" fillId="7" borderId="10" xfId="1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6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70" fontId="54" fillId="0" borderId="0" xfId="0" applyNumberFormat="1" applyFont="1" applyAlignment="1">
      <alignment vertical="top" wrapText="1"/>
    </xf>
    <xf numFmtId="170" fontId="0" fillId="0" borderId="0" xfId="1" applyNumberFormat="1" applyFont="1" applyFill="1" applyAlignment="1"/>
    <xf numFmtId="170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70" fontId="49" fillId="0" borderId="0" xfId="0" applyNumberFormat="1" applyFont="1" applyAlignment="1">
      <alignment vertical="center"/>
    </xf>
    <xf numFmtId="170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165" fontId="45" fillId="6" borderId="8" xfId="2" applyFont="1" applyFill="1" applyBorder="1" applyAlignment="1">
      <alignment horizontal="center" vertical="center" wrapText="1"/>
    </xf>
    <xf numFmtId="165" fontId="45" fillId="6" borderId="13" xfId="2" applyFont="1" applyFill="1" applyBorder="1" applyAlignment="1">
      <alignment horizontal="center" vertical="center" wrapText="1"/>
    </xf>
    <xf numFmtId="165" fontId="45" fillId="6" borderId="15" xfId="2" quotePrefix="1" applyFont="1" applyFill="1" applyBorder="1" applyAlignment="1">
      <alignment horizontal="center" vertical="center" wrapText="1"/>
    </xf>
    <xf numFmtId="165" fontId="45" fillId="6" borderId="16" xfId="2" quotePrefix="1" applyFont="1" applyFill="1" applyBorder="1" applyAlignment="1">
      <alignment horizontal="center" vertical="center" wrapText="1"/>
    </xf>
    <xf numFmtId="165" fontId="0" fillId="7" borderId="0" xfId="2" applyFont="1" applyFill="1" applyBorder="1" applyAlignment="1"/>
    <xf numFmtId="165" fontId="23" fillId="7" borderId="0" xfId="2" applyFont="1" applyFill="1" applyBorder="1" applyAlignment="1">
      <alignment horizontal="right"/>
    </xf>
    <xf numFmtId="165" fontId="23" fillId="7" borderId="48" xfId="2" applyFont="1" applyFill="1" applyBorder="1" applyAlignment="1">
      <alignment horizontal="right"/>
    </xf>
    <xf numFmtId="165" fontId="0" fillId="0" borderId="0" xfId="2" applyFont="1" applyBorder="1" applyAlignment="1"/>
    <xf numFmtId="165" fontId="0" fillId="0" borderId="0" xfId="2" applyFont="1" applyBorder="1" applyAlignment="1">
      <alignment horizontal="right"/>
    </xf>
    <xf numFmtId="165" fontId="0" fillId="0" borderId="48" xfId="2" applyFont="1" applyBorder="1" applyAlignment="1">
      <alignment horizontal="right"/>
    </xf>
    <xf numFmtId="165" fontId="0" fillId="7" borderId="0" xfId="2" applyFont="1" applyFill="1" applyBorder="1" applyAlignment="1">
      <alignment horizontal="right"/>
    </xf>
    <xf numFmtId="165" fontId="0" fillId="7" borderId="48" xfId="2" applyFont="1" applyFill="1" applyBorder="1" applyAlignment="1">
      <alignment horizontal="right"/>
    </xf>
    <xf numFmtId="165" fontId="0" fillId="7" borderId="48" xfId="2" quotePrefix="1" applyFont="1" applyFill="1" applyBorder="1" applyAlignment="1">
      <alignment horizontal="right"/>
    </xf>
    <xf numFmtId="165" fontId="0" fillId="10" borderId="48" xfId="2" quotePrefix="1" applyFont="1" applyFill="1" applyBorder="1" applyAlignment="1">
      <alignment horizontal="right"/>
    </xf>
    <xf numFmtId="165" fontId="0" fillId="7" borderId="0" xfId="2" quotePrefix="1" applyFont="1" applyFill="1" applyBorder="1" applyAlignment="1">
      <alignment horizontal="right"/>
    </xf>
    <xf numFmtId="165" fontId="0" fillId="0" borderId="0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top"/>
    </xf>
    <xf numFmtId="165" fontId="0" fillId="7" borderId="0" xfId="2" applyFont="1" applyFill="1" applyBorder="1" applyAlignment="1">
      <alignment horizontal="right" vertical="top"/>
    </xf>
    <xf numFmtId="165" fontId="0" fillId="7" borderId="48" xfId="2" applyFont="1" applyFill="1" applyBorder="1" applyAlignment="1">
      <alignment horizontal="right" vertical="top"/>
    </xf>
    <xf numFmtId="165" fontId="0" fillId="7" borderId="20" xfId="2" applyFont="1" applyFill="1" applyBorder="1" applyAlignment="1"/>
    <xf numFmtId="165" fontId="0" fillId="7" borderId="20" xfId="2" applyFont="1" applyFill="1" applyBorder="1" applyAlignment="1">
      <alignment horizontal="right"/>
    </xf>
    <xf numFmtId="165" fontId="0" fillId="7" borderId="10" xfId="2" applyFont="1" applyFill="1" applyBorder="1" applyAlignment="1">
      <alignment horizontal="right"/>
    </xf>
    <xf numFmtId="165" fontId="46" fillId="8" borderId="78" xfId="2" applyFont="1" applyFill="1" applyBorder="1" applyAlignment="1">
      <alignment vertical="center"/>
    </xf>
    <xf numFmtId="165" fontId="46" fillId="8" borderId="78" xfId="2" applyFont="1" applyFill="1" applyBorder="1" applyAlignment="1">
      <alignment horizontal="center" vertical="center"/>
    </xf>
    <xf numFmtId="165" fontId="51" fillId="8" borderId="78" xfId="2" applyFont="1" applyFill="1" applyBorder="1" applyAlignment="1">
      <alignment vertical="center"/>
    </xf>
    <xf numFmtId="165" fontId="51" fillId="8" borderId="79" xfId="2" applyFont="1" applyFill="1" applyBorder="1" applyAlignment="1">
      <alignment vertical="center"/>
    </xf>
    <xf numFmtId="165" fontId="0" fillId="0" borderId="0" xfId="2" applyFont="1" applyFill="1" applyBorder="1" applyAlignment="1"/>
    <xf numFmtId="165" fontId="0" fillId="0" borderId="48" xfId="2" applyFont="1" applyFill="1" applyBorder="1" applyAlignment="1">
      <alignment horizontal="right"/>
    </xf>
    <xf numFmtId="165" fontId="54" fillId="0" borderId="0" xfId="2" applyFont="1" applyAlignment="1">
      <alignment vertical="top" wrapText="1"/>
    </xf>
    <xf numFmtId="165" fontId="54" fillId="0" borderId="0" xfId="2" applyFont="1" applyAlignment="1">
      <alignment horizontal="left" vertical="top" wrapText="1"/>
    </xf>
    <xf numFmtId="165" fontId="0" fillId="0" borderId="0" xfId="2" applyFont="1" applyFill="1" applyAlignment="1"/>
    <xf numFmtId="165" fontId="0" fillId="0" borderId="0" xfId="2" applyFont="1" applyFill="1" applyAlignment="1">
      <alignment horizontal="center"/>
    </xf>
    <xf numFmtId="165" fontId="52" fillId="6" borderId="8" xfId="2" applyFont="1" applyFill="1" applyBorder="1" applyAlignment="1">
      <alignment horizontal="center" vertical="center" wrapText="1"/>
    </xf>
    <xf numFmtId="165" fontId="49" fillId="0" borderId="32" xfId="2" applyFont="1" applyBorder="1" applyAlignment="1">
      <alignment vertical="center"/>
    </xf>
    <xf numFmtId="165" fontId="49" fillId="0" borderId="32" xfId="2" applyFont="1" applyBorder="1" applyAlignment="1">
      <alignment horizontal="right" vertical="center"/>
    </xf>
    <xf numFmtId="165" fontId="49" fillId="0" borderId="55" xfId="2" applyFont="1" applyBorder="1" applyAlignment="1">
      <alignment vertical="center"/>
    </xf>
    <xf numFmtId="165" fontId="50" fillId="0" borderId="55" xfId="2" applyFont="1" applyBorder="1" applyAlignment="1">
      <alignment horizontal="right" vertical="center"/>
    </xf>
    <xf numFmtId="165" fontId="49" fillId="0" borderId="55" xfId="2" applyFont="1" applyBorder="1" applyAlignment="1">
      <alignment horizontal="right" vertical="center"/>
    </xf>
    <xf numFmtId="165" fontId="50" fillId="0" borderId="55" xfId="2" quotePrefix="1" applyFont="1" applyBorder="1" applyAlignment="1">
      <alignment vertical="center"/>
    </xf>
    <xf numFmtId="165" fontId="50" fillId="0" borderId="55" xfId="2" quotePrefix="1" applyFont="1" applyBorder="1" applyAlignment="1">
      <alignment horizontal="right" vertical="center"/>
    </xf>
    <xf numFmtId="165" fontId="49" fillId="0" borderId="55" xfId="2" quotePrefix="1" applyFont="1" applyBorder="1" applyAlignment="1">
      <alignment horizontal="right" vertical="center"/>
    </xf>
    <xf numFmtId="165" fontId="49" fillId="0" borderId="0" xfId="2" applyFont="1" applyAlignment="1">
      <alignment vertical="center"/>
    </xf>
    <xf numFmtId="165" fontId="49" fillId="0" borderId="0" xfId="2" applyFont="1" applyAlignment="1">
      <alignment horizontal="center" vertical="center"/>
    </xf>
    <xf numFmtId="165" fontId="42" fillId="0" borderId="0" xfId="2" applyFont="1" applyAlignment="1">
      <alignment vertical="center"/>
    </xf>
    <xf numFmtId="165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165" fontId="0" fillId="0" borderId="20" xfId="2" applyFont="1" applyFill="1" applyBorder="1" applyAlignment="1">
      <alignment horizontal="right"/>
    </xf>
    <xf numFmtId="165" fontId="0" fillId="0" borderId="10" xfId="2" applyFont="1" applyFill="1" applyBorder="1" applyAlignment="1">
      <alignment horizontal="right"/>
    </xf>
    <xf numFmtId="165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165" fontId="46" fillId="8" borderId="35" xfId="2" applyFont="1" applyFill="1" applyBorder="1" applyAlignment="1">
      <alignment vertical="center"/>
    </xf>
    <xf numFmtId="165" fontId="46" fillId="8" borderId="35" xfId="2" applyFont="1" applyFill="1" applyBorder="1" applyAlignment="1">
      <alignment horizontal="center" vertical="center"/>
    </xf>
    <xf numFmtId="165" fontId="51" fillId="8" borderId="35" xfId="2" applyFont="1" applyFill="1" applyBorder="1" applyAlignment="1">
      <alignment vertical="center"/>
    </xf>
    <xf numFmtId="165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165" fontId="0" fillId="0" borderId="35" xfId="2" applyFont="1" applyFill="1" applyBorder="1" applyAlignment="1"/>
    <xf numFmtId="165" fontId="0" fillId="0" borderId="35" xfId="2" applyFont="1" applyFill="1" applyBorder="1" applyAlignment="1">
      <alignment horizontal="right"/>
    </xf>
    <xf numFmtId="165" fontId="0" fillId="0" borderId="46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center"/>
    </xf>
    <xf numFmtId="165" fontId="23" fillId="7" borderId="0" xfId="2" applyFont="1" applyFill="1" applyBorder="1" applyAlignment="1">
      <alignment horizontal="right" vertical="center"/>
    </xf>
    <xf numFmtId="165" fontId="23" fillId="7" borderId="48" xfId="2" applyFont="1" applyFill="1" applyBorder="1" applyAlignment="1">
      <alignment horizontal="right" vertical="center"/>
    </xf>
    <xf numFmtId="165" fontId="0" fillId="0" borderId="0" xfId="2" applyFont="1" applyBorder="1" applyAlignment="1">
      <alignment vertical="center"/>
    </xf>
    <xf numFmtId="165" fontId="0" fillId="0" borderId="0" xfId="2" applyFont="1" applyBorder="1" applyAlignment="1">
      <alignment horizontal="right" vertical="center"/>
    </xf>
    <xf numFmtId="165" fontId="0" fillId="0" borderId="48" xfId="2" applyFont="1" applyBorder="1" applyAlignment="1">
      <alignment horizontal="right" vertical="center"/>
    </xf>
    <xf numFmtId="165" fontId="0" fillId="7" borderId="0" xfId="2" applyFont="1" applyFill="1" applyBorder="1" applyAlignment="1">
      <alignment horizontal="right" vertical="center"/>
    </xf>
    <xf numFmtId="165" fontId="0" fillId="7" borderId="48" xfId="2" applyFont="1" applyFill="1" applyBorder="1" applyAlignment="1">
      <alignment horizontal="right" vertical="center"/>
    </xf>
    <xf numFmtId="165" fontId="0" fillId="7" borderId="48" xfId="2" quotePrefix="1" applyFont="1" applyFill="1" applyBorder="1" applyAlignment="1">
      <alignment horizontal="right" vertical="center"/>
    </xf>
    <xf numFmtId="165" fontId="0" fillId="10" borderId="48" xfId="2" quotePrefix="1" applyFont="1" applyFill="1" applyBorder="1" applyAlignment="1">
      <alignment horizontal="right" vertical="center"/>
    </xf>
    <xf numFmtId="165" fontId="0" fillId="7" borderId="0" xfId="2" quotePrefix="1" applyFont="1" applyFill="1" applyBorder="1" applyAlignment="1">
      <alignment horizontal="right" vertical="center"/>
    </xf>
    <xf numFmtId="165" fontId="0" fillId="0" borderId="0" xfId="2" applyFont="1" applyFill="1" applyBorder="1" applyAlignment="1">
      <alignment horizontal="right" vertical="center"/>
    </xf>
    <xf numFmtId="165" fontId="0" fillId="0" borderId="20" xfId="2" applyFont="1" applyFill="1" applyBorder="1" applyAlignment="1">
      <alignment vertical="center"/>
    </xf>
    <xf numFmtId="165" fontId="0" fillId="0" borderId="20" xfId="2" applyFont="1" applyFill="1" applyBorder="1" applyAlignment="1">
      <alignment horizontal="right" vertical="center"/>
    </xf>
    <xf numFmtId="165" fontId="0" fillId="0" borderId="10" xfId="2" applyFont="1" applyFill="1" applyBorder="1" applyAlignment="1">
      <alignment horizontal="right" vertical="center"/>
    </xf>
    <xf numFmtId="165" fontId="0" fillId="0" borderId="35" xfId="2" applyFont="1" applyFill="1" applyBorder="1" applyAlignment="1">
      <alignment vertical="center"/>
    </xf>
    <xf numFmtId="165" fontId="0" fillId="0" borderId="35" xfId="2" applyFont="1" applyFill="1" applyBorder="1" applyAlignment="1">
      <alignment horizontal="right" vertical="center"/>
    </xf>
    <xf numFmtId="165" fontId="0" fillId="0" borderId="46" xfId="2" applyFont="1" applyFill="1" applyBorder="1" applyAlignment="1">
      <alignment horizontal="right" vertical="center"/>
    </xf>
    <xf numFmtId="165" fontId="0" fillId="0" borderId="48" xfId="2" applyFont="1" applyFill="1" applyBorder="1" applyAlignment="1">
      <alignment horizontal="right" vertical="center"/>
    </xf>
    <xf numFmtId="165" fontId="0" fillId="7" borderId="20" xfId="2" applyFont="1" applyFill="1" applyBorder="1" applyAlignment="1">
      <alignment vertical="center"/>
    </xf>
    <xf numFmtId="165" fontId="0" fillId="7" borderId="20" xfId="2" applyFont="1" applyFill="1" applyBorder="1" applyAlignment="1">
      <alignment horizontal="right" vertical="center"/>
    </xf>
    <xf numFmtId="165" fontId="0" fillId="7" borderId="10" xfId="2" applyFont="1" applyFill="1" applyBorder="1" applyAlignment="1">
      <alignment horizontal="right" vertical="center"/>
    </xf>
    <xf numFmtId="0" fontId="61" fillId="0" borderId="0" xfId="0" applyFont="1"/>
    <xf numFmtId="0" fontId="28" fillId="11" borderId="96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0" fillId="12" borderId="101" xfId="0" applyFill="1" applyBorder="1" applyAlignment="1">
      <alignment horizontal="center"/>
    </xf>
    <xf numFmtId="0" fontId="0" fillId="12" borderId="0" xfId="0" applyFill="1"/>
    <xf numFmtId="165" fontId="0" fillId="12" borderId="0" xfId="0" applyNumberFormat="1" applyFill="1" applyAlignment="1">
      <alignment horizontal="center"/>
    </xf>
    <xf numFmtId="165" fontId="0" fillId="12" borderId="102" xfId="0" applyNumberFormat="1" applyFill="1" applyBorder="1" applyAlignment="1">
      <alignment horizontal="center"/>
    </xf>
    <xf numFmtId="0" fontId="0" fillId="13" borderId="101" xfId="0" applyFill="1" applyBorder="1" applyAlignment="1">
      <alignment horizontal="center"/>
    </xf>
    <xf numFmtId="0" fontId="0" fillId="13" borderId="0" xfId="0" applyFill="1"/>
    <xf numFmtId="165" fontId="0" fillId="13" borderId="0" xfId="0" applyNumberFormat="1" applyFill="1" applyAlignment="1">
      <alignment horizontal="center"/>
    </xf>
    <xf numFmtId="165" fontId="0" fillId="13" borderId="102" xfId="0" applyNumberFormat="1" applyFill="1" applyBorder="1" applyAlignment="1">
      <alignment horizontal="center"/>
    </xf>
    <xf numFmtId="0" fontId="0" fillId="12" borderId="103" xfId="0" applyFill="1" applyBorder="1" applyAlignment="1">
      <alignment horizontal="center"/>
    </xf>
    <xf numFmtId="0" fontId="0" fillId="12" borderId="104" xfId="0" applyFill="1" applyBorder="1"/>
    <xf numFmtId="165" fontId="0" fillId="12" borderId="104" xfId="0" applyNumberFormat="1" applyFill="1" applyBorder="1" applyAlignment="1">
      <alignment horizontal="center"/>
    </xf>
    <xf numFmtId="165" fontId="0" fillId="12" borderId="105" xfId="0" applyNumberFormat="1" applyFill="1" applyBorder="1" applyAlignment="1">
      <alignment horizontal="center"/>
    </xf>
    <xf numFmtId="0" fontId="0" fillId="14" borderId="101" xfId="0" applyFill="1" applyBorder="1" applyAlignment="1">
      <alignment horizontal="center"/>
    </xf>
    <xf numFmtId="0" fontId="0" fillId="14" borderId="0" xfId="0" applyFill="1"/>
    <xf numFmtId="165" fontId="0" fillId="14" borderId="0" xfId="0" applyNumberFormat="1" applyFill="1" applyAlignment="1">
      <alignment horizontal="center"/>
    </xf>
    <xf numFmtId="165" fontId="0" fillId="14" borderId="102" xfId="0" applyNumberFormat="1" applyFill="1" applyBorder="1" applyAlignment="1">
      <alignment horizontal="center"/>
    </xf>
    <xf numFmtId="0" fontId="0" fillId="13" borderId="106" xfId="0" applyFill="1" applyBorder="1" applyAlignment="1">
      <alignment horizontal="center"/>
    </xf>
    <xf numFmtId="0" fontId="0" fillId="13" borderId="107" xfId="0" applyFill="1" applyBorder="1"/>
    <xf numFmtId="165" fontId="0" fillId="13" borderId="107" xfId="0" applyNumberFormat="1" applyFill="1" applyBorder="1" applyAlignment="1">
      <alignment horizontal="center"/>
    </xf>
    <xf numFmtId="165" fontId="0" fillId="13" borderId="108" xfId="0" applyNumberFormat="1" applyFill="1" applyBorder="1" applyAlignment="1">
      <alignment horizontal="center"/>
    </xf>
    <xf numFmtId="0" fontId="0" fillId="15" borderId="0" xfId="0" applyFill="1" applyAlignment="1">
      <alignment horizontal="center"/>
    </xf>
    <xf numFmtId="165" fontId="0" fillId="0" borderId="0" xfId="0" applyNumberFormat="1"/>
    <xf numFmtId="166" fontId="0" fillId="12" borderId="104" xfId="1" applyNumberFormat="1" applyFont="1" applyFill="1" applyBorder="1" applyAlignment="1">
      <alignment horizontal="center"/>
    </xf>
    <xf numFmtId="166" fontId="0" fillId="13" borderId="107" xfId="1" applyNumberFormat="1" applyFont="1" applyFill="1" applyBorder="1" applyAlignment="1">
      <alignment horizontal="center"/>
    </xf>
    <xf numFmtId="0" fontId="28" fillId="11" borderId="110" xfId="0" applyFont="1" applyFill="1" applyBorder="1" applyAlignment="1">
      <alignment horizontal="center" vertical="center"/>
    </xf>
    <xf numFmtId="166" fontId="0" fillId="12" borderId="0" xfId="1" applyNumberFormat="1" applyFont="1" applyFill="1" applyBorder="1" applyAlignment="1">
      <alignment horizontal="center"/>
    </xf>
    <xf numFmtId="166" fontId="0" fillId="13" borderId="0" xfId="1" applyNumberFormat="1" applyFont="1" applyFill="1" applyBorder="1" applyAlignment="1">
      <alignment horizontal="center"/>
    </xf>
    <xf numFmtId="0" fontId="28" fillId="11" borderId="97" xfId="0" applyFont="1" applyFill="1" applyBorder="1" applyAlignment="1">
      <alignment vertical="center"/>
    </xf>
    <xf numFmtId="0" fontId="0" fillId="3" borderId="0" xfId="0" applyFill="1"/>
    <xf numFmtId="0" fontId="28" fillId="11" borderId="113" xfId="0" applyFont="1" applyFill="1" applyBorder="1" applyAlignment="1">
      <alignment vertical="center"/>
    </xf>
    <xf numFmtId="0" fontId="0" fillId="12" borderId="47" xfId="0" applyFill="1" applyBorder="1" applyAlignment="1">
      <alignment horizontal="center"/>
    </xf>
    <xf numFmtId="166" fontId="0" fillId="12" borderId="113" xfId="1" applyNumberFormat="1" applyFont="1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166" fontId="0" fillId="13" borderId="48" xfId="1" applyNumberFormat="1" applyFont="1" applyFill="1" applyBorder="1" applyAlignment="1">
      <alignment horizontal="center"/>
    </xf>
    <xf numFmtId="166" fontId="0" fillId="12" borderId="48" xfId="1" applyNumberFormat="1" applyFont="1" applyFill="1" applyBorder="1" applyAlignment="1">
      <alignment horizontal="center"/>
    </xf>
    <xf numFmtId="0" fontId="0" fillId="12" borderId="115" xfId="0" applyFill="1" applyBorder="1" applyAlignment="1">
      <alignment horizontal="center"/>
    </xf>
    <xf numFmtId="166" fontId="0" fillId="12" borderId="116" xfId="1" applyNumberFormat="1" applyFont="1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166" fontId="0" fillId="14" borderId="0" xfId="1" applyNumberFormat="1" applyFont="1" applyFill="1" applyBorder="1" applyAlignment="1">
      <alignment horizontal="center"/>
    </xf>
    <xf numFmtId="166" fontId="0" fillId="14" borderId="48" xfId="1" applyNumberFormat="1" applyFont="1" applyFill="1" applyBorder="1" applyAlignment="1">
      <alignment horizontal="center"/>
    </xf>
    <xf numFmtId="0" fontId="0" fillId="13" borderId="117" xfId="0" applyFill="1" applyBorder="1" applyAlignment="1">
      <alignment horizontal="center"/>
    </xf>
    <xf numFmtId="166" fontId="0" fillId="13" borderId="118" xfId="1" applyNumberFormat="1" applyFont="1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0" xfId="0" applyFill="1" applyBorder="1"/>
    <xf numFmtId="166" fontId="0" fillId="12" borderId="20" xfId="1" applyNumberFormat="1" applyFont="1" applyFill="1" applyBorder="1" applyAlignment="1">
      <alignment horizontal="center"/>
    </xf>
    <xf numFmtId="166" fontId="0" fillId="12" borderId="10" xfId="1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6" fontId="51" fillId="8" borderId="56" xfId="0" applyNumberFormat="1" applyFont="1" applyFill="1" applyBorder="1" applyAlignment="1">
      <alignment horizontal="right" vertical="center"/>
    </xf>
    <xf numFmtId="166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70" fontId="45" fillId="6" borderId="1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70" fontId="45" fillId="6" borderId="18" xfId="0" applyNumberFormat="1" applyFont="1" applyFill="1" applyBorder="1" applyAlignment="1">
      <alignment vertical="center" wrapText="1"/>
    </xf>
    <xf numFmtId="170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165" fontId="45" fillId="6" borderId="18" xfId="2" applyFont="1" applyFill="1" applyBorder="1" applyAlignment="1">
      <alignment vertical="center" wrapText="1"/>
    </xf>
    <xf numFmtId="165" fontId="45" fillId="6" borderId="8" xfId="2" applyFont="1" applyFill="1" applyBorder="1" applyAlignment="1">
      <alignment vertical="center" wrapText="1"/>
    </xf>
    <xf numFmtId="165" fontId="45" fillId="6" borderId="18" xfId="2" applyFont="1" applyFill="1" applyBorder="1" applyAlignment="1">
      <alignment horizontal="center" vertical="center" wrapText="1"/>
    </xf>
    <xf numFmtId="165" fontId="45" fillId="6" borderId="8" xfId="2" applyFont="1" applyFill="1" applyBorder="1" applyAlignment="1">
      <alignment horizontal="center" vertical="center" wrapText="1"/>
    </xf>
    <xf numFmtId="165" fontId="53" fillId="6" borderId="18" xfId="2" applyFont="1" applyFill="1" applyBorder="1" applyAlignment="1">
      <alignment horizontal="center" vertical="center"/>
    </xf>
    <xf numFmtId="165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165" fontId="45" fillId="6" borderId="38" xfId="2" applyFont="1" applyFill="1" applyBorder="1" applyAlignment="1">
      <alignment vertical="center" wrapText="1"/>
    </xf>
    <xf numFmtId="165" fontId="45" fillId="6" borderId="41" xfId="2" applyFont="1" applyFill="1" applyBorder="1" applyAlignment="1">
      <alignment vertical="center" wrapText="1"/>
    </xf>
    <xf numFmtId="165" fontId="45" fillId="6" borderId="38" xfId="2" applyFont="1" applyFill="1" applyBorder="1" applyAlignment="1">
      <alignment horizontal="center" vertical="center" wrapText="1"/>
    </xf>
    <xf numFmtId="165" fontId="45" fillId="6" borderId="41" xfId="2" applyFont="1" applyFill="1" applyBorder="1" applyAlignment="1">
      <alignment horizontal="center" vertical="center" wrapText="1"/>
    </xf>
    <xf numFmtId="165" fontId="53" fillId="6" borderId="27" xfId="2" applyFont="1" applyFill="1" applyBorder="1" applyAlignment="1">
      <alignment horizontal="center" vertical="center"/>
    </xf>
    <xf numFmtId="165" fontId="53" fillId="6" borderId="80" xfId="2" applyFont="1" applyFill="1" applyBorder="1" applyAlignment="1">
      <alignment horizontal="center" vertical="center"/>
    </xf>
    <xf numFmtId="0" fontId="62" fillId="11" borderId="82" xfId="0" applyFont="1" applyFill="1" applyBorder="1" applyAlignment="1">
      <alignment horizontal="center" vertical="center"/>
    </xf>
    <xf numFmtId="0" fontId="62" fillId="11" borderId="83" xfId="0" applyFont="1" applyFill="1" applyBorder="1" applyAlignment="1">
      <alignment horizontal="center" vertical="center"/>
    </xf>
    <xf numFmtId="0" fontId="62" fillId="11" borderId="84" xfId="0" applyFont="1" applyFill="1" applyBorder="1" applyAlignment="1">
      <alignment horizontal="center" vertical="center"/>
    </xf>
    <xf numFmtId="0" fontId="28" fillId="11" borderId="85" xfId="0" applyFont="1" applyFill="1" applyBorder="1" applyAlignment="1">
      <alignment horizontal="center" vertical="center"/>
    </xf>
    <xf numFmtId="0" fontId="28" fillId="11" borderId="94" xfId="0" applyFont="1" applyFill="1" applyBorder="1" applyAlignment="1">
      <alignment horizontal="center" vertical="center"/>
    </xf>
    <xf numFmtId="0" fontId="28" fillId="11" borderId="86" xfId="0" applyFont="1" applyFill="1" applyBorder="1" applyAlignment="1">
      <alignment horizontal="center" vertical="center"/>
    </xf>
    <xf numFmtId="0" fontId="28" fillId="11" borderId="95" xfId="0" applyFont="1" applyFill="1" applyBorder="1" applyAlignment="1">
      <alignment horizontal="center" vertical="center"/>
    </xf>
    <xf numFmtId="0" fontId="28" fillId="11" borderId="87" xfId="0" applyFont="1" applyFill="1" applyBorder="1" applyAlignment="1">
      <alignment horizontal="center"/>
    </xf>
    <xf numFmtId="0" fontId="28" fillId="11" borderId="88" xfId="0" applyFont="1" applyFill="1" applyBorder="1" applyAlignment="1">
      <alignment horizontal="center"/>
    </xf>
    <xf numFmtId="0" fontId="28" fillId="11" borderId="89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/>
    </xf>
    <xf numFmtId="0" fontId="28" fillId="11" borderId="91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 vertical="center"/>
    </xf>
    <xf numFmtId="0" fontId="28" fillId="11" borderId="92" xfId="0" applyFont="1" applyFill="1" applyBorder="1" applyAlignment="1">
      <alignment horizontal="center" vertical="center"/>
    </xf>
    <xf numFmtId="0" fontId="28" fillId="11" borderId="91" xfId="0" applyFont="1" applyFill="1" applyBorder="1" applyAlignment="1">
      <alignment horizontal="center" vertical="center"/>
    </xf>
    <xf numFmtId="0" fontId="28" fillId="11" borderId="44" xfId="0" applyFont="1" applyFill="1" applyBorder="1" applyAlignment="1">
      <alignment horizontal="center" vertical="center"/>
    </xf>
    <xf numFmtId="0" fontId="28" fillId="11" borderId="99" xfId="0" applyFont="1" applyFill="1" applyBorder="1" applyAlignment="1">
      <alignment horizontal="center" vertical="center"/>
    </xf>
    <xf numFmtId="0" fontId="28" fillId="11" borderId="93" xfId="0" applyFont="1" applyFill="1" applyBorder="1" applyAlignment="1">
      <alignment horizontal="center" vertical="center"/>
    </xf>
    <xf numFmtId="0" fontId="28" fillId="11" borderId="100" xfId="0" applyFont="1" applyFill="1" applyBorder="1" applyAlignment="1">
      <alignment horizontal="center" vertical="center"/>
    </xf>
    <xf numFmtId="0" fontId="62" fillId="11" borderId="119" xfId="0" applyFont="1" applyFill="1" applyBorder="1" applyAlignment="1">
      <alignment horizontal="center" vertical="center"/>
    </xf>
    <xf numFmtId="0" fontId="62" fillId="11" borderId="120" xfId="0" applyFont="1" applyFill="1" applyBorder="1" applyAlignment="1">
      <alignment horizontal="center" vertical="center"/>
    </xf>
    <xf numFmtId="0" fontId="62" fillId="11" borderId="121" xfId="0" applyFont="1" applyFill="1" applyBorder="1" applyAlignment="1">
      <alignment horizontal="center" vertical="center"/>
    </xf>
    <xf numFmtId="0" fontId="28" fillId="11" borderId="111" xfId="0" applyFont="1" applyFill="1" applyBorder="1" applyAlignment="1">
      <alignment horizontal="center" vertical="center"/>
    </xf>
    <xf numFmtId="0" fontId="28" fillId="11" borderId="114" xfId="0" applyFont="1" applyFill="1" applyBorder="1" applyAlignment="1">
      <alignment horizontal="center" vertical="center"/>
    </xf>
    <xf numFmtId="0" fontId="28" fillId="11" borderId="40" xfId="0" applyFont="1" applyFill="1" applyBorder="1" applyAlignment="1">
      <alignment horizontal="center"/>
    </xf>
    <xf numFmtId="0" fontId="28" fillId="11" borderId="112" xfId="0" applyFont="1" applyFill="1" applyBorder="1" applyAlignment="1">
      <alignment horizontal="center"/>
    </xf>
    <xf numFmtId="0" fontId="28" fillId="11" borderId="109" xfId="0" applyFont="1" applyFill="1" applyBorder="1" applyAlignment="1">
      <alignment horizontal="center" vertical="center"/>
    </xf>
    <xf numFmtId="0" fontId="28" fillId="11" borderId="113" xfId="0" applyFont="1" applyFill="1" applyBorder="1" applyAlignment="1">
      <alignment horizontal="center" vertical="center"/>
    </xf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2.xml"/><Relationship Id="rId89" Type="http://schemas.openxmlformats.org/officeDocument/2006/relationships/externalLink" Target="externalLinks/externalLink7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.xml"/><Relationship Id="rId95" Type="http://schemas.openxmlformats.org/officeDocument/2006/relationships/externalLink" Target="externalLinks/externalLink1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1.xml"/><Relationship Id="rId88" Type="http://schemas.openxmlformats.org/officeDocument/2006/relationships/externalLink" Target="externalLinks/externalLink6.xml"/><Relationship Id="rId91" Type="http://schemas.openxmlformats.org/officeDocument/2006/relationships/externalLink" Target="externalLinks/externalLink9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4.xml"/><Relationship Id="rId94" Type="http://schemas.openxmlformats.org/officeDocument/2006/relationships/externalLink" Target="externalLinks/externalLink12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1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2024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D-4154-9BE1-C1AEE9AD9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A-4F4E-99E5-7BCB058342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MARET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563-BD2F-B187EB22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APRIL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13B-BCC7-CB484F90A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8-4A11-A2B4-807B8D80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D-4FA6-9439-E0078DEAAC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A-42AB-A679-411A47BA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CA8-AB38-7D00C1CDBC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D-479D-9EAD-9BAB2F5D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8,49258427 9,470731707 11,33964286 9,146233766 10,02810811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0-4611-944B-AD80CEE5C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9-4AE9-8AB3-28FB2E17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A-4DB7-B709-70A3DD986B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2024'!$D$102:$H$102</c:f>
              <c:numCache>
                <c:formatCode>_(* #,##0.00_);_(* \(#,##0.00\);_(* "-"??_);_(@_)</c:formatCode>
                <c:ptCount val="5"/>
                <c:pt idx="0">
                  <c:v>8.4377272727272707</c:v>
                </c:pt>
                <c:pt idx="1">
                  <c:v>9.504999999999999</c:v>
                </c:pt>
                <c:pt idx="2">
                  <c:v>10.671132075471697</c:v>
                </c:pt>
                <c:pt idx="3">
                  <c:v>8.9379452054794548</c:v>
                </c:pt>
                <c:pt idx="4">
                  <c:v>10.05361111111111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452-87E1-A9A8802C0B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 RATA-RATA</a:t>
            </a:r>
          </a:p>
          <a:p>
            <a:pPr>
              <a:defRPr/>
            </a:pPr>
            <a:r>
              <a:rPr lang="en-ID"/>
              <a:t>SBDK</a:t>
            </a:r>
            <a:r>
              <a:rPr lang="en-ID" baseline="0"/>
              <a:t> OKTOBER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8585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'[13]Oktober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'[13]Oktober 2024'!$C$101:$I$101</c:f>
              <c:numCache>
                <c:formatCode>General</c:formatCode>
                <c:ptCount val="7"/>
                <c:pt idx="0">
                  <c:v>8.4915909090909096</c:v>
                </c:pt>
                <c:pt idx="1">
                  <c:v>9.60809523809524</c:v>
                </c:pt>
                <c:pt idx="2">
                  <c:v>9.7414102564102603</c:v>
                </c:pt>
                <c:pt idx="3">
                  <c:v>9.8260000000000023</c:v>
                </c:pt>
                <c:pt idx="4">
                  <c:v>10.944153846153847</c:v>
                </c:pt>
                <c:pt idx="5">
                  <c:v>9.3010606060606076</c:v>
                </c:pt>
                <c:pt idx="6">
                  <c:v>11.362625000000003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D-4539-BFF9-87776FA1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468288"/>
        <c:axId val="1734987216"/>
      </c:barChart>
      <c:catAx>
        <c:axId val="1456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4987216"/>
        <c:crosses val="autoZero"/>
        <c:auto val="1"/>
        <c:lblAlgn val="ctr"/>
        <c:lblOffset val="100"/>
        <c:noMultiLvlLbl val="0"/>
      </c:catAx>
      <c:valAx>
        <c:axId val="173498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46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NOVEMBER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'November 2024'!$C$101:$I$101</c:f>
              <c:numCache>
                <c:formatCode>_(* #,##0.00_);_(* \(#,##0.00\);_(* "-"??_);_(@_)</c:formatCode>
                <c:ptCount val="7"/>
                <c:pt idx="0">
                  <c:v>8.5062499999999996</c:v>
                </c:pt>
                <c:pt idx="1">
                  <c:v>9.5604838709677402</c:v>
                </c:pt>
                <c:pt idx="2">
                  <c:v>9.7760256410256385</c:v>
                </c:pt>
                <c:pt idx="3">
                  <c:v>9.987297297297296</c:v>
                </c:pt>
                <c:pt idx="4">
                  <c:v>10.895538461538459</c:v>
                </c:pt>
                <c:pt idx="5">
                  <c:v>9.2801515151515162</c:v>
                </c:pt>
                <c:pt idx="6">
                  <c:v>11.594936708860759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1AF-BE8D-D801A132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DESEMBER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'Desember 2024'!$C$101:$I$101</c:f>
              <c:numCache>
                <c:formatCode>_(* #,##0.00_);_(* \(#,##0.00\);_(* "-"??_);_(@_)</c:formatCode>
                <c:ptCount val="7"/>
                <c:pt idx="0">
                  <c:v>8.5687500000000014</c:v>
                </c:pt>
                <c:pt idx="1">
                  <c:v>9.6572580645161299</c:v>
                </c:pt>
                <c:pt idx="2">
                  <c:v>9.8719230769230766</c:v>
                </c:pt>
                <c:pt idx="3">
                  <c:v>10.065675675675671</c:v>
                </c:pt>
                <c:pt idx="4">
                  <c:v>11.117999999999999</c:v>
                </c:pt>
                <c:pt idx="5">
                  <c:v>9.3866666666666685</c:v>
                </c:pt>
                <c:pt idx="6">
                  <c:v>11.647594936708861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A-4D63-BC1B-52AD8B46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JANUARI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'Januari 2025'!$C$101:$I$101</c:f>
              <c:numCache>
                <c:formatCode>_(* #,##0.00_);_(* \(#,##0.00\);_(* "-"??_);_(@_)</c:formatCode>
                <c:ptCount val="7"/>
                <c:pt idx="0">
                  <c:v>8.4909090909090885</c:v>
                </c:pt>
                <c:pt idx="1">
                  <c:v>9.2125806451612871</c:v>
                </c:pt>
                <c:pt idx="2">
                  <c:v>9.6849999999999969</c:v>
                </c:pt>
                <c:pt idx="3">
                  <c:v>9.9108108108108084</c:v>
                </c:pt>
                <c:pt idx="4">
                  <c:v>10.847538461538466</c:v>
                </c:pt>
                <c:pt idx="5">
                  <c:v>9.1812121212121216</c:v>
                </c:pt>
                <c:pt idx="6">
                  <c:v>11.446455696202531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1-48F6-9415-98502DFE0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FEBRUARI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'Februari 2025'!$C$101:$I$101</c:f>
              <c:numCache>
                <c:formatCode>_(* #,##0.00_);_(* \(#,##0.00\);_(* "-"??_);_(@_)</c:formatCode>
                <c:ptCount val="7"/>
                <c:pt idx="0">
                  <c:v>8.3488636363636353</c:v>
                </c:pt>
                <c:pt idx="1">
                  <c:v>9.0598387096774182</c:v>
                </c:pt>
                <c:pt idx="2">
                  <c:v>9.5005128205128209</c:v>
                </c:pt>
                <c:pt idx="3">
                  <c:v>9.7425675675675656</c:v>
                </c:pt>
                <c:pt idx="4">
                  <c:v>10.759692307692308</c:v>
                </c:pt>
                <c:pt idx="5">
                  <c:v>9.0922727272727268</c:v>
                </c:pt>
                <c:pt idx="6">
                  <c:v>11.290632911392404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D61-AB18-AEEE8BD4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MARET 2025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2025'!$C$100:$I$100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'Maret 2025'!$C$101:$I$101</c:f>
              <c:numCache>
                <c:formatCode>_(* #,##0.00_);_(* \(#,##0.00\);_(* "-"??_);_(@_)</c:formatCode>
                <c:ptCount val="7"/>
                <c:pt idx="0">
                  <c:v>8.4059090909090912</c:v>
                </c:pt>
                <c:pt idx="1">
                  <c:v>9.1403225806451598</c:v>
                </c:pt>
                <c:pt idx="2">
                  <c:v>9.5519230769230763</c:v>
                </c:pt>
                <c:pt idx="3">
                  <c:v>9.8067567567567551</c:v>
                </c:pt>
                <c:pt idx="4">
                  <c:v>10.822923076923075</c:v>
                </c:pt>
                <c:pt idx="5">
                  <c:v>9.1766666666666676</c:v>
                </c:pt>
                <c:pt idx="6">
                  <c:v>11.350253164556957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E-4142-BD95-370B97E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8,455227273 9,43308642 11,37232143 9,066315789 10,00547945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37F779-BAF4-48F1-8197-4BB31E07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06B00-227A-45D8-8FD7-17EB79E5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FAAED-D6E3-4638-9ED3-53FF5B1C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7F73C-63D4-492A-8429-BF5C8EDA6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B200C-5EED-4356-87E4-BF6277E9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7ABCC0-E809-4589-B86E-EA7D26A4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733DE-F1DC-4A5D-AEBC-7208D3CD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57D7B-F117-4070-B1BB-A00C6EF75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6F9B1-5917-41E4-B9D2-98D610EB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F6815-D9B7-497F-8659-A8693414E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81DAA3-6E61-4718-998E-7D1913BA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8536F2-1158-46E8-BF2C-176016A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156210</xdr:colOff>
      <xdr:row>98</xdr:row>
      <xdr:rowOff>219075</xdr:rowOff>
    </xdr:from>
    <xdr:to>
      <xdr:col>2</xdr:col>
      <xdr:colOff>3343275</xdr:colOff>
      <xdr:row>106</xdr:row>
      <xdr:rowOff>158115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8C5AFD-DDCF-48CE-AFD4-E2E6F68CA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157162</xdr:rowOff>
    </xdr:from>
    <xdr:to>
      <xdr:col>2</xdr:col>
      <xdr:colOff>857250</xdr:colOff>
      <xdr:row>118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546166-C311-49F9-BCF3-3B9150F1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789AD4-36DF-FF1A-BF7E-EE4EA97F6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AE376-88CE-406F-8B42-4235AE68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5CF555-788F-4D61-B247-5162B5322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1148C-A064-41C4-9475-78CAAC99E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726C0E-9E74-4878-99B2-08165506E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DK\SBDK\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DAP%20-DPIP\SBDK\Juli%202022\SBDK%20Juli%202018%20-%20Juli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G\OneDrive\Documents\!%20berkas%20kerja\!OJK\!Dalily\SBDK\OKTOBER\SBDK%20Oktober%202024.xlsx" TargetMode="External"/><Relationship Id="rId1" Type="http://schemas.openxmlformats.org/officeDocument/2006/relationships/externalLinkPath" Target="/Users/ROG/OneDrive/Documents/!%20berkas%20kerja/!OJK/!Dalily/SBDK/OKTOBER/SBDK%20Oktobe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%20WAHYU\SBDK\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ktober 2024"/>
      <sheetName val="konfirmasi"/>
    </sheetNames>
    <sheetDataSet>
      <sheetData sheetId="0">
        <row r="100">
          <cell r="C100" t="str">
            <v>Korporasi</v>
          </cell>
          <cell r="D100" t="str">
            <v>Ritel</v>
          </cell>
          <cell r="E100" t="str">
            <v>Menengah</v>
          </cell>
          <cell r="F100" t="str">
            <v>Kecil</v>
          </cell>
          <cell r="G100" t="str">
            <v>Mikro</v>
          </cell>
          <cell r="H100" t="str">
            <v>KPR/KPA</v>
          </cell>
          <cell r="I100" t="str">
            <v>NON KPR</v>
          </cell>
        </row>
        <row r="101">
          <cell r="C101">
            <v>8.4915909090909096</v>
          </cell>
          <cell r="D101">
            <v>9.60809523809524</v>
          </cell>
          <cell r="E101">
            <v>9.7414102564102603</v>
          </cell>
          <cell r="F101">
            <v>9.8260000000000023</v>
          </cell>
          <cell r="G101">
            <v>10.944153846153847</v>
          </cell>
          <cell r="H101">
            <v>9.3010606060606076</v>
          </cell>
          <cell r="I101">
            <v>11.362625000000003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4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4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5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5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5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5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5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5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56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57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5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80.bin"/><Relationship Id="rId4" Type="http://schemas.openxmlformats.org/officeDocument/2006/relationships/comments" Target="../comments59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60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drawing" Target="../drawings/drawing5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0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5.75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5.75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5.75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5.75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5.75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5.75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5.75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5.75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5.75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5.75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5.75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15.75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5.75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5.75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15.75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5.75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5.75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5.75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5.75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5.75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5.75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5.75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5.75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5.75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5.75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5.75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5.75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5.75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5.75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5.75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5.75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5.75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5.75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5.75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5.75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5.75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5.75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5.75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5.75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5.75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5.75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5.75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5.75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5.75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5.75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5.75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5.75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5.75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5.75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132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133</v>
      </c>
      <c r="B1" s="749"/>
      <c r="C1" s="749"/>
      <c r="D1" s="749"/>
      <c r="E1" s="749"/>
      <c r="F1" s="749"/>
      <c r="G1" s="749"/>
    </row>
    <row r="2" spans="1:7" ht="15.75" thickBot="1">
      <c r="C2" s="750"/>
      <c r="D2" s="750"/>
      <c r="E2" s="750"/>
      <c r="F2" s="750"/>
      <c r="G2" s="750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5.5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5.75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78" customWidth="1"/>
    <col min="4" max="4" width="9.28515625" style="78" customWidth="1"/>
    <col min="5" max="5" width="8.5703125" style="78" customWidth="1"/>
    <col min="6" max="6" width="8.42578125" style="78" customWidth="1"/>
    <col min="7" max="7" width="9.5703125" style="78" customWidth="1"/>
    <col min="8" max="16384" width="9.28515625" style="1"/>
  </cols>
  <sheetData>
    <row r="1" spans="1:7">
      <c r="A1" s="749" t="s">
        <v>134</v>
      </c>
      <c r="B1" s="749"/>
      <c r="C1" s="749"/>
      <c r="D1" s="749"/>
      <c r="E1" s="749"/>
      <c r="F1" s="749"/>
      <c r="G1" s="749"/>
    </row>
    <row r="2" spans="1:7" ht="15.75" thickBot="1">
      <c r="C2" s="751" t="s">
        <v>135</v>
      </c>
      <c r="D2" s="752"/>
      <c r="E2" s="752"/>
      <c r="F2" s="752"/>
      <c r="G2" s="752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753"/>
      <c r="L32" s="754"/>
      <c r="M32" s="754"/>
      <c r="N32" s="754"/>
      <c r="O32" s="755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5.75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8515625" defaultRowHeight="12.75"/>
  <cols>
    <col min="1" max="1" width="6.28515625" style="109" customWidth="1"/>
    <col min="2" max="2" width="53.5703125" style="109" customWidth="1"/>
    <col min="3" max="3" width="12" style="84" customWidth="1"/>
    <col min="4" max="4" width="9.28515625" style="84" customWidth="1"/>
    <col min="5" max="5" width="8.5703125" style="84" customWidth="1"/>
    <col min="6" max="6" width="8.42578125" style="84" customWidth="1"/>
    <col min="7" max="7" width="10.42578125" style="84" customWidth="1"/>
    <col min="8" max="16384" width="9.28515625" style="109"/>
  </cols>
  <sheetData>
    <row r="1" spans="1:7">
      <c r="A1" s="756" t="s">
        <v>137</v>
      </c>
      <c r="B1" s="756"/>
      <c r="C1" s="756"/>
      <c r="D1" s="756"/>
      <c r="E1" s="756"/>
      <c r="F1" s="756"/>
      <c r="G1" s="756"/>
    </row>
    <row r="2" spans="1:7" ht="13.5" thickBot="1">
      <c r="C2" s="757" t="s">
        <v>136</v>
      </c>
      <c r="D2" s="758"/>
      <c r="E2" s="758"/>
      <c r="F2" s="758"/>
      <c r="G2" s="758"/>
    </row>
    <row r="3" spans="1:7" ht="34.700000000000003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3.5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8515625" defaultRowHeight="13.5" customHeight="1"/>
  <cols>
    <col min="1" max="1" width="6.28515625" style="84" customWidth="1"/>
    <col min="2" max="2" width="53.5703125" style="109" customWidth="1"/>
    <col min="3" max="3" width="12" style="109" customWidth="1"/>
    <col min="4" max="4" width="9.28515625" style="109" customWidth="1"/>
    <col min="5" max="5" width="8.5703125" style="109" customWidth="1"/>
    <col min="6" max="6" width="8.42578125" style="109" customWidth="1"/>
    <col min="7" max="7" width="12.5703125" style="109" customWidth="1"/>
    <col min="8" max="8" width="12" style="109" hidden="1" customWidth="1"/>
    <col min="9" max="9" width="9.28515625" style="109" hidden="1" customWidth="1"/>
    <col min="10" max="10" width="8.5703125" style="109" hidden="1" customWidth="1"/>
    <col min="11" max="11" width="8.42578125" style="109" hidden="1" customWidth="1"/>
    <col min="12" max="12" width="10.42578125" style="109" hidden="1" customWidth="1"/>
    <col min="13" max="13" width="12" style="109" hidden="1" customWidth="1"/>
    <col min="14" max="14" width="9.28515625" style="109" hidden="1" customWidth="1"/>
    <col min="15" max="15" width="8.5703125" style="109" hidden="1" customWidth="1"/>
    <col min="16" max="16" width="8.42578125" style="109" hidden="1" customWidth="1"/>
    <col min="17" max="17" width="0.28515625" style="109" customWidth="1"/>
    <col min="18" max="16384" width="9.28515625" style="109"/>
  </cols>
  <sheetData>
    <row r="1" spans="1:22" ht="13.5" customHeight="1">
      <c r="A1" s="756" t="s">
        <v>138</v>
      </c>
      <c r="B1" s="756"/>
      <c r="C1" s="756"/>
      <c r="D1" s="756"/>
      <c r="E1" s="756"/>
      <c r="F1" s="756"/>
      <c r="G1" s="75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759" t="s">
        <v>140</v>
      </c>
      <c r="D2" s="760"/>
      <c r="E2" s="760"/>
      <c r="F2" s="760"/>
      <c r="G2" s="760"/>
      <c r="H2" s="761" t="s">
        <v>136</v>
      </c>
      <c r="I2" s="762"/>
      <c r="J2" s="762"/>
      <c r="K2" s="762"/>
      <c r="L2" s="762"/>
      <c r="M2" s="761" t="s">
        <v>139</v>
      </c>
      <c r="N2" s="762"/>
      <c r="O2" s="762"/>
      <c r="P2" s="762"/>
      <c r="Q2" s="762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.5703125" style="83" hidden="1" customWidth="1"/>
    <col min="19" max="16384" width="9.28515625" style="83"/>
  </cols>
  <sheetData>
    <row r="1" spans="1:18" ht="12.95" customHeight="1">
      <c r="A1" s="763" t="s">
        <v>145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141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5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5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5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5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5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5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5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5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5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5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5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5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5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5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5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5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5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5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5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5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5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5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5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5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5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5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5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5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5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5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5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5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5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5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5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5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5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5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5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5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5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5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5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5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5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5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5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5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5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5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5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5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5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5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5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5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5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5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5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5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5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5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5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5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5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5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84.42578125" style="83" hidden="1" customWidth="1"/>
    <col min="19" max="16384" width="9.28515625" style="83"/>
  </cols>
  <sheetData>
    <row r="1" spans="1:18" ht="12.95" customHeight="1">
      <c r="A1" s="763" t="s">
        <v>147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5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5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5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5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5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5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5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5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5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5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5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5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5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5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5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5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5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5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5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5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5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5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5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5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5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5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5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5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5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5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5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5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5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5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5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5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5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5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5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5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5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5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5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5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5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5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5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5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5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5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5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5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5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5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5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5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5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5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5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5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5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5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5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151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152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5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5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5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5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5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5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5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5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5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5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5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5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5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5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5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5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5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5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5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5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5" customHeight="1">
      <c r="C112" s="83"/>
      <c r="D112" s="83"/>
      <c r="E112" s="83"/>
      <c r="F112" s="83"/>
      <c r="G112" s="83"/>
    </row>
    <row r="113" spans="3:7" ht="12.95" customHeight="1">
      <c r="C113" s="83"/>
      <c r="D113" s="83"/>
      <c r="E113" s="83"/>
      <c r="F113" s="83"/>
      <c r="G113" s="83"/>
    </row>
    <row r="114" spans="3:7" ht="12.95" customHeight="1">
      <c r="C114" s="83"/>
      <c r="D114" s="83"/>
      <c r="E114" s="83"/>
      <c r="F114" s="83"/>
      <c r="G114" s="83"/>
    </row>
    <row r="115" spans="3:7" ht="12.95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18" ht="12.95" customHeight="1">
      <c r="A1" s="768" t="s">
        <v>157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158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customWidth="1"/>
    <col min="19" max="16384" width="9.28515625" style="83"/>
  </cols>
  <sheetData>
    <row r="1" spans="1:18" ht="12.95" customHeight="1">
      <c r="A1" s="768" t="s">
        <v>161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162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  <row r="117" spans="3:7" ht="12.95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114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5.75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5.75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5.75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5.75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5.75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5.75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5.75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5.75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15.75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5.75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5.75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15.75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5.75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5.75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5.75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5.75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5.75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5.75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5.75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5.75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5.75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5.75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5.75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5.75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5.75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5.75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5.75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5.75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5.75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5.75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5.75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5.75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5.75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5.75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5.75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5.75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5.75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5.75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5.75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5.75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5.75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5.75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5.75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5.75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5.75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5.75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5.75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5.75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163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164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5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5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5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5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5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5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5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5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5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5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5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5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5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5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5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5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5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5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5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5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5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5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5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5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5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5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5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5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5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5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5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5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5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5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5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5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5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5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5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5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5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5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5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5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5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5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5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5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5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5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5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5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5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5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5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5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5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5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5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5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5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5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5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5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5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5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5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5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5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5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5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5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5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5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5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5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5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5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5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5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5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5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5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5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5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5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5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5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5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5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5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5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5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5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5" customHeight="1">
      <c r="A100" s="769" t="s">
        <v>160</v>
      </c>
      <c r="B100" s="769"/>
      <c r="C100" s="769"/>
      <c r="D100" s="769"/>
      <c r="E100" s="769"/>
      <c r="F100" s="769"/>
      <c r="G100" s="769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</row>
    <row r="101" spans="1:23" ht="12.95" customHeight="1">
      <c r="A101" s="769" t="s">
        <v>170</v>
      </c>
      <c r="B101" s="769"/>
      <c r="C101" s="769"/>
      <c r="D101" s="769"/>
      <c r="E101" s="769"/>
      <c r="F101" s="769"/>
      <c r="G101" s="769"/>
      <c r="H101" s="769"/>
      <c r="I101" s="769"/>
      <c r="J101" s="769"/>
      <c r="K101" s="769"/>
      <c r="L101" s="769"/>
      <c r="M101" s="769"/>
      <c r="N101" s="769"/>
      <c r="O101" s="769"/>
      <c r="P101" s="769"/>
      <c r="Q101" s="769"/>
      <c r="R101" s="769"/>
    </row>
    <row r="102" spans="1:23" ht="12.95" customHeight="1">
      <c r="A102" s="769" t="s">
        <v>171</v>
      </c>
      <c r="B102" s="769"/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5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5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5" customHeight="1">
      <c r="B109" s="151"/>
      <c r="C109" s="83"/>
    </row>
    <row r="110" spans="1:23" ht="12.95" customHeight="1">
      <c r="C110" s="83"/>
      <c r="D110" s="83"/>
      <c r="E110" s="83"/>
      <c r="F110" s="151"/>
      <c r="G110" s="83"/>
    </row>
    <row r="111" spans="1:23" ht="12.95" customHeight="1">
      <c r="B111" s="151"/>
      <c r="C111" s="83"/>
      <c r="D111" s="83"/>
    </row>
    <row r="112" spans="1:23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0.5703125" style="127" customWidth="1"/>
    <col min="6" max="6" width="10.5703125" style="165" customWidth="1"/>
    <col min="7" max="7" width="10.5703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" style="83" hidden="1" customWidth="1"/>
    <col min="19" max="16384" width="9.28515625" style="83"/>
  </cols>
  <sheetData>
    <row r="1" spans="1:20" ht="12.95" customHeight="1">
      <c r="A1" s="768" t="s">
        <v>165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5" customHeight="1" thickBot="1">
      <c r="C2" s="764" t="s">
        <v>166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5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5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5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5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5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5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5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5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5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5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5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5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5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5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5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5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5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5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5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5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5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5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5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5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5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5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5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5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5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5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5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5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5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5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5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5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5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5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5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5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5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5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5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5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5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5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5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5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5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5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5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5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5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5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5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5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5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5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5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5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5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5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5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5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5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5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5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5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5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5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5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5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5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5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5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5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5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5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5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5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5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5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5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5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5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5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5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5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5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5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5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5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5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5" customHeight="1">
      <c r="B109" s="151"/>
      <c r="C109" s="83"/>
      <c r="D109" s="83"/>
      <c r="E109" s="83"/>
      <c r="F109" s="83"/>
      <c r="G109" s="83"/>
    </row>
    <row r="110" spans="1:18" ht="12.95" customHeight="1">
      <c r="C110" s="83"/>
      <c r="D110" s="83"/>
      <c r="E110" s="83"/>
      <c r="F110" s="151"/>
      <c r="G110" s="83"/>
    </row>
    <row r="111" spans="1:18" ht="12.95" customHeight="1">
      <c r="B111" s="151"/>
      <c r="C111" s="83"/>
      <c r="D111" s="83"/>
    </row>
    <row r="112" spans="1:18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168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64" t="s">
        <v>169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5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5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5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5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5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5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5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5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5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5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5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5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5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5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5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5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5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5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5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5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5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5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5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5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5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5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5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5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5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5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5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5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5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5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5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5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5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5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5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5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5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5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5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5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5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5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5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5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5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5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5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5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5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5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5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5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5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5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5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5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5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5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5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5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5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5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5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5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5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5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5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5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5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5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5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5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5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5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5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5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5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5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5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5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5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5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5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5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5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5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5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2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5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5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5" customHeight="1">
      <c r="B110" s="151"/>
      <c r="C110" s="83"/>
      <c r="D110" s="83"/>
      <c r="E110" s="83"/>
      <c r="F110" s="83"/>
      <c r="G110" s="83"/>
    </row>
    <row r="111" spans="1:24" ht="12.95" customHeight="1">
      <c r="C111" s="83"/>
      <c r="D111" s="83"/>
      <c r="E111" s="83"/>
      <c r="F111" s="151"/>
      <c r="G111" s="83"/>
    </row>
    <row r="112" spans="1:24" ht="12.95" customHeight="1">
      <c r="B112" s="151"/>
      <c r="C112" s="83"/>
      <c r="D112" s="83"/>
    </row>
    <row r="113" spans="1:18" ht="12.95" customHeight="1">
      <c r="B113" s="151"/>
      <c r="C113" s="83"/>
      <c r="D113" s="83"/>
    </row>
    <row r="114" spans="1:18" ht="12.95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181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72" t="s">
        <v>182</v>
      </c>
      <c r="D2" s="773"/>
      <c r="E2" s="773"/>
      <c r="F2" s="773"/>
      <c r="G2" s="773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7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45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45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45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65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5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5" customHeight="1">
      <c r="A101" s="212"/>
      <c r="B101" s="769" t="s">
        <v>160</v>
      </c>
      <c r="C101" s="769"/>
      <c r="D101" s="769"/>
      <c r="E101" s="769"/>
      <c r="F101" s="769"/>
      <c r="G101" s="769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5" customHeight="1">
      <c r="A102" s="212"/>
      <c r="B102" s="769" t="s">
        <v>171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2" customHeight="1">
      <c r="A103" s="212"/>
      <c r="B103" s="769" t="s">
        <v>173</v>
      </c>
      <c r="C103" s="769"/>
      <c r="D103" s="769"/>
      <c r="E103" s="769"/>
      <c r="F103" s="769"/>
      <c r="G103" s="769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5" customHeight="1">
      <c r="B109" s="151"/>
      <c r="C109" s="83"/>
      <c r="D109" s="83"/>
      <c r="E109" s="83"/>
      <c r="F109" s="83"/>
      <c r="G109" s="83"/>
    </row>
    <row r="110" spans="1:24" ht="12.95" customHeight="1">
      <c r="C110" s="83"/>
      <c r="D110" s="83"/>
      <c r="E110" s="83"/>
      <c r="F110" s="151"/>
      <c r="G110" s="83"/>
    </row>
    <row r="111" spans="1:24" ht="12.95" customHeight="1">
      <c r="B111" s="151"/>
      <c r="C111" s="83"/>
      <c r="D111" s="83"/>
    </row>
    <row r="112" spans="1:24" ht="12.95" customHeight="1">
      <c r="B112" s="151"/>
      <c r="C112" s="83"/>
      <c r="D112" s="83"/>
    </row>
    <row r="113" spans="1:24" ht="12.95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2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2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176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0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0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183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8515625" defaultRowHeight="21.75" customHeight="1"/>
  <cols>
    <col min="1" max="1" width="6.28515625" style="84" customWidth="1"/>
    <col min="2" max="2" width="43.42578125" style="83" customWidth="1"/>
    <col min="3" max="3" width="12.5703125" style="127" customWidth="1"/>
    <col min="4" max="4" width="13.5703125" style="127" customWidth="1"/>
    <col min="5" max="5" width="11.42578125" style="127" customWidth="1"/>
    <col min="6" max="6" width="11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184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8515625" defaultRowHeight="21.75" customHeight="1"/>
  <cols>
    <col min="1" max="1" width="6.28515625" style="84" customWidth="1"/>
    <col min="2" max="2" width="53.28515625" style="83" customWidth="1"/>
    <col min="3" max="3" width="11" style="127" customWidth="1"/>
    <col min="4" max="4" width="10.28515625" style="127" customWidth="1"/>
    <col min="5" max="5" width="9" style="127" customWidth="1"/>
    <col min="6" max="6" width="9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185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7" ht="15" customHeight="1">
      <c r="C2" s="778" t="s">
        <v>186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2" customHeight="1">
      <c r="A100" s="212"/>
      <c r="B100" s="774" t="s">
        <v>187</v>
      </c>
      <c r="C100" s="774"/>
      <c r="D100" s="774"/>
      <c r="E100" s="774"/>
      <c r="F100" s="774"/>
      <c r="G100" s="774"/>
    </row>
    <row r="101" spans="1:7" ht="27.2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12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12" ht="15" customHeight="1">
      <c r="C2" s="778" t="s">
        <v>192</v>
      </c>
      <c r="D2" s="779"/>
      <c r="E2" s="779"/>
      <c r="F2" s="779"/>
      <c r="G2" s="779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2" customHeight="1">
      <c r="A100" s="212"/>
      <c r="B100" s="780" t="s">
        <v>187</v>
      </c>
      <c r="C100" s="780"/>
      <c r="D100" s="780"/>
      <c r="E100" s="780"/>
      <c r="F100" s="780"/>
      <c r="G100" s="780"/>
    </row>
    <row r="101" spans="1:12" ht="27.2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2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116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5.75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5.75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5.75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5.75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5.75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5.75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5.75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5.75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5.75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15.75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5.75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5.75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15.75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5.75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5.75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5.75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5.75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5.75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5.75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5.75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5.75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5.75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5.75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5.75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5.75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5.75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5.75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5.75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5.75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5.75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5.75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5.75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5.75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5.75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5.75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5.75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5.75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5.75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5.75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5.75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5.75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5.75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5.75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5.75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5.75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5.75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5.75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5.75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5.75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5.75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5.75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4" width="9.28515625" style="235" customWidth="1"/>
    <col min="5" max="5" width="9.28515625" style="248" customWidth="1"/>
    <col min="6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81"/>
      <c r="F1" s="775"/>
      <c r="G1" s="775"/>
    </row>
    <row r="2" spans="1:7" ht="15" customHeight="1">
      <c r="C2" s="778" t="s">
        <v>198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2" customHeight="1">
      <c r="A99" s="212"/>
      <c r="B99" s="782" t="s">
        <v>199</v>
      </c>
      <c r="C99" s="782"/>
      <c r="D99" s="782"/>
      <c r="E99" s="782"/>
      <c r="F99" s="782"/>
      <c r="G99" s="782"/>
    </row>
    <row r="100" spans="1:7" ht="27.2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2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8515625" defaultRowHeight="21.75" customHeight="1"/>
  <cols>
    <col min="1" max="1" width="6.28515625" style="274" customWidth="1"/>
    <col min="2" max="2" width="54.42578125" style="255" customWidth="1"/>
    <col min="3" max="3" width="11.285156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7" ht="21.75" customHeight="1">
      <c r="A1" s="784" t="s">
        <v>200</v>
      </c>
      <c r="B1" s="784"/>
      <c r="C1" s="784"/>
      <c r="D1" s="784"/>
      <c r="E1" s="784"/>
      <c r="F1" s="784"/>
      <c r="G1" s="784"/>
    </row>
    <row r="2" spans="1:7" ht="21.75" customHeight="1">
      <c r="A2" s="785" t="s">
        <v>201</v>
      </c>
      <c r="B2" s="785"/>
      <c r="C2" s="785"/>
      <c r="D2" s="785"/>
      <c r="E2" s="785"/>
      <c r="F2" s="785"/>
      <c r="G2" s="785"/>
    </row>
    <row r="3" spans="1:7" ht="21.75" customHeight="1" thickBot="1">
      <c r="A3" s="786" t="s">
        <v>210</v>
      </c>
      <c r="B3" s="786"/>
      <c r="C3" s="786"/>
      <c r="D3" s="786"/>
      <c r="E3" s="786"/>
      <c r="F3" s="786"/>
      <c r="G3" s="786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83" t="s">
        <v>199</v>
      </c>
      <c r="C101" s="783"/>
      <c r="D101" s="783"/>
      <c r="E101" s="783"/>
      <c r="F101" s="783"/>
      <c r="G101" s="783"/>
    </row>
    <row r="102" spans="1:7" ht="16.5">
      <c r="A102" s="270"/>
      <c r="B102" s="297"/>
      <c r="C102" s="278"/>
      <c r="D102" s="278"/>
      <c r="E102" s="278"/>
      <c r="F102" s="278"/>
      <c r="G102" s="278"/>
    </row>
    <row r="103" spans="1:7" ht="27.2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8515625" defaultRowHeight="21" customHeight="1"/>
  <cols>
    <col min="1" max="1" width="6.28515625" style="274" customWidth="1"/>
    <col min="2" max="2" width="58.5703125" style="255" customWidth="1"/>
    <col min="3" max="3" width="12.57031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8" ht="21" customHeight="1">
      <c r="A1" s="784" t="s">
        <v>200</v>
      </c>
      <c r="B1" s="784"/>
      <c r="C1" s="784"/>
      <c r="D1" s="784"/>
      <c r="E1" s="784"/>
      <c r="F1" s="784"/>
      <c r="G1" s="784"/>
    </row>
    <row r="2" spans="1:8" ht="21" customHeight="1">
      <c r="A2" s="785" t="s">
        <v>212</v>
      </c>
      <c r="B2" s="785"/>
      <c r="C2" s="785"/>
      <c r="D2" s="785"/>
      <c r="E2" s="785"/>
      <c r="F2" s="785"/>
      <c r="G2" s="785"/>
    </row>
    <row r="3" spans="1:8" ht="21" customHeight="1">
      <c r="A3" s="786" t="s">
        <v>213</v>
      </c>
      <c r="B3" s="786"/>
      <c r="C3" s="786"/>
      <c r="D3" s="786"/>
      <c r="E3" s="786"/>
      <c r="F3" s="786"/>
      <c r="G3" s="786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87" t="s">
        <v>211</v>
      </c>
      <c r="G53" s="788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89" t="s">
        <v>199</v>
      </c>
      <c r="C102" s="789"/>
      <c r="D102" s="789"/>
      <c r="E102" s="789"/>
      <c r="F102" s="789"/>
      <c r="G102" s="789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21" customHeight="1">
      <c r="A2" s="794" t="s">
        <v>214</v>
      </c>
      <c r="B2" s="794"/>
      <c r="C2" s="794"/>
      <c r="D2" s="794"/>
      <c r="E2" s="794"/>
      <c r="F2" s="794"/>
      <c r="G2" s="794"/>
    </row>
    <row r="3" spans="1:7" ht="21" customHeight="1" thickBot="1">
      <c r="A3" s="795" t="s">
        <v>213</v>
      </c>
      <c r="B3" s="795"/>
      <c r="C3" s="795"/>
      <c r="D3" s="795"/>
      <c r="E3" s="795"/>
      <c r="F3" s="795"/>
      <c r="G3" s="795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90" t="s">
        <v>199</v>
      </c>
      <c r="B102" s="791"/>
      <c r="C102" s="791"/>
      <c r="D102" s="791"/>
      <c r="E102" s="791"/>
      <c r="F102" s="791"/>
      <c r="G102" s="792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19.35000000000000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19.350000000000001" customHeight="1">
      <c r="A2" s="794" t="s">
        <v>215</v>
      </c>
      <c r="B2" s="794"/>
      <c r="C2" s="794"/>
      <c r="D2" s="794"/>
      <c r="E2" s="794"/>
      <c r="F2" s="794"/>
      <c r="G2" s="794"/>
    </row>
    <row r="3" spans="1:7" ht="19.350000000000001" customHeight="1">
      <c r="A3" s="795" t="s">
        <v>213</v>
      </c>
      <c r="B3" s="795"/>
      <c r="C3" s="795"/>
      <c r="D3" s="795"/>
      <c r="E3" s="795"/>
      <c r="F3" s="795"/>
      <c r="G3" s="795"/>
    </row>
    <row r="4" spans="1:7" ht="16.5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25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8515625" defaultRowHeight="21" customHeight="1"/>
  <cols>
    <col min="1" max="1" width="5.5703125" style="351" customWidth="1"/>
    <col min="2" max="2" width="64" style="336" customWidth="1"/>
    <col min="3" max="3" width="12.5703125" style="434" customWidth="1"/>
    <col min="4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217</v>
      </c>
      <c r="B2" s="794"/>
      <c r="C2" s="794"/>
      <c r="D2" s="799"/>
      <c r="E2" s="794"/>
      <c r="F2" s="799"/>
      <c r="G2" s="799"/>
    </row>
    <row r="3" spans="1:7" ht="21" customHeight="1" thickBot="1">
      <c r="A3" s="795" t="s">
        <v>213</v>
      </c>
      <c r="B3" s="795"/>
      <c r="C3" s="795"/>
      <c r="D3" s="800"/>
      <c r="E3" s="795"/>
      <c r="F3" s="800"/>
      <c r="G3" s="800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222</v>
      </c>
      <c r="B2" s="794"/>
      <c r="C2" s="794"/>
      <c r="D2" s="799"/>
      <c r="E2" s="794"/>
      <c r="F2" s="799"/>
      <c r="G2" s="799"/>
    </row>
    <row r="3" spans="1:7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96" t="s">
        <v>211</v>
      </c>
      <c r="G54" s="797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2" style="435" customWidth="1"/>
    <col min="8" max="8" width="5.28515625" style="471" customWidth="1"/>
    <col min="9" max="13" width="9.28515625" style="472"/>
    <col min="14" max="16384" width="9.28515625" style="336"/>
  </cols>
  <sheetData>
    <row r="1" spans="1:13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13" ht="21" customHeight="1">
      <c r="A2" s="794" t="s">
        <v>229</v>
      </c>
      <c r="B2" s="794"/>
      <c r="C2" s="794"/>
      <c r="D2" s="799"/>
      <c r="E2" s="794"/>
      <c r="F2" s="799"/>
      <c r="G2" s="799"/>
    </row>
    <row r="3" spans="1:13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801" t="s">
        <v>211</v>
      </c>
      <c r="G54" s="802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434" customWidth="1"/>
    <col min="5" max="5" width="10.5703125" style="435" customWidth="1"/>
    <col min="6" max="7" width="9.28515625" style="435" customWidth="1"/>
    <col min="8" max="8" width="12" style="435" customWidth="1"/>
    <col min="9" max="9" width="9.28515625" style="472"/>
    <col min="10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235</v>
      </c>
      <c r="C2" s="794"/>
      <c r="D2" s="794"/>
      <c r="E2" s="799"/>
      <c r="F2" s="794"/>
      <c r="G2" s="799"/>
      <c r="H2" s="808"/>
    </row>
    <row r="3" spans="1:19" ht="21" customHeight="1">
      <c r="B3" s="809" t="s">
        <v>213</v>
      </c>
      <c r="C3" s="795"/>
      <c r="D3" s="795"/>
      <c r="E3" s="800"/>
      <c r="F3" s="795"/>
      <c r="G3" s="800"/>
      <c r="H3" s="810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811" t="s">
        <v>211</v>
      </c>
      <c r="H53" s="812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2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246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211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2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5.75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5.75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5.75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5.75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5.75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5.75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5.75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5.75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5.75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5.75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5.75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5.75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5.75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15.75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5.75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5.75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5.75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5.75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5.75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5.75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5.75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5.75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5.75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5.75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5.75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5.75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5.75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5.75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5.75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5.75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5.75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5.75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5.75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5.75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5.75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5.75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5.75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5.75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5.75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5.75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5.75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5.75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15.75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5.75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5.75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5.75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15.75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5.75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5.75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5.75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5.75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5.75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5.75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5.75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5.75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5.75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5.75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5.75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5.75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5.75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5.75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5.75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5.75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5.75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5.75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5.75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5.75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5.75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5.75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5.75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5.75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5.75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5.75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5.75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5.75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5.75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5.75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5.75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5.75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5.75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5.75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5.75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5.75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5.75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5.75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5.75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5.75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5.75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5.75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5.75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5.75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5.75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5.75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5.75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5.75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5.75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5.75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5.75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5.75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5.75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3" width="9.28515625" style="472"/>
    <col min="14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252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823" t="s">
        <v>256</v>
      </c>
      <c r="C103" s="824"/>
      <c r="D103" s="824"/>
      <c r="E103" s="824"/>
      <c r="F103" s="824"/>
      <c r="G103" s="824"/>
      <c r="H103" s="825"/>
      <c r="I103" s="472"/>
      <c r="J103" s="472"/>
      <c r="K103" s="472"/>
      <c r="L103" s="472"/>
      <c r="M103" s="472"/>
    </row>
    <row r="104" spans="1:15" s="462" customFormat="1" ht="18" customHeight="1" thickBot="1">
      <c r="B104" s="826"/>
      <c r="C104" s="827"/>
      <c r="D104" s="827"/>
      <c r="E104" s="827"/>
      <c r="F104" s="827"/>
      <c r="G104" s="827"/>
      <c r="H104" s="828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257</v>
      </c>
      <c r="C2" s="794"/>
      <c r="D2" s="794"/>
      <c r="E2" s="799"/>
      <c r="F2" s="794"/>
      <c r="G2" s="799"/>
      <c r="H2" s="808"/>
    </row>
    <row r="3" spans="1:19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9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9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829" t="s">
        <v>256</v>
      </c>
      <c r="C103" s="829"/>
      <c r="D103" s="829"/>
      <c r="E103" s="829"/>
      <c r="F103" s="829"/>
      <c r="G103" s="829"/>
      <c r="H103" s="829"/>
    </row>
    <row r="104" spans="1:19" s="462" customFormat="1" ht="18" customHeight="1">
      <c r="B104" s="829"/>
      <c r="C104" s="829"/>
      <c r="D104" s="829"/>
      <c r="E104" s="829"/>
      <c r="F104" s="829"/>
      <c r="G104" s="829"/>
      <c r="H104" s="829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259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29" t="s">
        <v>261</v>
      </c>
      <c r="C103" s="829"/>
      <c r="D103" s="829"/>
      <c r="E103" s="829"/>
      <c r="F103" s="829"/>
      <c r="G103" s="829"/>
      <c r="H103" s="829"/>
    </row>
    <row r="104" spans="1:14" s="462" customFormat="1" ht="41.1" customHeight="1">
      <c r="B104" s="829"/>
      <c r="C104" s="829"/>
      <c r="D104" s="829"/>
      <c r="E104" s="829"/>
      <c r="F104" s="829"/>
      <c r="G104" s="829"/>
      <c r="H104" s="829"/>
    </row>
    <row r="105" spans="1:14" s="462" customFormat="1" ht="10.9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262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833" t="s">
        <v>216</v>
      </c>
      <c r="H54" s="834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</row>
    <row r="104" spans="1:14" s="462" customFormat="1" ht="41.1" customHeight="1" thickBot="1">
      <c r="B104" s="826"/>
      <c r="C104" s="827"/>
      <c r="D104" s="827"/>
      <c r="E104" s="827"/>
      <c r="F104" s="827"/>
      <c r="G104" s="827"/>
      <c r="H104" s="828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121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5.75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5.75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5.75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5.75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5.75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5.75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5.75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5.75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5.75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5.75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5.75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5.75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5.75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15.75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5.75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5.75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15.75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5.75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5.75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5.75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5.75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5.75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5.75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5.75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5.75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5.75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5.75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5.75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5.75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5.75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5.75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5.75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5.75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5.75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5.75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5.75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5.75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5.75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5.75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5.75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5.75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5.75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5.75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5.75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5.75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5.75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5.75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5.75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5.75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5.75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5.75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5.75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5.75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5.75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5.75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285</v>
      </c>
      <c r="C2" s="794"/>
      <c r="D2" s="794"/>
      <c r="E2" s="799"/>
      <c r="F2" s="794"/>
      <c r="G2" s="799"/>
      <c r="H2" s="808"/>
    </row>
    <row r="3" spans="1:20" ht="18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1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123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5.75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25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5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31.15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4"/>
      <c r="F1" s="804"/>
      <c r="G1" s="804"/>
      <c r="H1" s="856"/>
    </row>
    <row r="2" spans="1:20" ht="21" customHeight="1">
      <c r="B2" s="807" t="s">
        <v>299</v>
      </c>
      <c r="C2" s="794"/>
      <c r="D2" s="794"/>
      <c r="E2" s="794"/>
      <c r="F2" s="794"/>
      <c r="G2" s="794"/>
      <c r="H2" s="857"/>
    </row>
    <row r="3" spans="1:20" ht="21" customHeight="1" thickBot="1">
      <c r="B3" s="858" t="s">
        <v>213</v>
      </c>
      <c r="C3" s="859"/>
      <c r="D3" s="859"/>
      <c r="E3" s="859"/>
      <c r="F3" s="859"/>
      <c r="G3" s="859"/>
      <c r="H3" s="860"/>
    </row>
    <row r="4" spans="1:20" ht="20.65" customHeight="1">
      <c r="B4" s="861" t="s">
        <v>1</v>
      </c>
      <c r="C4" s="863" t="s">
        <v>4</v>
      </c>
      <c r="D4" s="865" t="s">
        <v>247</v>
      </c>
      <c r="E4" s="867" t="s">
        <v>248</v>
      </c>
      <c r="F4" s="867" t="s">
        <v>249</v>
      </c>
      <c r="G4" s="869" t="s">
        <v>250</v>
      </c>
      <c r="H4" s="870"/>
    </row>
    <row r="5" spans="1:20" ht="38.1" customHeight="1">
      <c r="B5" s="862"/>
      <c r="C5" s="864"/>
      <c r="D5" s="866"/>
      <c r="E5" s="868"/>
      <c r="F5" s="868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topLeftCell="A94" zoomScaleNormal="100" zoomScaleSheetLayoutView="100" workbookViewId="0">
      <selection activeCell="D107" sqref="D10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37B4-B02C-45BF-B4E7-A8E230ECCF2E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view="pageBreakPreview" topLeftCell="A84" zoomScaleNormal="100" zoomScaleSheetLayoutView="100" workbookViewId="0">
      <selection sqref="A1:XFD104857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8.35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7.64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8.8800000000000008</v>
      </c>
      <c r="E21" s="626">
        <v>9.17</v>
      </c>
      <c r="F21" s="626">
        <v>0</v>
      </c>
      <c r="G21" s="626">
        <v>9.19</v>
      </c>
      <c r="H21" s="627">
        <v>9.5500000000000007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9.94</v>
      </c>
      <c r="E22" s="624">
        <v>10.69</v>
      </c>
      <c r="F22" s="624">
        <v>0</v>
      </c>
      <c r="G22" s="624">
        <v>12.23</v>
      </c>
      <c r="H22" s="625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</v>
      </c>
      <c r="E24" s="624">
        <v>9.09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13.12</v>
      </c>
      <c r="E28" s="624">
        <v>13.12</v>
      </c>
      <c r="F28" s="624">
        <v>13.12</v>
      </c>
      <c r="G28" s="624">
        <v>13.62</v>
      </c>
      <c r="H28" s="625">
        <v>13.62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6.37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6.56</v>
      </c>
      <c r="E32" s="624">
        <v>6.56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8.17</v>
      </c>
      <c r="E33" s="626">
        <v>8.2899999999999991</v>
      </c>
      <c r="F33" s="626">
        <v>13.28</v>
      </c>
      <c r="G33" s="626">
        <v>7.69</v>
      </c>
      <c r="H33" s="627">
        <v>14.26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7.45</v>
      </c>
      <c r="E37" s="626">
        <v>9.31</v>
      </c>
      <c r="F37" s="626">
        <v>12.99</v>
      </c>
      <c r="G37" s="626">
        <v>9.25</v>
      </c>
      <c r="H37" s="627">
        <v>9.32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6.47</v>
      </c>
      <c r="E39" s="626">
        <v>7</v>
      </c>
      <c r="F39" s="626">
        <v>6.53</v>
      </c>
      <c r="G39" s="626">
        <v>5.56</v>
      </c>
      <c r="H39" s="627">
        <v>10.11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8.11</v>
      </c>
      <c r="E40" s="624">
        <v>8.1999999999999993</v>
      </c>
      <c r="F40" s="624">
        <v>9.67</v>
      </c>
      <c r="G40" s="624">
        <v>7.95</v>
      </c>
      <c r="H40" s="625">
        <v>10.59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</v>
      </c>
      <c r="E41" s="626">
        <v>8.01</v>
      </c>
      <c r="F41" s="626">
        <v>13.01</v>
      </c>
      <c r="G41" s="626">
        <v>8.09</v>
      </c>
      <c r="H41" s="627">
        <v>9.34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9.26</v>
      </c>
      <c r="E42" s="624">
        <v>7.24</v>
      </c>
      <c r="F42" s="624">
        <v>9.2899999999999991</v>
      </c>
      <c r="G42" s="624">
        <v>11.31</v>
      </c>
      <c r="H42" s="625">
        <v>7.11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10.1</v>
      </c>
      <c r="F43" s="626">
        <v>11.41</v>
      </c>
      <c r="G43" s="626">
        <v>9.89</v>
      </c>
      <c r="H43" s="627">
        <v>11.1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8.2899999999999991</v>
      </c>
      <c r="E44" s="626">
        <v>9.83</v>
      </c>
      <c r="F44" s="626">
        <v>11.93</v>
      </c>
      <c r="G44" s="626">
        <v>9.31</v>
      </c>
      <c r="H44" s="627">
        <v>10.19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9.82</v>
      </c>
      <c r="E46" s="626">
        <v>9.82</v>
      </c>
      <c r="F46" s="626">
        <v>9.82</v>
      </c>
      <c r="G46" s="626">
        <v>9.82</v>
      </c>
      <c r="H46" s="627">
        <v>9.82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9.69</v>
      </c>
      <c r="E47" s="624">
        <v>9.84</v>
      </c>
      <c r="F47" s="624">
        <v>10.46</v>
      </c>
      <c r="G47" s="624">
        <v>9.7100000000000009</v>
      </c>
      <c r="H47" s="625">
        <v>9.85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5.81</v>
      </c>
      <c r="E48" s="633">
        <v>6.88</v>
      </c>
      <c r="F48" s="633">
        <v>6.64</v>
      </c>
      <c r="G48" s="633">
        <v>6.69</v>
      </c>
      <c r="H48" s="634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7.75</v>
      </c>
      <c r="E49" s="624">
        <v>7.47</v>
      </c>
      <c r="F49" s="624">
        <v>7.47</v>
      </c>
      <c r="G49" s="624">
        <v>7.75</v>
      </c>
      <c r="H49" s="625">
        <v>7.18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8.4499999999999993</v>
      </c>
      <c r="H50" s="634">
        <v>9.25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8.57</v>
      </c>
      <c r="E51" s="663">
        <v>8.4</v>
      </c>
      <c r="F51" s="663">
        <v>8.7200000000000006</v>
      </c>
      <c r="G51" s="663">
        <v>8.42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13.29</v>
      </c>
      <c r="E53" s="674">
        <v>13.29</v>
      </c>
      <c r="F53" s="674">
        <v>13.29</v>
      </c>
      <c r="G53" s="674">
        <v>13.29</v>
      </c>
      <c r="H53" s="675">
        <v>13.29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7.64</v>
      </c>
      <c r="E54" s="626">
        <v>10.53</v>
      </c>
      <c r="F54" s="626">
        <v>10.43</v>
      </c>
      <c r="G54" s="626">
        <v>6.18</v>
      </c>
      <c r="H54" s="627">
        <v>8.73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10.98</v>
      </c>
      <c r="E55" s="624">
        <v>10.98</v>
      </c>
      <c r="F55" s="624">
        <v>10.98</v>
      </c>
      <c r="G55" s="624">
        <v>10.98</v>
      </c>
      <c r="H55" s="625">
        <v>10.98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6.12</v>
      </c>
      <c r="E56" s="626">
        <v>6.12</v>
      </c>
      <c r="F56" s="626">
        <v>6.12</v>
      </c>
      <c r="G56" s="626">
        <v>7.59</v>
      </c>
      <c r="H56" s="627">
        <v>7.59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8.4600000000000009</v>
      </c>
      <c r="E57" s="624">
        <v>8.43</v>
      </c>
      <c r="F57" s="624">
        <v>8.52</v>
      </c>
      <c r="G57" s="624">
        <v>8.5</v>
      </c>
      <c r="H57" s="625">
        <v>8.44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6.94</v>
      </c>
      <c r="E58" s="626">
        <v>6.94</v>
      </c>
      <c r="F58" s="626">
        <v>6.94</v>
      </c>
      <c r="G58" s="626">
        <v>6.94</v>
      </c>
      <c r="H58" s="627">
        <v>6.94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8.19</v>
      </c>
      <c r="F59" s="624">
        <v>8.18</v>
      </c>
      <c r="G59" s="624">
        <v>8.1999999999999993</v>
      </c>
      <c r="H59" s="625">
        <v>8.85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8.56</v>
      </c>
      <c r="E60" s="626">
        <v>8.64</v>
      </c>
      <c r="F60" s="626">
        <v>8.4499999999999993</v>
      </c>
      <c r="G60" s="626">
        <v>8.48</v>
      </c>
      <c r="H60" s="627">
        <v>8.58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9.61</v>
      </c>
      <c r="E61" s="624">
        <v>10.16</v>
      </c>
      <c r="F61" s="624">
        <v>10.57</v>
      </c>
      <c r="G61" s="624">
        <v>9.02</v>
      </c>
      <c r="H61" s="625">
        <v>10.64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9.24</v>
      </c>
      <c r="E63" s="624">
        <v>9.39</v>
      </c>
      <c r="F63" s="624">
        <v>9.5399999999999991</v>
      </c>
      <c r="G63" s="624">
        <v>9.09</v>
      </c>
      <c r="H63" s="625">
        <v>9.32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7.01</v>
      </c>
      <c r="E64" s="626">
        <v>6.08</v>
      </c>
      <c r="F64" s="626">
        <v>3.74</v>
      </c>
      <c r="G64" s="626">
        <v>7.77</v>
      </c>
      <c r="H64" s="627">
        <v>7.77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</v>
      </c>
      <c r="E66" s="626">
        <v>9.1</v>
      </c>
      <c r="F66" s="626">
        <v>0</v>
      </c>
      <c r="G66" s="626">
        <v>9.1999999999999993</v>
      </c>
      <c r="H66" s="627">
        <v>9.1999999999999993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8.06</v>
      </c>
      <c r="E68" s="626">
        <v>9.07</v>
      </c>
      <c r="F68" s="626">
        <v>0</v>
      </c>
      <c r="G68" s="626">
        <v>8.51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</v>
      </c>
      <c r="E72" s="626">
        <v>10.039999999999999</v>
      </c>
      <c r="F72" s="626">
        <v>17.09</v>
      </c>
      <c r="G72" s="626">
        <v>0</v>
      </c>
      <c r="H72" s="627">
        <v>12.57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10.54</v>
      </c>
      <c r="F73" s="624">
        <v>0</v>
      </c>
      <c r="G73" s="624">
        <v>10.6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19.3</v>
      </c>
      <c r="F75" s="624">
        <v>0</v>
      </c>
      <c r="G75" s="624">
        <v>13.85</v>
      </c>
      <c r="H75" s="625">
        <v>14.78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</v>
      </c>
      <c r="E78" s="626">
        <v>9.1</v>
      </c>
      <c r="F78" s="626">
        <v>0</v>
      </c>
      <c r="G78" s="626">
        <v>9.11</v>
      </c>
      <c r="H78" s="627">
        <v>12.31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8.14</v>
      </c>
      <c r="F79" s="624">
        <v>7.89</v>
      </c>
      <c r="G79" s="624">
        <v>9.36</v>
      </c>
      <c r="H79" s="625">
        <v>15.08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9.9600000000000009</v>
      </c>
      <c r="E84" s="626">
        <v>9.9600000000000009</v>
      </c>
      <c r="F84" s="626">
        <v>11.96</v>
      </c>
      <c r="G84" s="626">
        <v>9.9600000000000009</v>
      </c>
      <c r="H84" s="627">
        <v>11.46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8.0500000000000007</v>
      </c>
      <c r="E89" s="624">
        <v>10.02</v>
      </c>
      <c r="F89" s="624">
        <v>10.15</v>
      </c>
      <c r="G89" s="624">
        <v>0</v>
      </c>
      <c r="H89" s="625">
        <v>11.86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</v>
      </c>
      <c r="E91" s="624">
        <v>10.16</v>
      </c>
      <c r="F91" s="624">
        <v>11.16</v>
      </c>
      <c r="G91" s="624">
        <v>9.66</v>
      </c>
      <c r="H91" s="625">
        <v>9.66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9.65</v>
      </c>
      <c r="E95" s="624">
        <v>10.4</v>
      </c>
      <c r="F95" s="624">
        <v>0</v>
      </c>
      <c r="G95" s="624">
        <v>9.65</v>
      </c>
      <c r="H95" s="625">
        <v>11.9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8.9600000000000009</v>
      </c>
      <c r="E96" s="626">
        <v>0</v>
      </c>
      <c r="F96" s="626">
        <v>0</v>
      </c>
      <c r="G96" s="626">
        <v>0</v>
      </c>
      <c r="H96" s="627">
        <v>15.08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7.03</v>
      </c>
      <c r="E97" s="624">
        <v>7.53</v>
      </c>
      <c r="F97" s="624">
        <v>9.5299999999999994</v>
      </c>
      <c r="G97" s="624">
        <v>7.03</v>
      </c>
      <c r="H97" s="625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8.4974712643678174</v>
      </c>
      <c r="E107" s="650">
        <f>AVERAGE(E7:E17,E21:E22,E24,E28,E32:E51,E53:E68,E70:E95,E97:E99)</f>
        <v>9.5904999999999969</v>
      </c>
      <c r="F107" s="650">
        <f>AVERAGE(F7:F8,F14,F28,F33,F36:F51,F53:F65,F67,F72,F74,F77,F79:F80,F83:F94,F97)</f>
        <v>10.89905660377358</v>
      </c>
      <c r="G107" s="650">
        <f>AVERAGE(G7:G17,G21:G22,G24,G27:G28,G33:G51,G53:G68,G70:G71,G73:G80,G83:G88,G90:G93,G95,G97,G99)</f>
        <v>9.0528378378378367</v>
      </c>
      <c r="H107" s="650">
        <f>AVERAGE(H7:H15,H17,H21:H22,H28,H33,H35:H51,H53:H67,H70:H80,H82,H84:H97,H99)</f>
        <v>10.199315068493149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6.08</v>
      </c>
      <c r="F108" s="652">
        <v>3.74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13.29</v>
      </c>
      <c r="E109" s="655">
        <v>19.3</v>
      </c>
      <c r="F109" s="655">
        <v>17.09</v>
      </c>
      <c r="G109" s="656">
        <v>13.85</v>
      </c>
      <c r="H109" s="656">
        <v>15.08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125</v>
      </c>
      <c r="B1" s="749"/>
      <c r="C1" s="749"/>
      <c r="D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5.75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1A64-4423-4484-8FDB-573A38A209B2}">
  <dimension ref="A1:T114"/>
  <sheetViews>
    <sheetView showGridLines="0" view="pageBreakPreview" topLeftCell="A99" zoomScaleNormal="100" zoomScaleSheetLayoutView="100" workbookViewId="0">
      <selection activeCell="G77" sqref="G7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8.32</v>
      </c>
      <c r="E14" s="624">
        <v>8.5500000000000007</v>
      </c>
      <c r="F14" s="624">
        <v>15.58</v>
      </c>
      <c r="G14" s="624">
        <v>7.75</v>
      </c>
      <c r="H14" s="625">
        <v>8.27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7.74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8.61</v>
      </c>
      <c r="E21" s="626">
        <v>8.85</v>
      </c>
      <c r="F21" s="626">
        <v>0</v>
      </c>
      <c r="G21" s="626">
        <v>8.76</v>
      </c>
      <c r="H21" s="627">
        <v>9.26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10.63</v>
      </c>
      <c r="E22" s="624">
        <v>10.47</v>
      </c>
      <c r="F22" s="624">
        <v>0</v>
      </c>
      <c r="G22" s="624">
        <v>12.48</v>
      </c>
      <c r="H22" s="625">
        <v>14.83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7.08</v>
      </c>
      <c r="E24" s="624">
        <v>9.16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12.58</v>
      </c>
      <c r="E28" s="624">
        <v>12.58</v>
      </c>
      <c r="F28" s="624">
        <v>12.58</v>
      </c>
      <c r="G28" s="624">
        <v>13.08</v>
      </c>
      <c r="H28" s="625">
        <v>13.08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6.47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8.2100000000000009</v>
      </c>
      <c r="E33" s="626">
        <v>8.33</v>
      </c>
      <c r="F33" s="626">
        <v>13.34</v>
      </c>
      <c r="G33" s="626">
        <v>7.75</v>
      </c>
      <c r="H33" s="627">
        <v>14.17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7.47</v>
      </c>
      <c r="E37" s="626">
        <v>9.42</v>
      </c>
      <c r="F37" s="626">
        <v>13.3</v>
      </c>
      <c r="G37" s="626">
        <v>9.41</v>
      </c>
      <c r="H37" s="627">
        <v>9.52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6.63</v>
      </c>
      <c r="E39" s="626">
        <v>7.15</v>
      </c>
      <c r="F39" s="626">
        <v>6.69</v>
      </c>
      <c r="G39" s="626">
        <v>5.73</v>
      </c>
      <c r="H39" s="627">
        <v>10.26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8.23</v>
      </c>
      <c r="F40" s="624">
        <v>9.6999999999999993</v>
      </c>
      <c r="G40" s="624">
        <v>7.98</v>
      </c>
      <c r="H40" s="625">
        <v>10.63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13.5</v>
      </c>
      <c r="G41" s="626">
        <v>8.27</v>
      </c>
      <c r="H41" s="627">
        <v>9.59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9.36</v>
      </c>
      <c r="E42" s="624">
        <v>7.33</v>
      </c>
      <c r="F42" s="624">
        <v>9.3699999999999992</v>
      </c>
      <c r="G42" s="624">
        <v>11.39</v>
      </c>
      <c r="H42" s="625">
        <v>7.2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10.09</v>
      </c>
      <c r="F43" s="626">
        <v>11.41</v>
      </c>
      <c r="G43" s="626">
        <v>9.89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8.83</v>
      </c>
      <c r="E44" s="626">
        <v>10.37</v>
      </c>
      <c r="F44" s="626">
        <v>12.56</v>
      </c>
      <c r="G44" s="626">
        <v>9.81</v>
      </c>
      <c r="H44" s="627">
        <v>10.69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9.9600000000000009</v>
      </c>
      <c r="E46" s="626">
        <v>9.9600000000000009</v>
      </c>
      <c r="F46" s="626">
        <v>9.9600000000000009</v>
      </c>
      <c r="G46" s="626">
        <v>9.9600000000000009</v>
      </c>
      <c r="H46" s="627">
        <v>9.9600000000000009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10.130000000000001</v>
      </c>
      <c r="E47" s="624">
        <v>10.28</v>
      </c>
      <c r="F47" s="624">
        <v>10.9</v>
      </c>
      <c r="G47" s="624">
        <v>10.15</v>
      </c>
      <c r="H47" s="625">
        <v>10.29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5.77</v>
      </c>
      <c r="E48" s="633">
        <v>6.83</v>
      </c>
      <c r="F48" s="633">
        <v>6.6</v>
      </c>
      <c r="G48" s="633">
        <v>6.64</v>
      </c>
      <c r="H48" s="634">
        <v>8.26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7.32</v>
      </c>
      <c r="E49" s="624">
        <v>7.04</v>
      </c>
      <c r="F49" s="624">
        <v>7.04</v>
      </c>
      <c r="G49" s="624">
        <v>7.32</v>
      </c>
      <c r="H49" s="625">
        <v>6.75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8.3699999999999992</v>
      </c>
      <c r="E51" s="663">
        <v>8.2100000000000009</v>
      </c>
      <c r="F51" s="663">
        <v>8.5399999999999991</v>
      </c>
      <c r="G51" s="663">
        <v>8.23</v>
      </c>
      <c r="H51" s="664">
        <v>10.08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13.52</v>
      </c>
      <c r="E53" s="674">
        <v>13.52</v>
      </c>
      <c r="F53" s="674">
        <v>13.52</v>
      </c>
      <c r="G53" s="674">
        <v>13.52</v>
      </c>
      <c r="H53" s="675">
        <v>13.52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10.51</v>
      </c>
      <c r="F54" s="626">
        <v>10.42</v>
      </c>
      <c r="G54" s="626">
        <v>6.2</v>
      </c>
      <c r="H54" s="627">
        <v>8.7200000000000006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11.04</v>
      </c>
      <c r="E55" s="624">
        <v>11.04</v>
      </c>
      <c r="F55" s="624">
        <v>11.04</v>
      </c>
      <c r="G55" s="624">
        <v>11.04</v>
      </c>
      <c r="H55" s="625">
        <v>11.04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5.94</v>
      </c>
      <c r="E56" s="626">
        <v>5.94</v>
      </c>
      <c r="F56" s="626">
        <v>5.94</v>
      </c>
      <c r="G56" s="626">
        <v>7.38</v>
      </c>
      <c r="H56" s="627">
        <v>7.38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7.92</v>
      </c>
      <c r="E57" s="624">
        <v>7.89</v>
      </c>
      <c r="F57" s="624">
        <v>7.98</v>
      </c>
      <c r="G57" s="624">
        <v>7.96</v>
      </c>
      <c r="H57" s="625">
        <v>7.9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</v>
      </c>
      <c r="E58" s="626">
        <v>6.3</v>
      </c>
      <c r="F58" s="626">
        <v>6.3</v>
      </c>
      <c r="G58" s="626">
        <v>6.3</v>
      </c>
      <c r="H58" s="627">
        <v>6.3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8.17</v>
      </c>
      <c r="F59" s="624">
        <v>8.15</v>
      </c>
      <c r="G59" s="624">
        <v>8.19</v>
      </c>
      <c r="H59" s="625">
        <v>8.91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8.32</v>
      </c>
      <c r="E60" s="626">
        <v>8.42</v>
      </c>
      <c r="F60" s="626">
        <v>8.24</v>
      </c>
      <c r="G60" s="626">
        <v>8.25</v>
      </c>
      <c r="H60" s="627">
        <v>8.3699999999999992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9.5399999999999991</v>
      </c>
      <c r="E61" s="624">
        <v>10.08</v>
      </c>
      <c r="F61" s="624">
        <v>10.44</v>
      </c>
      <c r="G61" s="624">
        <v>8.9700000000000006</v>
      </c>
      <c r="H61" s="625">
        <v>10.59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9.06</v>
      </c>
      <c r="E63" s="624">
        <v>9.2100000000000009</v>
      </c>
      <c r="F63" s="624">
        <v>9.36</v>
      </c>
      <c r="G63" s="624">
        <v>8.91</v>
      </c>
      <c r="H63" s="625">
        <v>9.14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6.77</v>
      </c>
      <c r="E64" s="626">
        <v>5.78</v>
      </c>
      <c r="F64" s="626">
        <v>3.88</v>
      </c>
      <c r="G64" s="626">
        <v>7.9</v>
      </c>
      <c r="H64" s="627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7.11</v>
      </c>
      <c r="E66" s="626">
        <v>7.93</v>
      </c>
      <c r="F66" s="626">
        <v>0</v>
      </c>
      <c r="G66" s="626">
        <v>9.31</v>
      </c>
      <c r="H66" s="627">
        <v>8.4600000000000009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8.0500000000000007</v>
      </c>
      <c r="E68" s="626">
        <v>9</v>
      </c>
      <c r="F68" s="626">
        <v>0</v>
      </c>
      <c r="G68" s="626">
        <v>8.52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7.62</v>
      </c>
      <c r="E72" s="626">
        <v>10.119999999999999</v>
      </c>
      <c r="F72" s="626">
        <v>16.739999999999998</v>
      </c>
      <c r="G72" s="626">
        <v>0</v>
      </c>
      <c r="H72" s="627">
        <v>12.67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19.41</v>
      </c>
      <c r="F75" s="624">
        <v>0</v>
      </c>
      <c r="G75" s="624">
        <v>14.02</v>
      </c>
      <c r="H75" s="625">
        <v>15.02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9.09</v>
      </c>
      <c r="H78" s="627">
        <v>12.3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14.56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9.86</v>
      </c>
      <c r="F89" s="624">
        <v>9.99</v>
      </c>
      <c r="G89" s="624">
        <v>0</v>
      </c>
      <c r="H89" s="625">
        <v>11.76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9.57</v>
      </c>
      <c r="E91" s="624">
        <v>10.23</v>
      </c>
      <c r="F91" s="624">
        <v>11.23</v>
      </c>
      <c r="G91" s="624">
        <v>9.73</v>
      </c>
      <c r="H91" s="625">
        <v>9.73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9.7100000000000009</v>
      </c>
      <c r="E95" s="624">
        <v>10.46</v>
      </c>
      <c r="F95" s="624">
        <v>0</v>
      </c>
      <c r="G95" s="624">
        <v>9.7100000000000009</v>
      </c>
      <c r="H95" s="625">
        <v>11.96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9.08</v>
      </c>
      <c r="E96" s="626">
        <v>0</v>
      </c>
      <c r="F96" s="626">
        <v>0</v>
      </c>
      <c r="G96" s="626">
        <v>0</v>
      </c>
      <c r="H96" s="627">
        <v>15.4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7.34</v>
      </c>
      <c r="E97" s="624">
        <v>7.84</v>
      </c>
      <c r="F97" s="624">
        <v>9.84</v>
      </c>
      <c r="G97" s="624">
        <v>7.34</v>
      </c>
      <c r="H97" s="625">
        <v>7.34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8.4763218390804607</v>
      </c>
      <c r="E107" s="650">
        <f>AVERAGE(E7:E17,E21:E22,E24,E28,E32:E51,E53:E68,E70:E95,E97:E99)</f>
        <v>9.5489999999999995</v>
      </c>
      <c r="F107" s="650">
        <f>AVERAGE(F7:F8,F14,F28,F33,F36:F51,F53:F65,F67,F72,F74,F77,F79:F80,F83:F94,F97)</f>
        <v>10.876037735849057</v>
      </c>
      <c r="G107" s="650">
        <f>AVERAGE(G7:G17,G21:G22,G24,G27:G28,G33:G51,G53:G68,G70:G71,G73:G80,G83:G88,G90:G93,G95,G97,G99)</f>
        <v>9.044594594594594</v>
      </c>
      <c r="H107" s="650">
        <f>AVERAGE(H7:H15,H17,H21:H22,H28,H33,H35:H51,H53:H67,H70:H80,H82,H84:H97,H99)</f>
        <v>10.166712328767121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6.78</v>
      </c>
      <c r="F108" s="652">
        <v>3.88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13.52</v>
      </c>
      <c r="E109" s="655">
        <v>19.41</v>
      </c>
      <c r="F109" s="655">
        <v>17</v>
      </c>
      <c r="G109" s="656">
        <v>14.02</v>
      </c>
      <c r="H109" s="656">
        <v>15.4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FBD4-DE61-4C6D-8BA2-D2638DD09855}">
  <dimension ref="A1:T114"/>
  <sheetViews>
    <sheetView showGridLines="0" view="pageBreakPreview" topLeftCell="A83" zoomScaleNormal="100" zoomScaleSheetLayoutView="100" workbookViewId="0">
      <selection activeCell="J96" sqref="J9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7.86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8.6300000000000008</v>
      </c>
      <c r="E21" s="626">
        <v>8.9600000000000009</v>
      </c>
      <c r="F21" s="626">
        <v>0</v>
      </c>
      <c r="G21" s="626">
        <v>8.73</v>
      </c>
      <c r="H21" s="627">
        <v>9.44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10.35</v>
      </c>
      <c r="E22" s="624">
        <v>10.64</v>
      </c>
      <c r="F22" s="624">
        <v>0</v>
      </c>
      <c r="G22" s="624">
        <v>11.95</v>
      </c>
      <c r="H22" s="625">
        <v>14.9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7.49</v>
      </c>
      <c r="E24" s="624">
        <v>9.57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12.59</v>
      </c>
      <c r="E28" s="624">
        <v>12.59</v>
      </c>
      <c r="F28" s="624">
        <v>12.59</v>
      </c>
      <c r="G28" s="624">
        <v>13.09</v>
      </c>
      <c r="H28" s="625">
        <v>13.09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6.65</v>
      </c>
      <c r="E32" s="624">
        <v>6.65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8.48</v>
      </c>
      <c r="E33" s="626">
        <v>8.61</v>
      </c>
      <c r="F33" s="626">
        <v>13.62</v>
      </c>
      <c r="G33" s="626">
        <v>8.0299999999999994</v>
      </c>
      <c r="H33" s="627">
        <v>14.39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7.36</v>
      </c>
      <c r="E37" s="626">
        <v>9.32</v>
      </c>
      <c r="F37" s="626">
        <v>13.1</v>
      </c>
      <c r="G37" s="626">
        <v>9.2799999999999994</v>
      </c>
      <c r="H37" s="627">
        <v>9.34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6.68</v>
      </c>
      <c r="E39" s="626">
        <v>7.21</v>
      </c>
      <c r="F39" s="626">
        <v>6.75</v>
      </c>
      <c r="G39" s="626">
        <v>5.78</v>
      </c>
      <c r="H39" s="627">
        <v>10.3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8.15</v>
      </c>
      <c r="E40" s="624">
        <v>8.23</v>
      </c>
      <c r="F40" s="624">
        <v>9.7200000000000006</v>
      </c>
      <c r="G40" s="624">
        <v>7.98</v>
      </c>
      <c r="H40" s="625">
        <v>10.65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13.47</v>
      </c>
      <c r="G41" s="626">
        <v>8.26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9.99</v>
      </c>
      <c r="F43" s="626">
        <v>11.49</v>
      </c>
      <c r="G43" s="626">
        <v>9.8800000000000008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8.66</v>
      </c>
      <c r="E44" s="626">
        <v>10.16</v>
      </c>
      <c r="F44" s="626">
        <v>12.16</v>
      </c>
      <c r="G44" s="626">
        <v>9.6199999999999992</v>
      </c>
      <c r="H44" s="627">
        <v>10.46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10.06</v>
      </c>
      <c r="E46" s="626">
        <v>10.06</v>
      </c>
      <c r="F46" s="626">
        <v>10.06</v>
      </c>
      <c r="G46" s="626">
        <v>10.06</v>
      </c>
      <c r="H46" s="627">
        <v>10.06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10.050000000000001</v>
      </c>
      <c r="E47" s="624">
        <v>10.199999999999999</v>
      </c>
      <c r="F47" s="624">
        <v>10.82</v>
      </c>
      <c r="G47" s="624">
        <v>10.07</v>
      </c>
      <c r="H47" s="625">
        <v>10.210000000000001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5.82</v>
      </c>
      <c r="E48" s="633">
        <v>6.89</v>
      </c>
      <c r="F48" s="633">
        <v>6.65</v>
      </c>
      <c r="G48" s="633">
        <v>6.71</v>
      </c>
      <c r="H48" s="634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7.44</v>
      </c>
      <c r="E49" s="624">
        <v>7.16</v>
      </c>
      <c r="F49" s="624">
        <v>7.16</v>
      </c>
      <c r="G49" s="624">
        <v>7.44</v>
      </c>
      <c r="H49" s="625">
        <v>6.87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9.19</v>
      </c>
      <c r="G50" s="633">
        <v>8.42</v>
      </c>
      <c r="H50" s="634">
        <v>9.3000000000000007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13.65</v>
      </c>
      <c r="E53" s="674">
        <v>13.65</v>
      </c>
      <c r="F53" s="674">
        <v>13.65</v>
      </c>
      <c r="G53" s="674">
        <v>13.65</v>
      </c>
      <c r="H53" s="675">
        <v>13.65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10.48</v>
      </c>
      <c r="F54" s="626">
        <v>10.35</v>
      </c>
      <c r="G54" s="626">
        <v>6.25</v>
      </c>
      <c r="H54" s="627">
        <v>8.7100000000000009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11.07</v>
      </c>
      <c r="E55" s="624">
        <v>11.07</v>
      </c>
      <c r="F55" s="624">
        <v>11.07</v>
      </c>
      <c r="G55" s="624">
        <v>11.07</v>
      </c>
      <c r="H55" s="625">
        <v>11.07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7.81</v>
      </c>
      <c r="H56" s="627">
        <v>7.81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7.96</v>
      </c>
      <c r="E57" s="624">
        <v>7.94</v>
      </c>
      <c r="F57" s="624">
        <v>8.02</v>
      </c>
      <c r="G57" s="624">
        <v>8.01</v>
      </c>
      <c r="H57" s="625">
        <v>7.95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6.24</v>
      </c>
      <c r="E58" s="626">
        <v>6.24</v>
      </c>
      <c r="F58" s="626">
        <v>6.24</v>
      </c>
      <c r="G58" s="626">
        <v>6.24</v>
      </c>
      <c r="H58" s="627">
        <v>6.24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7.99</v>
      </c>
      <c r="E59" s="624">
        <v>7.84</v>
      </c>
      <c r="F59" s="624">
        <v>7.83</v>
      </c>
      <c r="G59" s="624">
        <v>7.86</v>
      </c>
      <c r="H59" s="625">
        <v>8.64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8.48</v>
      </c>
      <c r="E60" s="626">
        <v>8.59</v>
      </c>
      <c r="F60" s="626">
        <v>8.42</v>
      </c>
      <c r="G60" s="626">
        <v>8.43</v>
      </c>
      <c r="H60" s="627">
        <v>8.5399999999999991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9.2799999999999994</v>
      </c>
      <c r="E61" s="624">
        <v>9.83</v>
      </c>
      <c r="F61" s="624">
        <v>10.24</v>
      </c>
      <c r="G61" s="624">
        <v>9.2100000000000009</v>
      </c>
      <c r="H61" s="625">
        <v>10.34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9.17</v>
      </c>
      <c r="E63" s="624">
        <v>9.32</v>
      </c>
      <c r="F63" s="624">
        <v>9.4700000000000006</v>
      </c>
      <c r="G63" s="624">
        <v>9.02</v>
      </c>
      <c r="H63" s="625">
        <v>9.25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7.06</v>
      </c>
      <c r="E64" s="626">
        <v>5.93</v>
      </c>
      <c r="F64" s="626">
        <v>3.81</v>
      </c>
      <c r="G64" s="626">
        <v>7.86</v>
      </c>
      <c r="H64" s="627">
        <v>7.86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7.28</v>
      </c>
      <c r="E66" s="626">
        <v>8.14</v>
      </c>
      <c r="F66" s="626">
        <v>0</v>
      </c>
      <c r="G66" s="626">
        <v>9.41</v>
      </c>
      <c r="H66" s="627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9.01</v>
      </c>
      <c r="F68" s="626">
        <v>0</v>
      </c>
      <c r="G68" s="626">
        <v>8.3800000000000008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8.0399999999999991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7.63</v>
      </c>
      <c r="E72" s="626">
        <v>10.220000000000001</v>
      </c>
      <c r="F72" s="626">
        <v>16.48</v>
      </c>
      <c r="G72" s="626">
        <v>0</v>
      </c>
      <c r="H72" s="627">
        <v>12.77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10.31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11.93</v>
      </c>
      <c r="F75" s="624">
        <v>0</v>
      </c>
      <c r="G75" s="624">
        <v>9.6300000000000008</v>
      </c>
      <c r="H75" s="625">
        <v>9.43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7.5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9.68</v>
      </c>
      <c r="E78" s="626">
        <v>9.68</v>
      </c>
      <c r="F78" s="626">
        <v>0</v>
      </c>
      <c r="G78" s="626">
        <v>9.6999999999999993</v>
      </c>
      <c r="H78" s="627">
        <v>12.82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8.15</v>
      </c>
      <c r="F79" s="624">
        <v>7.89</v>
      </c>
      <c r="G79" s="624">
        <v>9.36</v>
      </c>
      <c r="H79" s="625">
        <v>15.16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9.3800000000000008</v>
      </c>
      <c r="E84" s="626">
        <v>9.3800000000000008</v>
      </c>
      <c r="F84" s="626">
        <v>11.38</v>
      </c>
      <c r="G84" s="626">
        <v>9.3800000000000008</v>
      </c>
      <c r="H84" s="627">
        <v>10.88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7.86</v>
      </c>
      <c r="E89" s="624">
        <v>9.75</v>
      </c>
      <c r="F89" s="624">
        <v>9.8699999999999992</v>
      </c>
      <c r="G89" s="624">
        <v>0</v>
      </c>
      <c r="H89" s="625">
        <v>11.63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9.35</v>
      </c>
      <c r="E91" s="624">
        <v>10.01</v>
      </c>
      <c r="F91" s="624">
        <v>11.01</v>
      </c>
      <c r="G91" s="624">
        <v>9.51</v>
      </c>
      <c r="H91" s="625">
        <v>9.51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10.06</v>
      </c>
      <c r="E92" s="626">
        <v>10.56</v>
      </c>
      <c r="F92" s="626">
        <v>11.06</v>
      </c>
      <c r="G92" s="626">
        <v>10.06</v>
      </c>
      <c r="H92" s="627">
        <v>10.56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9.74</v>
      </c>
      <c r="E95" s="624">
        <v>10.49</v>
      </c>
      <c r="F95" s="624">
        <v>0</v>
      </c>
      <c r="G95" s="624">
        <v>9.74</v>
      </c>
      <c r="H95" s="625">
        <v>11.99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9.09</v>
      </c>
      <c r="E96" s="626">
        <v>0</v>
      </c>
      <c r="F96" s="626">
        <v>0</v>
      </c>
      <c r="G96" s="626">
        <v>0</v>
      </c>
      <c r="H96" s="627">
        <v>15.56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7.28</v>
      </c>
      <c r="E97" s="624">
        <v>7.78</v>
      </c>
      <c r="F97" s="624">
        <v>9.7799999999999994</v>
      </c>
      <c r="G97" s="624">
        <v>7.28</v>
      </c>
      <c r="H97" s="625">
        <v>7.28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8.5087356321839067</v>
      </c>
      <c r="E107" s="650">
        <f>AVERAGE(E7:E17,E21:E22,E24,E28,E32:E51,E53:E68,E70:E95,E97:E99)</f>
        <v>9.4877499999999966</v>
      </c>
      <c r="F107" s="650">
        <f>AVERAGE(F7:F8,F14,F28,F33,F36:F51,F53:F65,F67,F72,F74,F77,F79:F80,F83:F94,F97)</f>
        <v>10.878867924528301</v>
      </c>
      <c r="G107" s="650">
        <f>AVERAGE(G7:G17,G21:G22,G24,G27:G28,G33:G51,G53:G68,G70:G71,G73:G80,G83:G88,G90:G93,G95,G97,G99)</f>
        <v>9.0041891891891872</v>
      </c>
      <c r="H107" s="650">
        <f>AVERAGE(H7:H15,H17,H21:H22,H28,H33,H35:H51,H53:H67,H70:H80,H82,H84:H97,H99)</f>
        <v>10.118630136986299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5.93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13.65</v>
      </c>
      <c r="E109" s="655">
        <v>13.65</v>
      </c>
      <c r="F109" s="655">
        <v>17</v>
      </c>
      <c r="G109" s="656">
        <v>13.65</v>
      </c>
      <c r="H109" s="656">
        <v>15.56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D71-C66B-4A52-8950-403338DD0DFE}">
  <dimension ref="A1:T114"/>
  <sheetViews>
    <sheetView showGridLines="0" view="pageBreakPreview" topLeftCell="A19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8.1300000000000008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8.33</v>
      </c>
      <c r="E21" s="626">
        <v>8.5299999999999994</v>
      </c>
      <c r="F21" s="626">
        <v>0</v>
      </c>
      <c r="G21" s="626">
        <v>8.56</v>
      </c>
      <c r="H21" s="627">
        <v>9.15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10.08</v>
      </c>
      <c r="E22" s="624">
        <v>10.68</v>
      </c>
      <c r="F22" s="624">
        <v>0</v>
      </c>
      <c r="G22" s="624">
        <v>12.45</v>
      </c>
      <c r="H22" s="625">
        <v>14.98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6.54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7.54</v>
      </c>
      <c r="E24" s="624">
        <v>9.6300000000000008</v>
      </c>
      <c r="F24" s="624">
        <v>0</v>
      </c>
      <c r="G24" s="624">
        <v>8.52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8.08</v>
      </c>
      <c r="E27" s="626">
        <v>0</v>
      </c>
      <c r="F27" s="626">
        <v>0</v>
      </c>
      <c r="G27" s="626">
        <v>7.72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12.06</v>
      </c>
      <c r="E28" s="624">
        <v>12.06</v>
      </c>
      <c r="F28" s="624">
        <v>12.06</v>
      </c>
      <c r="G28" s="624">
        <v>12.56</v>
      </c>
      <c r="H28" s="625">
        <v>12.56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7.08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7.75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6.63</v>
      </c>
      <c r="E32" s="624">
        <v>6.63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8.5</v>
      </c>
      <c r="E33" s="626">
        <v>8.6199999999999992</v>
      </c>
      <c r="F33" s="626">
        <v>13.63</v>
      </c>
      <c r="G33" s="626">
        <v>8.0500000000000007</v>
      </c>
      <c r="H33" s="627">
        <v>14.25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7.22</v>
      </c>
      <c r="E37" s="626">
        <v>9.18</v>
      </c>
      <c r="F37" s="626">
        <v>12.98</v>
      </c>
      <c r="G37" s="626">
        <v>9.15</v>
      </c>
      <c r="H37" s="627">
        <v>9.2100000000000009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5.85</v>
      </c>
      <c r="E39" s="626">
        <v>5.67</v>
      </c>
      <c r="F39" s="626">
        <v>5.88</v>
      </c>
      <c r="G39" s="626">
        <v>5.57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8.2200000000000006</v>
      </c>
      <c r="F40" s="624">
        <v>9.7100000000000009</v>
      </c>
      <c r="G40" s="624">
        <v>7.97</v>
      </c>
      <c r="H40" s="625">
        <v>10.64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8.0500000000000007</v>
      </c>
      <c r="F41" s="626">
        <v>13.23</v>
      </c>
      <c r="G41" s="626">
        <v>8.14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9.43</v>
      </c>
      <c r="E42" s="624">
        <v>7.4</v>
      </c>
      <c r="F42" s="624">
        <v>9.4499999999999993</v>
      </c>
      <c r="G42" s="624">
        <v>11.46</v>
      </c>
      <c r="H42" s="625">
        <v>7.27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9.98</v>
      </c>
      <c r="F43" s="626">
        <v>11.47</v>
      </c>
      <c r="G43" s="626">
        <v>9.85</v>
      </c>
      <c r="H43" s="627">
        <v>11.07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8.7899999999999991</v>
      </c>
      <c r="E44" s="626">
        <v>10.34</v>
      </c>
      <c r="F44" s="626">
        <v>12.43</v>
      </c>
      <c r="G44" s="626">
        <v>9.81</v>
      </c>
      <c r="H44" s="627">
        <v>10.71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10.130000000000001</v>
      </c>
      <c r="E46" s="626">
        <v>10.130000000000001</v>
      </c>
      <c r="F46" s="626">
        <v>10.130000000000001</v>
      </c>
      <c r="G46" s="626">
        <v>10.130000000000001</v>
      </c>
      <c r="H46" s="627">
        <v>10.130000000000001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9.7899999999999991</v>
      </c>
      <c r="E47" s="624">
        <v>9.94</v>
      </c>
      <c r="F47" s="624">
        <v>10.56</v>
      </c>
      <c r="G47" s="624">
        <v>9.81</v>
      </c>
      <c r="H47" s="625">
        <v>9.9499999999999993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6.07</v>
      </c>
      <c r="E48" s="633">
        <v>7.16</v>
      </c>
      <c r="F48" s="633">
        <v>6.94</v>
      </c>
      <c r="G48" s="633">
        <v>6.97</v>
      </c>
      <c r="H48" s="634">
        <v>8.52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</v>
      </c>
      <c r="E49" s="624">
        <v>7.72</v>
      </c>
      <c r="F49" s="624">
        <v>7.72</v>
      </c>
      <c r="G49" s="624">
        <v>8</v>
      </c>
      <c r="H49" s="625">
        <v>7.43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13.51</v>
      </c>
      <c r="E53" s="674">
        <v>13.51</v>
      </c>
      <c r="F53" s="674">
        <v>13.51</v>
      </c>
      <c r="G53" s="674">
        <v>13.51</v>
      </c>
      <c r="H53" s="675">
        <v>13.51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7.53</v>
      </c>
      <c r="E54" s="626">
        <v>10.34</v>
      </c>
      <c r="F54" s="626">
        <v>10.220000000000001</v>
      </c>
      <c r="G54" s="626">
        <v>6.16</v>
      </c>
      <c r="H54" s="627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10.95</v>
      </c>
      <c r="E55" s="624">
        <v>10.95</v>
      </c>
      <c r="F55" s="624">
        <v>10.95</v>
      </c>
      <c r="G55" s="624">
        <v>10.95</v>
      </c>
      <c r="H55" s="625">
        <v>10.95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6.62</v>
      </c>
      <c r="E56" s="626">
        <v>6.62</v>
      </c>
      <c r="F56" s="626">
        <v>6.62</v>
      </c>
      <c r="G56" s="626">
        <v>7.78</v>
      </c>
      <c r="H56" s="627">
        <v>7.78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7.75</v>
      </c>
      <c r="E57" s="624">
        <v>7.71</v>
      </c>
      <c r="F57" s="624">
        <v>7.81</v>
      </c>
      <c r="G57" s="624">
        <v>7.8</v>
      </c>
      <c r="H57" s="625">
        <v>7.73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6.6</v>
      </c>
      <c r="E58" s="626">
        <v>6.6</v>
      </c>
      <c r="F58" s="626">
        <v>6.6</v>
      </c>
      <c r="G58" s="626">
        <v>6.6</v>
      </c>
      <c r="H58" s="627">
        <v>6.6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</v>
      </c>
      <c r="E59" s="624">
        <v>7.94</v>
      </c>
      <c r="F59" s="624">
        <v>7.93</v>
      </c>
      <c r="G59" s="624">
        <v>7.96</v>
      </c>
      <c r="H59" s="625">
        <v>8.74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8.1199999999999992</v>
      </c>
      <c r="E60" s="626">
        <v>8.2200000000000006</v>
      </c>
      <c r="F60" s="626">
        <v>8.0500000000000007</v>
      </c>
      <c r="G60" s="626">
        <v>8.06</v>
      </c>
      <c r="H60" s="627">
        <v>8.18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9.16</v>
      </c>
      <c r="E61" s="624">
        <v>9.69</v>
      </c>
      <c r="F61" s="624">
        <v>10.050000000000001</v>
      </c>
      <c r="G61" s="624">
        <v>9.09</v>
      </c>
      <c r="H61" s="625">
        <v>10.18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9.33</v>
      </c>
      <c r="E63" s="624">
        <v>9.49</v>
      </c>
      <c r="F63" s="624">
        <v>9.64</v>
      </c>
      <c r="G63" s="624">
        <v>9.18</v>
      </c>
      <c r="H63" s="625">
        <v>9.41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6.72</v>
      </c>
      <c r="E64" s="626">
        <v>5.76</v>
      </c>
      <c r="F64" s="626">
        <v>3.49</v>
      </c>
      <c r="G64" s="626">
        <v>7.42</v>
      </c>
      <c r="H64" s="627">
        <v>7.42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7.16</v>
      </c>
      <c r="E66" s="626">
        <v>8.06</v>
      </c>
      <c r="F66" s="626">
        <v>0</v>
      </c>
      <c r="G66" s="626">
        <v>9.4</v>
      </c>
      <c r="H66" s="627">
        <v>8.36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8.11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</v>
      </c>
      <c r="E72" s="626">
        <v>10.26</v>
      </c>
      <c r="F72" s="626">
        <v>16.29</v>
      </c>
      <c r="G72" s="626">
        <v>0</v>
      </c>
      <c r="H72" s="627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10.53</v>
      </c>
      <c r="F73" s="624">
        <v>0</v>
      </c>
      <c r="G73" s="624">
        <v>10.61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10.73</v>
      </c>
      <c r="F75" s="624">
        <v>0</v>
      </c>
      <c r="G75" s="624">
        <v>6.81</v>
      </c>
      <c r="H75" s="625">
        <v>6.51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6.77</v>
      </c>
      <c r="E76" s="626">
        <v>9.02</v>
      </c>
      <c r="F76" s="626">
        <v>0</v>
      </c>
      <c r="G76" s="626">
        <v>8.64</v>
      </c>
      <c r="H76" s="627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9.69</v>
      </c>
      <c r="E78" s="626">
        <v>9.69</v>
      </c>
      <c r="F78" s="626">
        <v>0</v>
      </c>
      <c r="G78" s="626">
        <v>9.7200000000000006</v>
      </c>
      <c r="H78" s="627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14.46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6.92</v>
      </c>
      <c r="E82" s="626">
        <v>11.23</v>
      </c>
      <c r="F82" s="626">
        <v>0</v>
      </c>
      <c r="G82" s="626">
        <v>0</v>
      </c>
      <c r="H82" s="627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</v>
      </c>
      <c r="E89" s="624">
        <v>9.7200000000000006</v>
      </c>
      <c r="F89" s="624">
        <v>9.81</v>
      </c>
      <c r="G89" s="624">
        <v>0</v>
      </c>
      <c r="H89" s="625">
        <v>11.59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9.44</v>
      </c>
      <c r="E91" s="624">
        <v>10.1</v>
      </c>
      <c r="F91" s="624">
        <v>11.1</v>
      </c>
      <c r="G91" s="624">
        <v>9.6</v>
      </c>
      <c r="H91" s="625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10.119999999999999</v>
      </c>
      <c r="E92" s="626">
        <v>10.62</v>
      </c>
      <c r="F92" s="626">
        <v>11.12</v>
      </c>
      <c r="G92" s="626">
        <v>10.119999999999999</v>
      </c>
      <c r="H92" s="627">
        <v>10.62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13.75</v>
      </c>
      <c r="F94" s="626">
        <v>12.48</v>
      </c>
      <c r="G94" s="626">
        <v>0</v>
      </c>
      <c r="H94" s="627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9.82</v>
      </c>
      <c r="E95" s="624">
        <v>10.57</v>
      </c>
      <c r="F95" s="624">
        <v>0</v>
      </c>
      <c r="G95" s="624">
        <v>9.82</v>
      </c>
      <c r="H95" s="625">
        <v>12.07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9.0399999999999991</v>
      </c>
      <c r="E96" s="626">
        <v>0</v>
      </c>
      <c r="F96" s="626">
        <v>0</v>
      </c>
      <c r="G96" s="626">
        <v>0</v>
      </c>
      <c r="H96" s="627">
        <v>15.86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7.14</v>
      </c>
      <c r="E97" s="624">
        <v>7.64</v>
      </c>
      <c r="F97" s="624">
        <v>9.64</v>
      </c>
      <c r="G97" s="624">
        <v>7.14</v>
      </c>
      <c r="H97" s="625">
        <v>7.14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8.4510227272727274</v>
      </c>
      <c r="E107" s="650">
        <f>AVERAGE(E7:E17,E21:E22,E24,E28,E32:E51,E53:E68,E70:E95,E97:E99)</f>
        <v>9.4760000000000009</v>
      </c>
      <c r="F107" s="650">
        <f>AVERAGE(F7:F8,F14,F28,F33,F36:F51,F53:F65,F67,F72,F74,F77,F79:F80,F83:F94,F97)</f>
        <v>10.809245283018869</v>
      </c>
      <c r="G107" s="650">
        <f>AVERAGE(G7:G17,G21:G22,G24,G27:G28,G33:G51,G53:G68,G70:G71,G73:G80,G83:G88,G90:G93,G95,G97,G99)</f>
        <v>8.956216216216216</v>
      </c>
      <c r="H107" s="650">
        <f>AVERAGE(H7:H15,H17,H21:H22,H28,H33,H35:H51,H53:H67,H70:H80,H82,H84:H97,H99)</f>
        <v>9.9601369863013716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5.67</v>
      </c>
      <c r="F108" s="652">
        <v>3.49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13.51</v>
      </c>
      <c r="H109" s="656">
        <v>15.86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FBD4-B806-4B61-9F2D-08DF7078333C}">
  <dimension ref="A1:T114"/>
  <sheetViews>
    <sheetView showGridLines="0" view="pageBreakPreview" topLeftCell="A86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8.33</v>
      </c>
      <c r="E14" s="680">
        <v>8.5500000000000007</v>
      </c>
      <c r="F14" s="680">
        <v>15.58</v>
      </c>
      <c r="G14" s="680">
        <v>7.75</v>
      </c>
      <c r="H14" s="681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5.75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7.81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8.4600000000000009</v>
      </c>
      <c r="E21" s="682">
        <v>8.7100000000000009</v>
      </c>
      <c r="F21" s="682">
        <v>0</v>
      </c>
      <c r="G21" s="682">
        <v>8.7100000000000009</v>
      </c>
      <c r="H21" s="683">
        <v>9.48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10.59</v>
      </c>
      <c r="E22" s="680">
        <v>11</v>
      </c>
      <c r="F22" s="680">
        <v>0</v>
      </c>
      <c r="G22" s="680">
        <v>12.84</v>
      </c>
      <c r="H22" s="681">
        <v>15.29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6.51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7.54</v>
      </c>
      <c r="E24" s="680">
        <v>9.64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8.08</v>
      </c>
      <c r="E27" s="682">
        <v>0</v>
      </c>
      <c r="F27" s="682">
        <v>0</v>
      </c>
      <c r="G27" s="682">
        <v>7.72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12.11</v>
      </c>
      <c r="E28" s="680">
        <v>12.11</v>
      </c>
      <c r="F28" s="680">
        <v>12.11</v>
      </c>
      <c r="G28" s="680">
        <v>12.11</v>
      </c>
      <c r="H28" s="681">
        <v>12.11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7.08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6.59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6.64</v>
      </c>
      <c r="E32" s="680">
        <v>6.64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8.5399999999999991</v>
      </c>
      <c r="E33" s="682">
        <v>8.65</v>
      </c>
      <c r="F33" s="682">
        <v>13.66</v>
      </c>
      <c r="G33" s="682">
        <v>8.08</v>
      </c>
      <c r="H33" s="683">
        <v>14.3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7.27</v>
      </c>
      <c r="E37" s="682">
        <v>9.15</v>
      </c>
      <c r="F37" s="682">
        <v>13.11</v>
      </c>
      <c r="G37" s="682">
        <v>9.2200000000000006</v>
      </c>
      <c r="H37" s="683">
        <v>9.27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5.95</v>
      </c>
      <c r="E39" s="682">
        <v>5.78</v>
      </c>
      <c r="F39" s="682">
        <v>5.98</v>
      </c>
      <c r="G39" s="682">
        <v>5.67</v>
      </c>
      <c r="H39" s="683">
        <v>6.38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</v>
      </c>
      <c r="E40" s="680">
        <v>8.09</v>
      </c>
      <c r="F40" s="680">
        <v>9.57</v>
      </c>
      <c r="G40" s="680">
        <v>7.84</v>
      </c>
      <c r="H40" s="681">
        <v>10.5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7.68</v>
      </c>
      <c r="E41" s="682">
        <v>8.0500000000000007</v>
      </c>
      <c r="F41" s="682">
        <v>13.23</v>
      </c>
      <c r="G41" s="682">
        <v>8.15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9.4499999999999993</v>
      </c>
      <c r="E42" s="680">
        <v>7.42</v>
      </c>
      <c r="F42" s="680">
        <v>9.49</v>
      </c>
      <c r="G42" s="680">
        <v>11.5</v>
      </c>
      <c r="H42" s="681">
        <v>7.3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9.7899999999999991</v>
      </c>
      <c r="F43" s="682">
        <v>11.19</v>
      </c>
      <c r="G43" s="682">
        <v>8.4499999999999993</v>
      </c>
      <c r="H43" s="683">
        <v>9.82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8.5299999999999994</v>
      </c>
      <c r="E44" s="682">
        <v>10.06</v>
      </c>
      <c r="F44" s="682">
        <v>12.15</v>
      </c>
      <c r="G44" s="682">
        <v>9.44</v>
      </c>
      <c r="H44" s="683">
        <v>10.41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10.220000000000001</v>
      </c>
      <c r="E46" s="682">
        <v>10.220000000000001</v>
      </c>
      <c r="F46" s="682">
        <v>10.220000000000001</v>
      </c>
      <c r="G46" s="682">
        <v>10.220000000000001</v>
      </c>
      <c r="H46" s="683">
        <v>10.220000000000001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9.81</v>
      </c>
      <c r="E47" s="680">
        <v>9.9600000000000009</v>
      </c>
      <c r="F47" s="680">
        <v>10.58</v>
      </c>
      <c r="G47" s="680">
        <v>9.83</v>
      </c>
      <c r="H47" s="681">
        <v>9.9700000000000006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5.96</v>
      </c>
      <c r="E48" s="682">
        <v>7.05</v>
      </c>
      <c r="F48" s="682">
        <v>6.84</v>
      </c>
      <c r="G48" s="682">
        <v>6.86</v>
      </c>
      <c r="H48" s="683">
        <v>8.41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7.94</v>
      </c>
      <c r="E49" s="680">
        <v>7.66</v>
      </c>
      <c r="F49" s="680">
        <v>7.66</v>
      </c>
      <c r="G49" s="680">
        <v>7.94</v>
      </c>
      <c r="H49" s="681">
        <v>7.37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8.4700000000000006</v>
      </c>
      <c r="H50" s="683">
        <v>9.16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8.1199999999999992</v>
      </c>
      <c r="E51" s="689">
        <v>7.95</v>
      </c>
      <c r="F51" s="689">
        <v>8.2899999999999991</v>
      </c>
      <c r="G51" s="689">
        <v>7.97</v>
      </c>
      <c r="H51" s="690">
        <v>9.8699999999999992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13.61</v>
      </c>
      <c r="E53" s="692">
        <v>13.61</v>
      </c>
      <c r="F53" s="692">
        <v>13.61</v>
      </c>
      <c r="G53" s="692">
        <v>13.61</v>
      </c>
      <c r="H53" s="693">
        <v>13.61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7.56</v>
      </c>
      <c r="E54" s="682">
        <v>10.34</v>
      </c>
      <c r="F54" s="682">
        <v>10.220000000000001</v>
      </c>
      <c r="G54" s="682">
        <v>6.2</v>
      </c>
      <c r="H54" s="683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10.99</v>
      </c>
      <c r="E55" s="680">
        <v>10.99</v>
      </c>
      <c r="F55" s="680">
        <v>10.99</v>
      </c>
      <c r="G55" s="680">
        <v>10.99</v>
      </c>
      <c r="H55" s="681">
        <v>10.99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6.34</v>
      </c>
      <c r="E56" s="682">
        <v>6.34</v>
      </c>
      <c r="F56" s="682">
        <v>6.34</v>
      </c>
      <c r="G56" s="682">
        <v>7.61</v>
      </c>
      <c r="H56" s="683">
        <v>7.61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8.09</v>
      </c>
      <c r="E57" s="680">
        <v>8.07</v>
      </c>
      <c r="F57" s="680">
        <v>8.17</v>
      </c>
      <c r="G57" s="680">
        <v>8.16</v>
      </c>
      <c r="H57" s="681">
        <v>8.1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6.78</v>
      </c>
      <c r="E58" s="682">
        <v>6.78</v>
      </c>
      <c r="F58" s="682">
        <v>6.78</v>
      </c>
      <c r="G58" s="682">
        <v>6.78</v>
      </c>
      <c r="H58" s="683">
        <v>6.78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8.0399999999999991</v>
      </c>
      <c r="E59" s="680">
        <v>7.85</v>
      </c>
      <c r="F59" s="680">
        <v>7.85</v>
      </c>
      <c r="G59" s="680">
        <v>7.88</v>
      </c>
      <c r="H59" s="681">
        <v>8.7100000000000009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8.3699999999999992</v>
      </c>
      <c r="E60" s="682">
        <v>8.48</v>
      </c>
      <c r="F60" s="682">
        <v>8.31</v>
      </c>
      <c r="G60" s="682">
        <v>8.31</v>
      </c>
      <c r="H60" s="683">
        <v>8.44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9.07</v>
      </c>
      <c r="E61" s="680">
        <v>9.49</v>
      </c>
      <c r="F61" s="680">
        <v>9.91</v>
      </c>
      <c r="G61" s="680">
        <v>8.99</v>
      </c>
      <c r="H61" s="681">
        <v>9.9700000000000006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9.14</v>
      </c>
      <c r="E63" s="680">
        <v>9.3000000000000007</v>
      </c>
      <c r="F63" s="680">
        <v>9.4499999999999993</v>
      </c>
      <c r="G63" s="680">
        <v>8.99</v>
      </c>
      <c r="H63" s="681">
        <v>9.2200000000000006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7.33</v>
      </c>
      <c r="E64" s="682">
        <v>5.1100000000000003</v>
      </c>
      <c r="F64" s="682">
        <v>3.72</v>
      </c>
      <c r="G64" s="682">
        <v>7.9</v>
      </c>
      <c r="H64" s="683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8.06</v>
      </c>
      <c r="F66" s="682">
        <v>0</v>
      </c>
      <c r="G66" s="682">
        <v>9.56</v>
      </c>
      <c r="H66" s="683">
        <v>8.35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9.0299999999999994</v>
      </c>
      <c r="F68" s="682">
        <v>0</v>
      </c>
      <c r="G68" s="682">
        <v>8.4700000000000006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</v>
      </c>
      <c r="E72" s="682">
        <v>10.19</v>
      </c>
      <c r="F72" s="682">
        <v>15.83</v>
      </c>
      <c r="G72" s="682">
        <v>0</v>
      </c>
      <c r="H72" s="683">
        <v>12.94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10.47</v>
      </c>
      <c r="F73" s="680">
        <v>0</v>
      </c>
      <c r="G73" s="680">
        <v>10.56</v>
      </c>
      <c r="H73" s="681">
        <v>9.59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10.61</v>
      </c>
      <c r="F75" s="680">
        <v>0</v>
      </c>
      <c r="G75" s="680">
        <v>6.61</v>
      </c>
      <c r="H75" s="681">
        <v>6.36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9.69</v>
      </c>
      <c r="E78" s="682">
        <v>9.69</v>
      </c>
      <c r="F78" s="682">
        <v>0</v>
      </c>
      <c r="G78" s="682">
        <v>9.7200000000000006</v>
      </c>
      <c r="H78" s="683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7.64</v>
      </c>
      <c r="E79" s="680">
        <v>8.0399999999999991</v>
      </c>
      <c r="F79" s="680">
        <v>7.86</v>
      </c>
      <c r="G79" s="680">
        <v>9.35</v>
      </c>
      <c r="H79" s="681">
        <v>14.75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9.19</v>
      </c>
      <c r="E84" s="682">
        <v>9.19</v>
      </c>
      <c r="F84" s="682">
        <v>11.19</v>
      </c>
      <c r="G84" s="682">
        <v>9.19</v>
      </c>
      <c r="H84" s="683">
        <v>10.69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7.75</v>
      </c>
      <c r="E89" s="680">
        <v>9.73</v>
      </c>
      <c r="F89" s="680">
        <v>9.7799999999999994</v>
      </c>
      <c r="G89" s="680">
        <v>0</v>
      </c>
      <c r="H89" s="681">
        <v>11.52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9.44</v>
      </c>
      <c r="E91" s="680">
        <v>10.1</v>
      </c>
      <c r="F91" s="680">
        <v>11.1</v>
      </c>
      <c r="G91" s="680">
        <v>9.6</v>
      </c>
      <c r="H91" s="681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10.16</v>
      </c>
      <c r="E92" s="682">
        <v>10.66</v>
      </c>
      <c r="F92" s="682">
        <v>11.16</v>
      </c>
      <c r="G92" s="682">
        <v>10.16</v>
      </c>
      <c r="H92" s="683">
        <v>10.66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9.8800000000000008</v>
      </c>
      <c r="E95" s="680">
        <v>10.63</v>
      </c>
      <c r="F95" s="680">
        <v>0</v>
      </c>
      <c r="G95" s="680">
        <v>9.8800000000000008</v>
      </c>
      <c r="H95" s="681">
        <v>12.13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9.25</v>
      </c>
      <c r="E96" s="682">
        <v>0</v>
      </c>
      <c r="F96" s="682">
        <v>0</v>
      </c>
      <c r="G96" s="682">
        <v>0</v>
      </c>
      <c r="H96" s="683">
        <v>16.260000000000002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7.03</v>
      </c>
      <c r="E97" s="680">
        <v>7.53</v>
      </c>
      <c r="F97" s="680">
        <v>9.5299999999999994</v>
      </c>
      <c r="G97" s="680">
        <v>7.03</v>
      </c>
      <c r="H97" s="681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8.4355681818181782</v>
      </c>
      <c r="E107" s="650">
        <f>AVERAGE(E7:E17,E21:E22,E24,E28,E32:E51,E53:E68,E70:E95,E97:E99)</f>
        <v>9.4669999999999987</v>
      </c>
      <c r="F107" s="650">
        <f>AVERAGE(F7:F8,F14,F28,F33,F36:F51,F53:F65,F67,F72,F74,F77,F79:F80,F83:F94,F97)</f>
        <v>10.813584905660377</v>
      </c>
      <c r="G107" s="650">
        <f>AVERAGE(G7:G17,G21:G22,G24,G27:G28,G33:G51,G53:G68,G70:G71,G73:G80,G83:G88,G90:G93,G95,G97,G99)</f>
        <v>8.9351351351351358</v>
      </c>
      <c r="H107" s="650">
        <f>AVERAGE(H7:H15,H17,H21:H22,H28,H33,H35:H51,H53:H67,H70:H80,H82,H84:H97,H99)</f>
        <v>9.9580821917808215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5.1100000000000003</v>
      </c>
      <c r="F108" s="652">
        <v>3.72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13.61</v>
      </c>
      <c r="H109" s="656">
        <v>16.260000000000002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CE1E-B9C4-4126-9E91-F21AA864C657}">
  <dimension ref="A1:T114"/>
  <sheetViews>
    <sheetView showGridLines="0" view="pageBreakPreview" zoomScaleNormal="100" zoomScaleSheetLayoutView="100" workbookViewId="0">
      <selection activeCell="F9" sqref="F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8.39</v>
      </c>
      <c r="E14" s="680">
        <v>8.5500000000000007</v>
      </c>
      <c r="F14" s="680">
        <v>15.58</v>
      </c>
      <c r="G14" s="680">
        <v>7.75</v>
      </c>
      <c r="H14" s="681">
        <v>8.34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7.48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8.5500000000000007</v>
      </c>
      <c r="E21" s="682">
        <v>8.66</v>
      </c>
      <c r="F21" s="682">
        <v>0</v>
      </c>
      <c r="G21" s="682">
        <v>8.69</v>
      </c>
      <c r="H21" s="683">
        <v>9.52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8.58</v>
      </c>
      <c r="E22" s="680">
        <v>9.42</v>
      </c>
      <c r="F22" s="680">
        <v>0</v>
      </c>
      <c r="G22" s="680">
        <v>10.56</v>
      </c>
      <c r="H22" s="681">
        <v>13.19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6.47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7.39</v>
      </c>
      <c r="E24" s="680">
        <v>9.51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13.49</v>
      </c>
      <c r="E28" s="680">
        <v>13.49</v>
      </c>
      <c r="F28" s="680">
        <v>13.49</v>
      </c>
      <c r="G28" s="680">
        <v>13.49</v>
      </c>
      <c r="H28" s="681">
        <v>13.49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7.06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6.47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6.65</v>
      </c>
      <c r="E32" s="680">
        <v>6.65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8.68</v>
      </c>
      <c r="F33" s="682">
        <v>13.69</v>
      </c>
      <c r="G33" s="682">
        <v>8.11</v>
      </c>
      <c r="H33" s="683">
        <v>14.29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7.23</v>
      </c>
      <c r="E37" s="682">
        <v>9.0500000000000007</v>
      </c>
      <c r="F37" s="682">
        <v>12.99</v>
      </c>
      <c r="G37" s="682">
        <v>9.1300000000000008</v>
      </c>
      <c r="H37" s="683">
        <v>9.18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</v>
      </c>
      <c r="E39" s="682">
        <v>5.72</v>
      </c>
      <c r="F39" s="682">
        <v>5.92</v>
      </c>
      <c r="G39" s="682">
        <v>5.62</v>
      </c>
      <c r="H39" s="683">
        <v>6.32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8.02</v>
      </c>
      <c r="E40" s="680">
        <v>8.1</v>
      </c>
      <c r="F40" s="680">
        <v>9.59</v>
      </c>
      <c r="G40" s="680">
        <v>7.85</v>
      </c>
      <c r="H40" s="681">
        <v>10.52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7.67</v>
      </c>
      <c r="E41" s="682">
        <v>8.0500000000000007</v>
      </c>
      <c r="F41" s="682">
        <v>13.23</v>
      </c>
      <c r="G41" s="682">
        <v>8.14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9.83</v>
      </c>
      <c r="F43" s="682">
        <v>11.15</v>
      </c>
      <c r="G43" s="682">
        <v>8.48</v>
      </c>
      <c r="H43" s="683">
        <v>9.65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</v>
      </c>
      <c r="E44" s="682">
        <v>10.06</v>
      </c>
      <c r="F44" s="682">
        <v>12.16</v>
      </c>
      <c r="G44" s="682">
        <v>9.4</v>
      </c>
      <c r="H44" s="683">
        <v>10.39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</v>
      </c>
      <c r="E46" s="682">
        <v>10.3</v>
      </c>
      <c r="F46" s="682">
        <v>10.3</v>
      </c>
      <c r="G46" s="682">
        <v>10.3</v>
      </c>
      <c r="H46" s="683">
        <v>10.3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9.82</v>
      </c>
      <c r="E47" s="680">
        <v>9.9700000000000006</v>
      </c>
      <c r="F47" s="680">
        <v>10.59</v>
      </c>
      <c r="G47" s="680">
        <v>9.84</v>
      </c>
      <c r="H47" s="681">
        <v>9.98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6.04</v>
      </c>
      <c r="E48" s="682">
        <v>7.14</v>
      </c>
      <c r="F48" s="682">
        <v>6.93</v>
      </c>
      <c r="G48" s="682">
        <v>6.95</v>
      </c>
      <c r="H48" s="683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8.1199999999999992</v>
      </c>
      <c r="E49" s="680">
        <v>7.84</v>
      </c>
      <c r="F49" s="680">
        <v>7.84</v>
      </c>
      <c r="G49" s="680">
        <v>8.1199999999999992</v>
      </c>
      <c r="H49" s="681">
        <v>7.55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8.32</v>
      </c>
      <c r="E51" s="689">
        <v>8.17</v>
      </c>
      <c r="F51" s="689">
        <v>8.52</v>
      </c>
      <c r="G51" s="689">
        <v>8.19</v>
      </c>
      <c r="H51" s="690">
        <v>10.029999999999999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13.26</v>
      </c>
      <c r="E53" s="692">
        <v>13.26</v>
      </c>
      <c r="F53" s="692">
        <v>13.26</v>
      </c>
      <c r="G53" s="692">
        <v>13.26</v>
      </c>
      <c r="H53" s="693">
        <v>13.26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10.8</v>
      </c>
      <c r="E55" s="680">
        <v>10.8</v>
      </c>
      <c r="F55" s="680">
        <v>10.8</v>
      </c>
      <c r="G55" s="680">
        <v>10.8</v>
      </c>
      <c r="H55" s="681">
        <v>10.8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6.62</v>
      </c>
      <c r="E56" s="682">
        <v>6.62</v>
      </c>
      <c r="F56" s="682">
        <v>6.62</v>
      </c>
      <c r="G56" s="682">
        <v>7.77</v>
      </c>
      <c r="H56" s="683">
        <v>7.77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7.89</v>
      </c>
      <c r="E57" s="680">
        <v>7.87</v>
      </c>
      <c r="F57" s="680">
        <v>7.96</v>
      </c>
      <c r="G57" s="680">
        <v>7.98</v>
      </c>
      <c r="H57" s="681">
        <v>7.94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6.56</v>
      </c>
      <c r="E58" s="682">
        <v>6.56</v>
      </c>
      <c r="F58" s="682">
        <v>6.56</v>
      </c>
      <c r="G58" s="682">
        <v>6.56</v>
      </c>
      <c r="H58" s="683">
        <v>6.56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8.01</v>
      </c>
      <c r="E59" s="680">
        <v>7.82</v>
      </c>
      <c r="F59" s="680">
        <v>7.81</v>
      </c>
      <c r="G59" s="680">
        <v>7.84</v>
      </c>
      <c r="H59" s="681">
        <v>8.69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8.23</v>
      </c>
      <c r="E60" s="682">
        <v>8.36</v>
      </c>
      <c r="F60" s="682">
        <v>8.18</v>
      </c>
      <c r="G60" s="682">
        <v>8.18</v>
      </c>
      <c r="H60" s="683">
        <v>8.3000000000000007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9.14</v>
      </c>
      <c r="E61" s="680">
        <v>9.6</v>
      </c>
      <c r="F61" s="680">
        <v>10</v>
      </c>
      <c r="G61" s="680">
        <v>9.08</v>
      </c>
      <c r="H61" s="681">
        <v>10.050000000000001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</v>
      </c>
      <c r="E63" s="680">
        <v>9.26</v>
      </c>
      <c r="F63" s="680">
        <v>9.41</v>
      </c>
      <c r="G63" s="680">
        <v>8.9499999999999993</v>
      </c>
      <c r="H63" s="681">
        <v>9.18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7.46</v>
      </c>
      <c r="E64" s="682">
        <v>6.5</v>
      </c>
      <c r="F64" s="682">
        <v>3.81</v>
      </c>
      <c r="G64" s="682">
        <v>8.1</v>
      </c>
      <c r="H64" s="683">
        <v>8.1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8.1999999999999993</v>
      </c>
      <c r="F66" s="682">
        <v>0</v>
      </c>
      <c r="G66" s="682">
        <v>9.5</v>
      </c>
      <c r="H66" s="683">
        <v>8.2799999999999994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8.99</v>
      </c>
      <c r="F68" s="682">
        <v>0</v>
      </c>
      <c r="G68" s="682">
        <v>8.44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7.83</v>
      </c>
      <c r="E72" s="682">
        <v>10.17</v>
      </c>
      <c r="F72" s="682">
        <v>15.37</v>
      </c>
      <c r="G72" s="682">
        <v>0</v>
      </c>
      <c r="H72" s="683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10.44</v>
      </c>
      <c r="F73" s="680">
        <v>0</v>
      </c>
      <c r="G73" s="680">
        <v>10.53</v>
      </c>
      <c r="H73" s="681">
        <v>9.57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10.38</v>
      </c>
      <c r="F75" s="680">
        <v>0</v>
      </c>
      <c r="G75" s="680">
        <v>6.49</v>
      </c>
      <c r="H75" s="681">
        <v>6.28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9.65</v>
      </c>
      <c r="E78" s="682">
        <v>9.65</v>
      </c>
      <c r="F78" s="682">
        <v>0</v>
      </c>
      <c r="G78" s="682">
        <v>9.68</v>
      </c>
      <c r="H78" s="683">
        <v>12.71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7.56</v>
      </c>
      <c r="E79" s="680">
        <v>7.92</v>
      </c>
      <c r="F79" s="680">
        <v>7.83</v>
      </c>
      <c r="G79" s="680">
        <v>9.35</v>
      </c>
      <c r="H79" s="681">
        <v>14.19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9.23</v>
      </c>
      <c r="E84" s="682">
        <v>9.23</v>
      </c>
      <c r="F84" s="682">
        <v>11.23</v>
      </c>
      <c r="G84" s="682">
        <v>9.23</v>
      </c>
      <c r="H84" s="683">
        <v>10.73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7.26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7.79</v>
      </c>
      <c r="E89" s="680">
        <v>9.92</v>
      </c>
      <c r="F89" s="680">
        <v>9.8800000000000008</v>
      </c>
      <c r="G89" s="680">
        <v>0</v>
      </c>
      <c r="H89" s="681">
        <v>11.75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9.51</v>
      </c>
      <c r="E91" s="680">
        <v>10.17</v>
      </c>
      <c r="F91" s="680">
        <v>11.17</v>
      </c>
      <c r="G91" s="680">
        <v>9.67</v>
      </c>
      <c r="H91" s="681">
        <v>9.67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10.19</v>
      </c>
      <c r="E92" s="682">
        <v>10.69</v>
      </c>
      <c r="F92" s="682">
        <v>11.19</v>
      </c>
      <c r="G92" s="682">
        <v>10.19</v>
      </c>
      <c r="H92" s="683">
        <v>10.69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9.9700000000000006</v>
      </c>
      <c r="E95" s="680">
        <v>10.72</v>
      </c>
      <c r="F95" s="680">
        <v>0</v>
      </c>
      <c r="G95" s="680">
        <v>9.9700000000000006</v>
      </c>
      <c r="H95" s="681">
        <v>12.22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6.99</v>
      </c>
      <c r="E97" s="680">
        <v>7.49</v>
      </c>
      <c r="F97" s="680">
        <v>9.49</v>
      </c>
      <c r="G97" s="680">
        <v>6.99</v>
      </c>
      <c r="H97" s="681">
        <v>6.99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8.4163636363636343</v>
      </c>
      <c r="E107" s="650">
        <f>AVERAGE(E7:E17,E21:E22,E24,E28,E32:E51,E53:E68,E70:E95,E97:E99)</f>
        <v>9.4708749999999995</v>
      </c>
      <c r="F107" s="650">
        <f>AVERAGE(F7:F8,F14,F28,F33,F36:F51,F53:F65,F67,F72,F74,F77,F79:F80,F83:F94,F97)</f>
        <v>10.811509433962266</v>
      </c>
      <c r="G107" s="650">
        <f>AVERAGE(G7:G17,G21:G22,G24,G27:G28,G33:G51,G53:G68,G70:G71,G73:G80,G83:G88,G90:G93,G95,G97,G99)</f>
        <v>8.9091891891891866</v>
      </c>
      <c r="H107" s="650">
        <f>AVERAGE(H7:H15,H17,H21:H22,H28,H33,H35:H51,H53:H67,H70:H80,H82,H84:H97,H99)</f>
        <v>9.9382191780821927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5.9</v>
      </c>
      <c r="E108" s="652">
        <v>5.72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13.49</v>
      </c>
      <c r="E109" s="655">
        <v>13.75</v>
      </c>
      <c r="F109" s="655">
        <v>17</v>
      </c>
      <c r="G109" s="656">
        <v>13.49</v>
      </c>
      <c r="H109" s="656">
        <v>16.78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6314-85C0-444C-8072-C0FBD840E147}">
  <dimension ref="A1:T109"/>
  <sheetViews>
    <sheetView showGridLines="0" view="pageBreakPreview" topLeftCell="A93" zoomScaleNormal="100" zoomScaleSheetLayoutView="100" workbookViewId="0">
      <selection activeCell="F12" sqref="F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8.5</v>
      </c>
      <c r="E7" s="677">
        <v>0</v>
      </c>
      <c r="F7" s="677">
        <v>14</v>
      </c>
      <c r="G7" s="677">
        <v>10</v>
      </c>
      <c r="H7" s="678">
        <v>9.3000000000000007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8.6300000000000008</v>
      </c>
      <c r="E9" s="682">
        <v>8.7899999999999991</v>
      </c>
      <c r="F9" s="682">
        <v>0</v>
      </c>
      <c r="G9" s="682">
        <v>9.11</v>
      </c>
      <c r="H9" s="683">
        <v>10.45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8.3699999999999992</v>
      </c>
      <c r="E14" s="680">
        <v>8.5500000000000007</v>
      </c>
      <c r="F14" s="680">
        <v>15.58</v>
      </c>
      <c r="G14" s="680">
        <v>7.75</v>
      </c>
      <c r="H14" s="681">
        <v>8.3699999999999992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7.28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7.05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8.36</v>
      </c>
      <c r="E21" s="682">
        <v>8.82</v>
      </c>
      <c r="F21" s="682">
        <v>0</v>
      </c>
      <c r="G21" s="682">
        <v>8.84</v>
      </c>
      <c r="H21" s="683">
        <v>9.92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9.14</v>
      </c>
      <c r="E22" s="680">
        <v>9.32</v>
      </c>
      <c r="F22" s="680">
        <v>0</v>
      </c>
      <c r="G22" s="680">
        <v>9.81</v>
      </c>
      <c r="H22" s="681">
        <v>13.06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6.46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7.22</v>
      </c>
      <c r="E24" s="680">
        <v>9.32</v>
      </c>
      <c r="F24" s="680">
        <v>0</v>
      </c>
      <c r="G24" s="680">
        <v>8.6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7.77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7.25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12.48</v>
      </c>
      <c r="E28" s="680">
        <v>12.48</v>
      </c>
      <c r="F28" s="680">
        <v>12.48</v>
      </c>
      <c r="G28" s="680">
        <v>12.48</v>
      </c>
      <c r="H28" s="681">
        <v>12.48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8.01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6.31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6.72</v>
      </c>
      <c r="E32" s="680">
        <v>6.72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8.69</v>
      </c>
      <c r="F33" s="682">
        <v>13.7</v>
      </c>
      <c r="G33" s="682">
        <v>8.1199999999999992</v>
      </c>
      <c r="H33" s="683">
        <v>14.22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6.75</v>
      </c>
      <c r="E37" s="682">
        <v>8.56</v>
      </c>
      <c r="F37" s="682">
        <v>8.4600000000000009</v>
      </c>
      <c r="G37" s="682">
        <v>8.15</v>
      </c>
      <c r="H37" s="683">
        <v>8.0399999999999991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5.91</v>
      </c>
      <c r="E39" s="682">
        <v>5.74</v>
      </c>
      <c r="F39" s="682">
        <v>5.94</v>
      </c>
      <c r="G39" s="682">
        <v>5.64</v>
      </c>
      <c r="H39" s="683">
        <v>6.33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8.01</v>
      </c>
      <c r="E40" s="680">
        <v>8.09</v>
      </c>
      <c r="F40" s="680">
        <v>9.58</v>
      </c>
      <c r="G40" s="680">
        <v>7.84</v>
      </c>
      <c r="H40" s="681">
        <v>10.51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7.61</v>
      </c>
      <c r="E41" s="682">
        <v>8.02</v>
      </c>
      <c r="F41" s="682">
        <v>13.09</v>
      </c>
      <c r="G41" s="682">
        <v>8.08</v>
      </c>
      <c r="H41" s="683">
        <v>9.36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7.08</v>
      </c>
      <c r="E43" s="682">
        <v>9.8000000000000007</v>
      </c>
      <c r="F43" s="682">
        <v>11.15</v>
      </c>
      <c r="G43" s="682">
        <v>8.4600000000000009</v>
      </c>
      <c r="H43" s="683">
        <v>9.64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8.75</v>
      </c>
      <c r="E44" s="682">
        <v>10.33</v>
      </c>
      <c r="F44" s="682">
        <v>12.51</v>
      </c>
      <c r="G44" s="682">
        <v>9.5399999999999991</v>
      </c>
      <c r="H44" s="683">
        <v>10.54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10.37</v>
      </c>
      <c r="E46" s="682">
        <v>10.37</v>
      </c>
      <c r="F46" s="682">
        <v>10.37</v>
      </c>
      <c r="G46" s="682">
        <v>10.37</v>
      </c>
      <c r="H46" s="683">
        <v>10.37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9.89</v>
      </c>
      <c r="E47" s="680">
        <v>10.039999999999999</v>
      </c>
      <c r="F47" s="680">
        <v>10.66</v>
      </c>
      <c r="G47" s="680">
        <v>9.91</v>
      </c>
      <c r="H47" s="681">
        <v>10.050000000000001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5.69</v>
      </c>
      <c r="E48" s="682">
        <v>6.77</v>
      </c>
      <c r="F48" s="682">
        <v>6.58</v>
      </c>
      <c r="G48" s="682">
        <v>6.61</v>
      </c>
      <c r="H48" s="683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8.43</v>
      </c>
      <c r="E49" s="680">
        <v>8.15</v>
      </c>
      <c r="F49" s="680">
        <v>8.15</v>
      </c>
      <c r="G49" s="680">
        <v>8.43</v>
      </c>
      <c r="H49" s="681">
        <v>7.86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8.33</v>
      </c>
      <c r="E51" s="689">
        <v>8.17</v>
      </c>
      <c r="F51" s="689">
        <v>8.5299999999999994</v>
      </c>
      <c r="G51" s="689">
        <v>8.19</v>
      </c>
      <c r="H51" s="690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13.43</v>
      </c>
      <c r="E53" s="692">
        <v>13.43</v>
      </c>
      <c r="F53" s="692">
        <v>13.43</v>
      </c>
      <c r="G53" s="692">
        <v>13.43</v>
      </c>
      <c r="H53" s="693">
        <v>13.43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10.67</v>
      </c>
      <c r="E55" s="680">
        <v>10.67</v>
      </c>
      <c r="F55" s="680">
        <v>10.67</v>
      </c>
      <c r="G55" s="680">
        <v>10.67</v>
      </c>
      <c r="H55" s="681">
        <v>10.67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6.21</v>
      </c>
      <c r="E56" s="682">
        <v>6.21</v>
      </c>
      <c r="F56" s="682">
        <v>6.21</v>
      </c>
      <c r="G56" s="682">
        <v>7.42</v>
      </c>
      <c r="H56" s="683">
        <v>7.42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9.52</v>
      </c>
      <c r="E57" s="680">
        <v>11.27</v>
      </c>
      <c r="F57" s="680">
        <v>8.14</v>
      </c>
      <c r="G57" s="680">
        <v>6.85</v>
      </c>
      <c r="H57" s="681">
        <v>9.5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6.74</v>
      </c>
      <c r="E58" s="682">
        <v>6.74</v>
      </c>
      <c r="F58" s="682">
        <v>6.74</v>
      </c>
      <c r="G58" s="682">
        <v>6.74</v>
      </c>
      <c r="H58" s="683">
        <v>6.74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7.92</v>
      </c>
      <c r="E59" s="680">
        <v>7.72</v>
      </c>
      <c r="F59" s="680">
        <v>7.71</v>
      </c>
      <c r="G59" s="680">
        <v>7.74</v>
      </c>
      <c r="H59" s="681">
        <v>8.58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8.1</v>
      </c>
      <c r="E60" s="682">
        <v>8.24</v>
      </c>
      <c r="F60" s="682">
        <v>8.0500000000000007</v>
      </c>
      <c r="G60" s="682">
        <v>8.0500000000000007</v>
      </c>
      <c r="H60" s="683">
        <v>8.17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9.0500000000000007</v>
      </c>
      <c r="E61" s="680">
        <v>9.25</v>
      </c>
      <c r="F61" s="680">
        <v>9.83</v>
      </c>
      <c r="G61" s="680">
        <v>9.06</v>
      </c>
      <c r="H61" s="681">
        <v>9.86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9.39</v>
      </c>
      <c r="E63" s="680">
        <v>9.58</v>
      </c>
      <c r="F63" s="680">
        <v>9.76</v>
      </c>
      <c r="G63" s="680">
        <v>9.1999999999999993</v>
      </c>
      <c r="H63" s="681">
        <v>9.48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7.37</v>
      </c>
      <c r="E64" s="682">
        <v>6.27</v>
      </c>
      <c r="F64" s="682">
        <v>3.76</v>
      </c>
      <c r="G64" s="682">
        <v>7.95</v>
      </c>
      <c r="H64" s="683">
        <v>7.95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7.12</v>
      </c>
      <c r="E66" s="682">
        <v>8.07</v>
      </c>
      <c r="F66" s="682">
        <v>0</v>
      </c>
      <c r="G66" s="682">
        <v>9.3699999999999992</v>
      </c>
      <c r="H66" s="683">
        <v>8.19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8.65</v>
      </c>
      <c r="E67" s="687">
        <v>8.65</v>
      </c>
      <c r="F67" s="680">
        <v>11.95</v>
      </c>
      <c r="G67" s="680">
        <v>9</v>
      </c>
      <c r="H67" s="681">
        <v>13.7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8.07</v>
      </c>
      <c r="E68" s="682">
        <v>8.9700000000000006</v>
      </c>
      <c r="F68" s="682">
        <v>0</v>
      </c>
      <c r="G68" s="682">
        <v>8.44</v>
      </c>
      <c r="H68" s="684">
        <v>8.9700000000000006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10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8.75</v>
      </c>
      <c r="E70" s="682">
        <v>9.25</v>
      </c>
      <c r="F70" s="682">
        <v>0</v>
      </c>
      <c r="G70" s="682">
        <v>9</v>
      </c>
      <c r="H70" s="683">
        <v>9.8000000000000007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7.72</v>
      </c>
      <c r="E72" s="682">
        <v>10.06</v>
      </c>
      <c r="F72" s="682">
        <v>14.9</v>
      </c>
      <c r="G72" s="682">
        <v>0</v>
      </c>
      <c r="H72" s="683">
        <v>12.89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9.83</v>
      </c>
      <c r="E73" s="680">
        <v>10.25</v>
      </c>
      <c r="F73" s="680">
        <v>0</v>
      </c>
      <c r="G73" s="680">
        <v>11.04</v>
      </c>
      <c r="H73" s="681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8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10.06</v>
      </c>
      <c r="F75" s="680">
        <v>0</v>
      </c>
      <c r="G75" s="680">
        <v>6.4</v>
      </c>
      <c r="H75" s="681">
        <v>6.23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9.64</v>
      </c>
      <c r="E78" s="682">
        <v>9.64</v>
      </c>
      <c r="F78" s="682">
        <v>0</v>
      </c>
      <c r="G78" s="682">
        <v>9.66</v>
      </c>
      <c r="H78" s="683">
        <v>12.66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7.63</v>
      </c>
      <c r="E79" s="680">
        <v>8.0299999999999994</v>
      </c>
      <c r="F79" s="680">
        <v>7.86</v>
      </c>
      <c r="G79" s="680">
        <v>9.1</v>
      </c>
      <c r="H79" s="681">
        <v>14.39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9.42</v>
      </c>
      <c r="E84" s="682">
        <v>9.42</v>
      </c>
      <c r="F84" s="682">
        <v>11.42</v>
      </c>
      <c r="G84" s="682">
        <v>9.42</v>
      </c>
      <c r="H84" s="683">
        <v>10.92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11.78</v>
      </c>
      <c r="E88" s="682">
        <v>11.78</v>
      </c>
      <c r="F88" s="682">
        <v>11.78</v>
      </c>
      <c r="G88" s="682">
        <v>11.78</v>
      </c>
      <c r="H88" s="683">
        <v>11.78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7.85</v>
      </c>
      <c r="E89" s="680">
        <v>10.07</v>
      </c>
      <c r="F89" s="680">
        <v>9.9600000000000009</v>
      </c>
      <c r="G89" s="680">
        <v>0</v>
      </c>
      <c r="H89" s="681">
        <v>11.8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9.6199999999999992</v>
      </c>
      <c r="E91" s="680">
        <v>10.28</v>
      </c>
      <c r="F91" s="680">
        <v>11.28</v>
      </c>
      <c r="G91" s="680">
        <v>9.7799999999999994</v>
      </c>
      <c r="H91" s="681">
        <v>9.7799999999999994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10.210000000000001</v>
      </c>
      <c r="E92" s="682">
        <v>10.71</v>
      </c>
      <c r="F92" s="682">
        <v>11.21</v>
      </c>
      <c r="G92" s="682">
        <v>10.210000000000001</v>
      </c>
      <c r="H92" s="683">
        <v>10.71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9.35</v>
      </c>
      <c r="E95" s="680">
        <v>10.199999999999999</v>
      </c>
      <c r="F95" s="680">
        <v>0</v>
      </c>
      <c r="G95" s="680">
        <v>9.35</v>
      </c>
      <c r="H95" s="681">
        <v>11.3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6.96</v>
      </c>
      <c r="E97" s="680">
        <v>7.46</v>
      </c>
      <c r="F97" s="680">
        <v>9.4600000000000009</v>
      </c>
      <c r="G97" s="680">
        <v>6.96</v>
      </c>
      <c r="H97" s="681">
        <v>6.96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7.25" thickBot="1">
      <c r="B98" s="450">
        <f t="shared" si="1"/>
        <v>91</v>
      </c>
      <c r="C98" s="451" t="s">
        <v>112</v>
      </c>
      <c r="D98" s="695">
        <v>9.75</v>
      </c>
      <c r="E98" s="696">
        <v>12.5</v>
      </c>
      <c r="F98" s="696">
        <v>0</v>
      </c>
      <c r="G98" s="696">
        <v>0</v>
      </c>
      <c r="H98" s="69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462" customFormat="1" ht="18" customHeight="1">
      <c r="B99" s="546"/>
      <c r="C99" s="546"/>
      <c r="D99" s="644"/>
      <c r="E99" s="645"/>
      <c r="F99" s="645"/>
      <c r="G99" s="645"/>
      <c r="H99" s="645"/>
      <c r="J99" s="563"/>
      <c r="K99" s="563"/>
      <c r="L99" s="563"/>
      <c r="M99" s="563"/>
      <c r="N99" s="563"/>
    </row>
    <row r="100" spans="1:20" s="356" customFormat="1" ht="21" customHeight="1">
      <c r="B100" s="351"/>
      <c r="C100" s="339"/>
      <c r="D100" s="646"/>
      <c r="E100" s="647"/>
      <c r="F100" s="647"/>
      <c r="G100" s="647"/>
      <c r="H100" s="647"/>
      <c r="J100" s="563"/>
      <c r="K100" s="563"/>
      <c r="L100" s="563"/>
      <c r="M100" s="563"/>
      <c r="N100" s="563"/>
    </row>
    <row r="101" spans="1:20" s="356" customFormat="1" ht="27.2" customHeight="1">
      <c r="B101" s="351"/>
      <c r="C101" s="347"/>
      <c r="D101" s="648" t="s">
        <v>247</v>
      </c>
      <c r="E101" s="648" t="s">
        <v>248</v>
      </c>
      <c r="F101" s="648" t="s">
        <v>249</v>
      </c>
      <c r="G101" s="648" t="s">
        <v>8</v>
      </c>
      <c r="H101" s="648" t="s">
        <v>9</v>
      </c>
      <c r="J101" s="562"/>
      <c r="K101" s="562"/>
      <c r="L101" s="562"/>
      <c r="M101" s="562"/>
      <c r="N101" s="562"/>
    </row>
    <row r="102" spans="1:20" s="356" customFormat="1" ht="21" customHeight="1" thickBot="1">
      <c r="B102" s="351"/>
      <c r="C102" s="357" t="s">
        <v>178</v>
      </c>
      <c r="D102" s="649">
        <f>AVERAGE(D7:D51,D53:D74,D76:D82,D84:D93,D95:D98)</f>
        <v>8.4377272727272707</v>
      </c>
      <c r="E102" s="650">
        <f>AVERAGE(E8:E17,E21:E22,E24,E28,E32:E51,E53:E68,E70:E95,E97:E98)</f>
        <v>9.504999999999999</v>
      </c>
      <c r="F102" s="650">
        <f>AVERAGE(F7:F8,F14,F28,F33,F36:F51,F53:F65,F67,F72,F74,F77,F79:F80,F83:F94,F97)</f>
        <v>10.671132075471697</v>
      </c>
      <c r="G102" s="650">
        <f>AVERAGE(G7:G17,G21:G22,G24,G27:G28,G33:G51,G53:G68,G70:G71,G73:G80,G83:G88,G90:G93,G95,G97)</f>
        <v>8.9379452054794548</v>
      </c>
      <c r="H102" s="650">
        <f>AVERAGE(H7:H15,H17,H21:H22,H28,H33,H35:H51,H53:H67,H70:H80,H82,H84:H97)</f>
        <v>10.05361111111111</v>
      </c>
      <c r="J102" s="562"/>
      <c r="K102" s="562"/>
      <c r="L102" s="562"/>
      <c r="M102" s="562"/>
      <c r="N102" s="562"/>
    </row>
    <row r="103" spans="1:20" ht="21" customHeight="1" thickTop="1" thickBot="1">
      <c r="C103" s="357" t="s">
        <v>239</v>
      </c>
      <c r="D103" s="651">
        <v>5.69</v>
      </c>
      <c r="E103" s="652">
        <v>5.74</v>
      </c>
      <c r="F103" s="652">
        <v>3.76</v>
      </c>
      <c r="G103" s="653">
        <v>5</v>
      </c>
      <c r="H103" s="652">
        <v>5.96</v>
      </c>
    </row>
    <row r="104" spans="1:20" ht="21" customHeight="1" thickTop="1" thickBot="1">
      <c r="C104" s="357" t="s">
        <v>240</v>
      </c>
      <c r="D104" s="654">
        <v>13.49</v>
      </c>
      <c r="E104" s="655">
        <v>13.75</v>
      </c>
      <c r="F104" s="655">
        <v>17</v>
      </c>
      <c r="G104" s="656">
        <v>13.43</v>
      </c>
      <c r="H104" s="656">
        <v>16.78</v>
      </c>
    </row>
    <row r="105" spans="1:20" ht="21" customHeight="1" thickTop="1">
      <c r="C105" s="357"/>
      <c r="D105" s="657"/>
      <c r="E105" s="658"/>
      <c r="F105" s="658"/>
      <c r="G105" s="658"/>
      <c r="H105" s="658"/>
    </row>
    <row r="106" spans="1:20" ht="21" customHeight="1">
      <c r="C106" s="434"/>
      <c r="E106" s="659"/>
      <c r="F106" s="659"/>
      <c r="G106" s="659"/>
      <c r="H106" s="659"/>
    </row>
    <row r="107" spans="1:20" ht="21" customHeight="1">
      <c r="E107" s="659"/>
      <c r="F107" s="659"/>
      <c r="G107" s="659"/>
      <c r="H107" s="659"/>
    </row>
    <row r="108" spans="1:20" ht="21" customHeight="1">
      <c r="E108" s="659"/>
      <c r="F108" s="659"/>
      <c r="G108" s="659"/>
      <c r="H108" s="659"/>
    </row>
    <row r="109" spans="1:20" ht="21" customHeight="1">
      <c r="E109" s="659"/>
      <c r="F109" s="659"/>
      <c r="G109" s="659"/>
      <c r="H109" s="659"/>
    </row>
  </sheetData>
  <autoFilter ref="B6:H98" xr:uid="{00000000-0009-0000-0000-00002F000000}"/>
  <mergeCells count="9"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1">
    <cfRule type="dataBar" priority="10">
      <dataBar>
        <cfvo type="min"/>
        <cfvo type="max"/>
        <color rgb="FF638EC6"/>
      </dataBar>
    </cfRule>
  </conditionalFormatting>
  <conditionalFormatting sqref="D101:H101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1">
    <cfRule type="dataBar" priority="9">
      <dataBar>
        <cfvo type="min"/>
        <cfvo type="max"/>
        <color rgb="FF63C384"/>
      </dataBar>
    </cfRule>
  </conditionalFormatting>
  <conditionalFormatting sqref="F101">
    <cfRule type="dataBar" priority="8">
      <dataBar>
        <cfvo type="min"/>
        <cfvo type="max"/>
        <color rgb="FFD6007B"/>
      </dataBar>
    </cfRule>
  </conditionalFormatting>
  <conditionalFormatting sqref="G101">
    <cfRule type="dataBar" priority="7">
      <dataBar>
        <cfvo type="min"/>
        <cfvo type="max"/>
        <color rgb="FF008AEF"/>
      </dataBar>
    </cfRule>
  </conditionalFormatting>
  <conditionalFormatting sqref="H101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69DA-2C83-4B30-B5DD-5D1E256A7738}">
  <dimension ref="A1:I103"/>
  <sheetViews>
    <sheetView view="pageBreakPreview" zoomScaleNormal="100" zoomScaleSheetLayoutView="100" workbookViewId="0">
      <selection activeCell="F5" sqref="F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71" t="s">
        <v>313</v>
      </c>
      <c r="B2" s="872"/>
      <c r="C2" s="872"/>
      <c r="D2" s="872"/>
      <c r="E2" s="872"/>
      <c r="F2" s="872"/>
      <c r="G2" s="872"/>
      <c r="H2" s="872"/>
      <c r="I2" s="873"/>
    </row>
    <row r="3" spans="1:9">
      <c r="A3" s="874" t="s">
        <v>1</v>
      </c>
      <c r="B3" s="876" t="s">
        <v>4</v>
      </c>
      <c r="C3" s="878" t="s">
        <v>314</v>
      </c>
      <c r="D3" s="879"/>
      <c r="E3" s="879"/>
      <c r="F3" s="879"/>
      <c r="G3" s="879"/>
      <c r="H3" s="879"/>
      <c r="I3" s="880"/>
    </row>
    <row r="4" spans="1:9">
      <c r="A4" s="874"/>
      <c r="B4" s="876"/>
      <c r="C4" s="881" t="s">
        <v>315</v>
      </c>
      <c r="D4" s="882"/>
      <c r="E4" s="883" t="s">
        <v>316</v>
      </c>
      <c r="F4" s="884"/>
      <c r="G4" s="885"/>
      <c r="H4" s="886" t="s">
        <v>317</v>
      </c>
      <c r="I4" s="888" t="s">
        <v>318</v>
      </c>
    </row>
    <row r="5" spans="1:9">
      <c r="A5" s="875"/>
      <c r="B5" s="877"/>
      <c r="C5" s="699" t="s">
        <v>5</v>
      </c>
      <c r="D5" s="700" t="s">
        <v>6</v>
      </c>
      <c r="E5" s="701" t="s">
        <v>319</v>
      </c>
      <c r="F5" s="702" t="s">
        <v>239</v>
      </c>
      <c r="G5" s="702" t="s">
        <v>7</v>
      </c>
      <c r="H5" s="887"/>
      <c r="I5" s="889"/>
    </row>
    <row r="6" spans="1:9">
      <c r="A6" s="703">
        <v>1</v>
      </c>
      <c r="B6" s="704" t="s">
        <v>12</v>
      </c>
      <c r="C6" s="705">
        <v>8.5</v>
      </c>
      <c r="D6" s="705">
        <v>0</v>
      </c>
      <c r="E6" s="705">
        <v>10.55</v>
      </c>
      <c r="F6" s="705">
        <v>10.4</v>
      </c>
      <c r="G6" s="705">
        <v>14</v>
      </c>
      <c r="H6" s="705">
        <v>10</v>
      </c>
      <c r="I6" s="706">
        <v>9.3000000000000007</v>
      </c>
    </row>
    <row r="7" spans="1:9">
      <c r="A7" s="707">
        <v>2</v>
      </c>
      <c r="B7" s="708" t="s">
        <v>13</v>
      </c>
      <c r="C7" s="709">
        <v>8.5</v>
      </c>
      <c r="D7" s="709">
        <v>0</v>
      </c>
      <c r="E7" s="709">
        <v>10</v>
      </c>
      <c r="F7" s="709">
        <v>10.5</v>
      </c>
      <c r="G7" s="709">
        <v>13.5</v>
      </c>
      <c r="H7" s="709">
        <v>12.5</v>
      </c>
      <c r="I7" s="710">
        <v>12</v>
      </c>
    </row>
    <row r="8" spans="1:9">
      <c r="A8" s="703">
        <v>3</v>
      </c>
      <c r="B8" s="704" t="s">
        <v>14</v>
      </c>
      <c r="C8" s="705">
        <v>8.7100000000000009</v>
      </c>
      <c r="D8" s="705">
        <v>8.8800000000000008</v>
      </c>
      <c r="E8" s="705">
        <v>9.83</v>
      </c>
      <c r="F8" s="705">
        <v>10.46</v>
      </c>
      <c r="G8" s="705">
        <v>11.62</v>
      </c>
      <c r="H8" s="705">
        <v>9.1300000000000008</v>
      </c>
      <c r="I8" s="706">
        <v>10.47</v>
      </c>
    </row>
    <row r="9" spans="1:9">
      <c r="A9" s="707">
        <v>4</v>
      </c>
      <c r="B9" s="708" t="s">
        <v>15</v>
      </c>
      <c r="C9" s="709">
        <v>8.5</v>
      </c>
      <c r="D9" s="709">
        <v>9</v>
      </c>
      <c r="E9" s="709">
        <v>9.5</v>
      </c>
      <c r="F9" s="709">
        <v>9.5</v>
      </c>
      <c r="G9" s="709">
        <v>0</v>
      </c>
      <c r="H9" s="709">
        <v>8</v>
      </c>
      <c r="I9" s="710">
        <v>9.25</v>
      </c>
    </row>
    <row r="10" spans="1:9">
      <c r="A10" s="703">
        <v>5</v>
      </c>
      <c r="B10" s="704" t="s">
        <v>16</v>
      </c>
      <c r="C10" s="705">
        <v>7.84</v>
      </c>
      <c r="D10" s="705">
        <v>8</v>
      </c>
      <c r="E10" s="705">
        <v>8</v>
      </c>
      <c r="F10" s="705">
        <v>8</v>
      </c>
      <c r="G10" s="705">
        <v>8</v>
      </c>
      <c r="H10" s="705">
        <v>8.5</v>
      </c>
      <c r="I10" s="706">
        <v>18</v>
      </c>
    </row>
    <row r="11" spans="1:9">
      <c r="A11" s="707">
        <v>6</v>
      </c>
      <c r="B11" s="708" t="s">
        <v>17</v>
      </c>
      <c r="C11" s="709">
        <v>7.77</v>
      </c>
      <c r="D11" s="709">
        <v>8.33</v>
      </c>
      <c r="E11" s="709">
        <v>8.42</v>
      </c>
      <c r="F11" s="709">
        <v>8.36</v>
      </c>
      <c r="G11" s="709">
        <v>8.24</v>
      </c>
      <c r="H11" s="709">
        <v>9.4499999999999993</v>
      </c>
      <c r="I11" s="710">
        <v>7.38</v>
      </c>
    </row>
    <row r="12" spans="1:9">
      <c r="A12" s="703">
        <v>7</v>
      </c>
      <c r="B12" s="704" t="s">
        <v>18</v>
      </c>
      <c r="C12" s="705">
        <v>7.71</v>
      </c>
      <c r="D12" s="705">
        <v>9.32</v>
      </c>
      <c r="E12" s="705">
        <v>9.32</v>
      </c>
      <c r="F12" s="705">
        <v>9.32</v>
      </c>
      <c r="G12" s="705">
        <v>0</v>
      </c>
      <c r="H12" s="705">
        <v>9.1300000000000008</v>
      </c>
      <c r="I12" s="706">
        <v>9.7200000000000006</v>
      </c>
    </row>
    <row r="13" spans="1:9">
      <c r="A13" s="707">
        <v>8</v>
      </c>
      <c r="B13" s="708" t="s">
        <v>236</v>
      </c>
      <c r="C13" s="709">
        <v>8.56</v>
      </c>
      <c r="D13" s="709">
        <v>8.56</v>
      </c>
      <c r="E13" s="709">
        <v>8.56</v>
      </c>
      <c r="F13" s="709">
        <v>8.81</v>
      </c>
      <c r="G13" s="709">
        <v>9.06</v>
      </c>
      <c r="H13" s="709">
        <v>8.06</v>
      </c>
      <c r="I13" s="710">
        <v>8.06</v>
      </c>
    </row>
    <row r="14" spans="1:9">
      <c r="A14" s="703">
        <v>9</v>
      </c>
      <c r="B14" s="704" t="s">
        <v>20</v>
      </c>
      <c r="C14" s="705">
        <v>8.25</v>
      </c>
      <c r="D14" s="705">
        <v>9</v>
      </c>
      <c r="E14" s="705">
        <v>9</v>
      </c>
      <c r="F14" s="705">
        <v>9</v>
      </c>
      <c r="G14" s="705">
        <v>0</v>
      </c>
      <c r="H14" s="705">
        <v>8.17</v>
      </c>
      <c r="I14" s="706">
        <v>11.95</v>
      </c>
    </row>
    <row r="15" spans="1:9">
      <c r="A15" s="707">
        <v>10</v>
      </c>
      <c r="B15" s="708" t="s">
        <v>21</v>
      </c>
      <c r="C15" s="709">
        <v>8.5</v>
      </c>
      <c r="D15" s="709">
        <v>9</v>
      </c>
      <c r="E15" s="709">
        <v>9</v>
      </c>
      <c r="F15" s="709">
        <v>9</v>
      </c>
      <c r="G15" s="709">
        <v>0</v>
      </c>
      <c r="H15" s="709">
        <v>9.3800000000000008</v>
      </c>
      <c r="I15" s="710">
        <v>16.75</v>
      </c>
    </row>
    <row r="16" spans="1:9">
      <c r="A16" s="703">
        <v>11</v>
      </c>
      <c r="B16" s="704" t="s">
        <v>22</v>
      </c>
      <c r="C16" s="705">
        <v>8.99</v>
      </c>
      <c r="D16" s="705">
        <v>9.8800000000000008</v>
      </c>
      <c r="E16" s="705">
        <v>9.8800000000000008</v>
      </c>
      <c r="F16" s="705">
        <v>9.8800000000000008</v>
      </c>
      <c r="G16" s="705">
        <v>16.829999999999998</v>
      </c>
      <c r="H16" s="705">
        <v>8.69</v>
      </c>
      <c r="I16" s="706">
        <v>19.14</v>
      </c>
    </row>
    <row r="17" spans="1:9">
      <c r="A17" s="707">
        <v>12</v>
      </c>
      <c r="B17" s="708" t="s">
        <v>23</v>
      </c>
      <c r="C17" s="709">
        <v>6</v>
      </c>
      <c r="D17" s="709">
        <v>0</v>
      </c>
      <c r="E17" s="709">
        <v>0</v>
      </c>
      <c r="F17" s="709">
        <v>0</v>
      </c>
      <c r="G17" s="709">
        <v>0</v>
      </c>
      <c r="H17" s="709">
        <v>0</v>
      </c>
      <c r="I17" s="710">
        <v>0</v>
      </c>
    </row>
    <row r="18" spans="1:9">
      <c r="A18" s="703">
        <v>13</v>
      </c>
      <c r="B18" s="704" t="s">
        <v>24</v>
      </c>
      <c r="C18" s="705">
        <v>6.88</v>
      </c>
      <c r="D18" s="705">
        <v>0</v>
      </c>
      <c r="E18" s="705">
        <v>0</v>
      </c>
      <c r="F18" s="705">
        <v>0</v>
      </c>
      <c r="G18" s="705">
        <v>0</v>
      </c>
      <c r="H18" s="705">
        <v>0</v>
      </c>
      <c r="I18" s="706">
        <v>0</v>
      </c>
    </row>
    <row r="19" spans="1:9">
      <c r="A19" s="707">
        <v>14</v>
      </c>
      <c r="B19" s="708" t="s">
        <v>25</v>
      </c>
      <c r="C19" s="709">
        <v>7.05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10">
        <v>0</v>
      </c>
    </row>
    <row r="20" spans="1:9">
      <c r="A20" s="703">
        <v>15</v>
      </c>
      <c r="B20" s="704" t="s">
        <v>26</v>
      </c>
      <c r="C20" s="705">
        <v>7.98</v>
      </c>
      <c r="D20" s="705">
        <v>8.15</v>
      </c>
      <c r="E20" s="705">
        <v>8.51</v>
      </c>
      <c r="F20" s="705">
        <v>8.66</v>
      </c>
      <c r="G20" s="705">
        <v>8.3800000000000008</v>
      </c>
      <c r="H20" s="705">
        <v>8.33</v>
      </c>
      <c r="I20" s="706">
        <v>9.2799999999999994</v>
      </c>
    </row>
    <row r="21" spans="1:9">
      <c r="A21" s="707">
        <v>16</v>
      </c>
      <c r="B21" s="708" t="s">
        <v>27</v>
      </c>
      <c r="C21" s="709">
        <v>10.86</v>
      </c>
      <c r="D21" s="709">
        <v>10.97</v>
      </c>
      <c r="E21" s="709">
        <v>11.5</v>
      </c>
      <c r="F21" s="709">
        <v>11.5</v>
      </c>
      <c r="G21" s="709">
        <v>11.5</v>
      </c>
      <c r="H21" s="709">
        <v>10.39</v>
      </c>
      <c r="I21" s="710">
        <v>14.5</v>
      </c>
    </row>
    <row r="22" spans="1:9">
      <c r="A22" s="703">
        <v>17</v>
      </c>
      <c r="B22" s="704" t="s">
        <v>301</v>
      </c>
      <c r="C22" s="705">
        <v>6.45</v>
      </c>
      <c r="D22" s="705">
        <v>0</v>
      </c>
      <c r="E22" s="705">
        <v>0</v>
      </c>
      <c r="F22" s="705">
        <v>0</v>
      </c>
      <c r="G22" s="705">
        <v>0</v>
      </c>
      <c r="H22" s="705">
        <v>0</v>
      </c>
      <c r="I22" s="706">
        <v>0</v>
      </c>
    </row>
    <row r="23" spans="1:9">
      <c r="A23" s="707">
        <v>18</v>
      </c>
      <c r="B23" s="708" t="s">
        <v>32</v>
      </c>
      <c r="C23" s="709">
        <v>7.81</v>
      </c>
      <c r="D23" s="709">
        <v>0</v>
      </c>
      <c r="E23" s="709">
        <v>7.36</v>
      </c>
      <c r="F23" s="709">
        <v>7.36</v>
      </c>
      <c r="G23" s="709">
        <v>0</v>
      </c>
      <c r="H23" s="709">
        <v>0</v>
      </c>
      <c r="I23" s="710">
        <v>14.21</v>
      </c>
    </row>
    <row r="24" spans="1:9">
      <c r="A24" s="703">
        <v>19</v>
      </c>
      <c r="B24" s="704" t="s">
        <v>33</v>
      </c>
      <c r="C24" s="705">
        <v>7.91</v>
      </c>
      <c r="D24" s="705">
        <v>0</v>
      </c>
      <c r="E24" s="705">
        <v>0</v>
      </c>
      <c r="F24" s="705">
        <v>0</v>
      </c>
      <c r="G24" s="705">
        <v>0</v>
      </c>
      <c r="H24" s="705">
        <v>0</v>
      </c>
      <c r="I24" s="706">
        <v>0</v>
      </c>
    </row>
    <row r="25" spans="1:9">
      <c r="A25" s="707">
        <v>20</v>
      </c>
      <c r="B25" s="708" t="s">
        <v>34</v>
      </c>
      <c r="C25" s="709">
        <v>6.61</v>
      </c>
      <c r="D25" s="709">
        <v>0</v>
      </c>
      <c r="E25" s="709">
        <v>0</v>
      </c>
      <c r="F25" s="709">
        <v>0</v>
      </c>
      <c r="G25" s="709">
        <v>0</v>
      </c>
      <c r="H25" s="709">
        <v>0</v>
      </c>
      <c r="I25" s="710">
        <v>0</v>
      </c>
    </row>
    <row r="26" spans="1:9">
      <c r="A26" s="703">
        <v>21</v>
      </c>
      <c r="B26" s="704" t="s">
        <v>35</v>
      </c>
      <c r="C26" s="705">
        <v>7.45</v>
      </c>
      <c r="D26" s="705">
        <v>0</v>
      </c>
      <c r="E26" s="705">
        <v>11</v>
      </c>
      <c r="F26" s="705">
        <v>0</v>
      </c>
      <c r="G26" s="705">
        <v>0</v>
      </c>
      <c r="H26" s="705">
        <v>0</v>
      </c>
      <c r="I26" s="706">
        <v>14.19</v>
      </c>
    </row>
    <row r="27" spans="1:9">
      <c r="A27" s="707">
        <v>22</v>
      </c>
      <c r="B27" s="708" t="s">
        <v>36</v>
      </c>
      <c r="C27" s="709">
        <v>12.33</v>
      </c>
      <c r="D27" s="709">
        <v>12.33</v>
      </c>
      <c r="E27" s="709">
        <v>12.33</v>
      </c>
      <c r="F27" s="709">
        <v>12.33</v>
      </c>
      <c r="G27" s="709">
        <v>12.33</v>
      </c>
      <c r="H27" s="709">
        <v>0</v>
      </c>
      <c r="I27" s="710">
        <v>12.33</v>
      </c>
    </row>
    <row r="28" spans="1:9">
      <c r="A28" s="703">
        <v>23</v>
      </c>
      <c r="B28" s="704" t="s">
        <v>37</v>
      </c>
      <c r="C28" s="705">
        <v>7.51</v>
      </c>
      <c r="D28" s="705">
        <v>0</v>
      </c>
      <c r="E28" s="705">
        <v>0</v>
      </c>
      <c r="F28" s="705">
        <v>0</v>
      </c>
      <c r="G28" s="705">
        <v>0</v>
      </c>
      <c r="H28" s="705">
        <v>0</v>
      </c>
      <c r="I28" s="706">
        <v>0</v>
      </c>
    </row>
    <row r="29" spans="1:9">
      <c r="A29" s="707">
        <v>24</v>
      </c>
      <c r="B29" s="708" t="s">
        <v>38</v>
      </c>
      <c r="C29" s="709">
        <v>8</v>
      </c>
      <c r="D29" s="709">
        <v>0</v>
      </c>
      <c r="E29" s="709">
        <v>0</v>
      </c>
      <c r="F29" s="709">
        <v>0</v>
      </c>
      <c r="G29" s="709">
        <v>0</v>
      </c>
      <c r="H29" s="709">
        <v>0</v>
      </c>
      <c r="I29" s="710">
        <v>0</v>
      </c>
    </row>
    <row r="30" spans="1:9">
      <c r="A30" s="703">
        <v>25</v>
      </c>
      <c r="B30" s="704" t="s">
        <v>39</v>
      </c>
      <c r="C30" s="705">
        <v>7.5</v>
      </c>
      <c r="D30" s="705">
        <v>0</v>
      </c>
      <c r="E30" s="705">
        <v>0</v>
      </c>
      <c r="F30" s="705">
        <v>0</v>
      </c>
      <c r="G30" s="705">
        <v>0</v>
      </c>
      <c r="H30" s="705">
        <v>0</v>
      </c>
      <c r="I30" s="706">
        <v>0</v>
      </c>
    </row>
    <row r="31" spans="1:9">
      <c r="A31" s="707">
        <v>26</v>
      </c>
      <c r="B31" s="708" t="s">
        <v>40</v>
      </c>
      <c r="C31" s="709">
        <v>6.7</v>
      </c>
      <c r="D31" s="709">
        <v>0</v>
      </c>
      <c r="E31" s="709">
        <v>0</v>
      </c>
      <c r="F31" s="709">
        <v>0</v>
      </c>
      <c r="G31" s="709">
        <v>0</v>
      </c>
      <c r="H31" s="709">
        <v>0</v>
      </c>
      <c r="I31" s="710">
        <v>0</v>
      </c>
    </row>
    <row r="32" spans="1:9">
      <c r="A32" s="703">
        <v>27</v>
      </c>
      <c r="B32" s="704" t="s">
        <v>41</v>
      </c>
      <c r="C32" s="705">
        <v>8.44</v>
      </c>
      <c r="D32" s="705">
        <v>8.52</v>
      </c>
      <c r="E32" s="705">
        <v>8.5</v>
      </c>
      <c r="F32" s="705">
        <v>11.22</v>
      </c>
      <c r="G32" s="705">
        <v>13.73</v>
      </c>
      <c r="H32" s="705">
        <v>8.14</v>
      </c>
      <c r="I32" s="706">
        <v>14.45</v>
      </c>
    </row>
    <row r="33" spans="1:9">
      <c r="A33" s="707">
        <v>28</v>
      </c>
      <c r="B33" s="708" t="s">
        <v>42</v>
      </c>
      <c r="C33" s="709">
        <v>6.81</v>
      </c>
      <c r="D33" s="709">
        <v>0</v>
      </c>
      <c r="E33" s="709">
        <v>9.4499999999999993</v>
      </c>
      <c r="F33" s="709">
        <v>0</v>
      </c>
      <c r="G33" s="709">
        <v>0</v>
      </c>
      <c r="H33" s="709">
        <v>8.1</v>
      </c>
      <c r="I33" s="710">
        <v>15.06</v>
      </c>
    </row>
    <row r="34" spans="1:9">
      <c r="A34" s="703">
        <v>29</v>
      </c>
      <c r="B34" s="704" t="s">
        <v>230</v>
      </c>
      <c r="C34" s="705">
        <v>11.75</v>
      </c>
      <c r="D34" s="705">
        <v>12.75</v>
      </c>
      <c r="E34" s="705">
        <v>12.75</v>
      </c>
      <c r="F34" s="705">
        <v>12.75</v>
      </c>
      <c r="G34" s="705">
        <v>12.75</v>
      </c>
      <c r="H34" s="705">
        <v>11.75</v>
      </c>
      <c r="I34" s="706">
        <v>12.5</v>
      </c>
    </row>
    <row r="35" spans="1:9">
      <c r="A35" s="707">
        <v>30</v>
      </c>
      <c r="B35" s="708" t="s">
        <v>45</v>
      </c>
      <c r="C35" s="709">
        <v>11.4</v>
      </c>
      <c r="D35" s="709">
        <v>12.4</v>
      </c>
      <c r="E35" s="709">
        <v>10</v>
      </c>
      <c r="F35" s="709">
        <v>13.5</v>
      </c>
      <c r="G35" s="709">
        <v>13.9</v>
      </c>
      <c r="H35" s="709">
        <v>11.3</v>
      </c>
      <c r="I35" s="710">
        <v>11.3</v>
      </c>
    </row>
    <row r="36" spans="1:9">
      <c r="A36" s="703">
        <v>31</v>
      </c>
      <c r="B36" s="704" t="s">
        <v>46</v>
      </c>
      <c r="C36" s="705">
        <v>6.68</v>
      </c>
      <c r="D36" s="705">
        <v>9.18</v>
      </c>
      <c r="E36" s="705">
        <v>9.0299999999999994</v>
      </c>
      <c r="F36" s="705">
        <v>9.1199999999999992</v>
      </c>
      <c r="G36" s="705">
        <v>10.94</v>
      </c>
      <c r="H36" s="705">
        <v>9.4</v>
      </c>
      <c r="I36" s="706">
        <v>9.6199999999999992</v>
      </c>
    </row>
    <row r="37" spans="1:9">
      <c r="A37" s="707">
        <v>32</v>
      </c>
      <c r="B37" s="708" t="s">
        <v>47</v>
      </c>
      <c r="C37" s="709">
        <v>8.0500000000000007</v>
      </c>
      <c r="D37" s="709">
        <v>8.7899999999999991</v>
      </c>
      <c r="E37" s="709">
        <v>8.81</v>
      </c>
      <c r="F37" s="709">
        <v>8.81</v>
      </c>
      <c r="G37" s="709">
        <v>11</v>
      </c>
      <c r="H37" s="709">
        <v>9.58</v>
      </c>
      <c r="I37" s="710">
        <v>9.73</v>
      </c>
    </row>
    <row r="38" spans="1:9">
      <c r="A38" s="703">
        <v>33</v>
      </c>
      <c r="B38" s="704" t="s">
        <v>48</v>
      </c>
      <c r="C38" s="705">
        <v>8.3800000000000008</v>
      </c>
      <c r="D38" s="705">
        <v>10.8</v>
      </c>
      <c r="E38" s="705">
        <v>11.02</v>
      </c>
      <c r="F38" s="705">
        <v>11.42</v>
      </c>
      <c r="G38" s="705">
        <v>12.16</v>
      </c>
      <c r="H38" s="705">
        <v>10.39</v>
      </c>
      <c r="I38" s="706">
        <v>12.72</v>
      </c>
    </row>
    <row r="39" spans="1:9">
      <c r="A39" s="707">
        <v>34</v>
      </c>
      <c r="B39" s="708" t="s">
        <v>49</v>
      </c>
      <c r="C39" s="709">
        <v>8.4499999999999993</v>
      </c>
      <c r="D39" s="709">
        <v>8.4499999999999993</v>
      </c>
      <c r="E39" s="709">
        <v>8.18</v>
      </c>
      <c r="F39" s="709">
        <v>8.18</v>
      </c>
      <c r="G39" s="709">
        <v>8.18</v>
      </c>
      <c r="H39" s="709">
        <v>8</v>
      </c>
      <c r="I39" s="710">
        <v>7.73</v>
      </c>
    </row>
    <row r="40" spans="1:9">
      <c r="A40" s="703">
        <v>35</v>
      </c>
      <c r="B40" s="704" t="s">
        <v>50</v>
      </c>
      <c r="C40" s="705">
        <v>7.87</v>
      </c>
      <c r="D40" s="705">
        <v>8.9499999999999993</v>
      </c>
      <c r="E40" s="705">
        <v>8.9499999999999993</v>
      </c>
      <c r="F40" s="705">
        <v>8.9499999999999993</v>
      </c>
      <c r="G40" s="705">
        <v>13.35</v>
      </c>
      <c r="H40" s="705">
        <v>8.25</v>
      </c>
      <c r="I40" s="706">
        <v>9.52</v>
      </c>
    </row>
    <row r="41" spans="1:9">
      <c r="A41" s="707">
        <v>36</v>
      </c>
      <c r="B41" s="708" t="s">
        <v>51</v>
      </c>
      <c r="C41" s="709">
        <v>9.35</v>
      </c>
      <c r="D41" s="709">
        <v>13.16</v>
      </c>
      <c r="E41" s="709">
        <v>11.65</v>
      </c>
      <c r="F41" s="709">
        <v>11.73</v>
      </c>
      <c r="G41" s="709">
        <v>9.48</v>
      </c>
      <c r="H41" s="709">
        <v>11.11</v>
      </c>
      <c r="I41" s="710">
        <v>12.25</v>
      </c>
    </row>
    <row r="42" spans="1:9">
      <c r="A42" s="703">
        <v>37</v>
      </c>
      <c r="B42" s="704" t="s">
        <v>52</v>
      </c>
      <c r="C42" s="705">
        <v>7.41</v>
      </c>
      <c r="D42" s="705">
        <v>10.24</v>
      </c>
      <c r="E42" s="705">
        <v>10.4</v>
      </c>
      <c r="F42" s="705">
        <v>10.17</v>
      </c>
      <c r="G42" s="705">
        <v>11.76</v>
      </c>
      <c r="H42" s="705">
        <v>8.8000000000000007</v>
      </c>
      <c r="I42" s="706">
        <v>10.45</v>
      </c>
    </row>
    <row r="43" spans="1:9">
      <c r="A43" s="707">
        <v>38</v>
      </c>
      <c r="B43" s="708" t="s">
        <v>289</v>
      </c>
      <c r="C43" s="709">
        <v>8.76</v>
      </c>
      <c r="D43" s="709">
        <v>10.41</v>
      </c>
      <c r="E43" s="709">
        <v>11.41</v>
      </c>
      <c r="F43" s="709">
        <v>11.41</v>
      </c>
      <c r="G43" s="709">
        <v>13.5</v>
      </c>
      <c r="H43" s="709">
        <v>9.42</v>
      </c>
      <c r="I43" s="710">
        <v>10.57</v>
      </c>
    </row>
    <row r="44" spans="1:9">
      <c r="A44" s="703">
        <v>39</v>
      </c>
      <c r="B44" s="704" t="s">
        <v>55</v>
      </c>
      <c r="C44" s="705">
        <v>8.65</v>
      </c>
      <c r="D44" s="705">
        <v>9.25</v>
      </c>
      <c r="E44" s="705">
        <v>11.6</v>
      </c>
      <c r="F44" s="705">
        <v>11.49</v>
      </c>
      <c r="G44" s="705">
        <v>8.64</v>
      </c>
      <c r="H44" s="705">
        <v>8.85</v>
      </c>
      <c r="I44" s="706">
        <v>9.5</v>
      </c>
    </row>
    <row r="45" spans="1:9">
      <c r="A45" s="707">
        <v>40</v>
      </c>
      <c r="B45" s="708" t="s">
        <v>56</v>
      </c>
      <c r="C45" s="709">
        <v>10.43</v>
      </c>
      <c r="D45" s="709">
        <v>10.43</v>
      </c>
      <c r="E45" s="709">
        <v>10.43</v>
      </c>
      <c r="F45" s="709">
        <v>10.43</v>
      </c>
      <c r="G45" s="709">
        <v>10.43</v>
      </c>
      <c r="H45" s="709">
        <v>10.43</v>
      </c>
      <c r="I45" s="710">
        <v>10.43</v>
      </c>
    </row>
    <row r="46" spans="1:9">
      <c r="A46" s="703">
        <v>41</v>
      </c>
      <c r="B46" s="704" t="s">
        <v>57</v>
      </c>
      <c r="C46" s="705">
        <v>8.16</v>
      </c>
      <c r="D46" s="705">
        <v>8.65</v>
      </c>
      <c r="E46" s="705">
        <v>10.01</v>
      </c>
      <c r="F46" s="705">
        <v>10.48</v>
      </c>
      <c r="G46" s="705">
        <v>10.83</v>
      </c>
      <c r="H46" s="705">
        <v>7.5</v>
      </c>
      <c r="I46" s="706">
        <v>9.82</v>
      </c>
    </row>
    <row r="47" spans="1:9">
      <c r="A47" s="707">
        <v>42</v>
      </c>
      <c r="B47" s="708" t="s">
        <v>58</v>
      </c>
      <c r="C47" s="709">
        <v>6.85</v>
      </c>
      <c r="D47" s="709">
        <v>0</v>
      </c>
      <c r="E47" s="709">
        <v>8.3699999999999992</v>
      </c>
      <c r="F47" s="709">
        <v>8.81</v>
      </c>
      <c r="G47" s="709">
        <v>9.9600000000000009</v>
      </c>
      <c r="H47" s="709">
        <v>9.64</v>
      </c>
      <c r="I47" s="710">
        <v>9.07</v>
      </c>
    </row>
    <row r="48" spans="1:9">
      <c r="A48" s="703">
        <v>43</v>
      </c>
      <c r="B48" s="704" t="s">
        <v>59</v>
      </c>
      <c r="C48" s="705">
        <v>6.67</v>
      </c>
      <c r="D48" s="705">
        <v>0</v>
      </c>
      <c r="E48" s="705">
        <v>7.72</v>
      </c>
      <c r="F48" s="705">
        <v>7.72</v>
      </c>
      <c r="G48" s="705">
        <v>9.92</v>
      </c>
      <c r="H48" s="705">
        <v>7.46</v>
      </c>
      <c r="I48" s="706">
        <v>7.93</v>
      </c>
    </row>
    <row r="49" spans="1:9">
      <c r="A49" s="707">
        <v>44</v>
      </c>
      <c r="B49" s="708" t="s">
        <v>60</v>
      </c>
      <c r="C49" s="709">
        <v>7</v>
      </c>
      <c r="D49" s="709">
        <v>8.93</v>
      </c>
      <c r="E49" s="709">
        <v>9.33</v>
      </c>
      <c r="F49" s="709">
        <v>8.16</v>
      </c>
      <c r="G49" s="709">
        <v>10.3</v>
      </c>
      <c r="H49" s="709">
        <v>8.33</v>
      </c>
      <c r="I49" s="710">
        <v>9</v>
      </c>
    </row>
    <row r="50" spans="1:9" ht="16.5" thickBot="1">
      <c r="A50" s="711">
        <v>45</v>
      </c>
      <c r="B50" s="712" t="s">
        <v>61</v>
      </c>
      <c r="C50" s="713">
        <v>7.72</v>
      </c>
      <c r="D50" s="713">
        <v>0</v>
      </c>
      <c r="E50" s="713">
        <v>8.08</v>
      </c>
      <c r="F50" s="713">
        <v>8.3699999999999992</v>
      </c>
      <c r="G50" s="713">
        <v>10.34</v>
      </c>
      <c r="H50" s="713">
        <v>11.75</v>
      </c>
      <c r="I50" s="714">
        <v>9.89</v>
      </c>
    </row>
    <row r="51" spans="1:9" ht="16.5" thickBot="1">
      <c r="A51" s="715"/>
      <c r="B51" s="716"/>
      <c r="C51" s="717"/>
      <c r="D51" s="717"/>
      <c r="E51" s="717"/>
      <c r="F51" s="717"/>
      <c r="G51" s="717"/>
      <c r="H51" s="717"/>
      <c r="I51" s="718"/>
    </row>
    <row r="52" spans="1:9">
      <c r="A52" s="719">
        <v>46</v>
      </c>
      <c r="B52" s="720" t="s">
        <v>62</v>
      </c>
      <c r="C52" s="721">
        <v>10.7</v>
      </c>
      <c r="D52" s="721">
        <v>0</v>
      </c>
      <c r="E52" s="721">
        <v>10.7</v>
      </c>
      <c r="F52" s="721">
        <v>10.7</v>
      </c>
      <c r="G52" s="721">
        <v>10.7</v>
      </c>
      <c r="H52" s="721">
        <v>8.39</v>
      </c>
      <c r="I52" s="722">
        <v>12.38</v>
      </c>
    </row>
    <row r="53" spans="1:9">
      <c r="A53" s="703">
        <v>47</v>
      </c>
      <c r="B53" s="704" t="s">
        <v>64</v>
      </c>
      <c r="C53" s="705">
        <v>7</v>
      </c>
      <c r="D53" s="705">
        <v>7.54</v>
      </c>
      <c r="E53" s="705">
        <v>9.0500000000000007</v>
      </c>
      <c r="F53" s="705">
        <v>9.5399999999999991</v>
      </c>
      <c r="G53" s="705">
        <v>10.050000000000001</v>
      </c>
      <c r="H53" s="705">
        <v>7.95</v>
      </c>
      <c r="I53" s="706">
        <v>9.49</v>
      </c>
    </row>
    <row r="54" spans="1:9">
      <c r="A54" s="707">
        <v>48</v>
      </c>
      <c r="B54" s="708" t="s">
        <v>65</v>
      </c>
      <c r="C54" s="709">
        <v>10.66</v>
      </c>
      <c r="D54" s="709">
        <v>10.66</v>
      </c>
      <c r="E54" s="709">
        <v>10.66</v>
      </c>
      <c r="F54" s="709">
        <v>10.66</v>
      </c>
      <c r="G54" s="709">
        <v>10.66</v>
      </c>
      <c r="H54" s="709">
        <v>10.66</v>
      </c>
      <c r="I54" s="710">
        <v>10.66</v>
      </c>
    </row>
    <row r="55" spans="1:9">
      <c r="A55" s="703">
        <v>49</v>
      </c>
      <c r="B55" s="704" t="s">
        <v>66</v>
      </c>
      <c r="C55" s="705">
        <v>7.82</v>
      </c>
      <c r="D55" s="705">
        <v>0</v>
      </c>
      <c r="E55" s="705">
        <v>9.44</v>
      </c>
      <c r="F55" s="705">
        <v>9.61</v>
      </c>
      <c r="G55" s="705">
        <v>9.36</v>
      </c>
      <c r="H55" s="705">
        <v>0</v>
      </c>
      <c r="I55" s="706">
        <v>11.2</v>
      </c>
    </row>
    <row r="56" spans="1:9">
      <c r="A56" s="707">
        <v>50</v>
      </c>
      <c r="B56" s="708" t="s">
        <v>67</v>
      </c>
      <c r="C56" s="709">
        <v>9.56</v>
      </c>
      <c r="D56" s="709">
        <v>11.03</v>
      </c>
      <c r="E56" s="709">
        <v>13.4</v>
      </c>
      <c r="F56" s="709">
        <v>10.51</v>
      </c>
      <c r="G56" s="709">
        <v>8.14</v>
      </c>
      <c r="H56" s="709">
        <v>6.85</v>
      </c>
      <c r="I56" s="710">
        <v>9.5</v>
      </c>
    </row>
    <row r="57" spans="1:9">
      <c r="A57" s="703">
        <v>51</v>
      </c>
      <c r="B57" s="704" t="s">
        <v>68</v>
      </c>
      <c r="C57" s="705">
        <v>8.8800000000000008</v>
      </c>
      <c r="D57" s="705">
        <v>11.25</v>
      </c>
      <c r="E57" s="705">
        <v>11.52</v>
      </c>
      <c r="F57" s="705">
        <v>10.34</v>
      </c>
      <c r="G57" s="705">
        <v>10.35</v>
      </c>
      <c r="H57" s="705">
        <v>10.19</v>
      </c>
      <c r="I57" s="706">
        <v>10.15</v>
      </c>
    </row>
    <row r="58" spans="1:9">
      <c r="A58" s="707">
        <v>52</v>
      </c>
      <c r="B58" s="708" t="s">
        <v>69</v>
      </c>
      <c r="C58" s="709">
        <v>9.64</v>
      </c>
      <c r="D58" s="709">
        <v>9.64</v>
      </c>
      <c r="E58" s="709">
        <v>9.64</v>
      </c>
      <c r="F58" s="709">
        <v>9.64</v>
      </c>
      <c r="G58" s="709">
        <v>9.64</v>
      </c>
      <c r="H58" s="709">
        <v>8.6</v>
      </c>
      <c r="I58" s="710">
        <v>7.66</v>
      </c>
    </row>
    <row r="59" spans="1:9">
      <c r="A59" s="703">
        <v>53</v>
      </c>
      <c r="B59" s="704" t="s">
        <v>70</v>
      </c>
      <c r="C59" s="705">
        <v>9.4</v>
      </c>
      <c r="D59" s="705">
        <v>9.89</v>
      </c>
      <c r="E59" s="705">
        <v>9.89</v>
      </c>
      <c r="F59" s="705">
        <v>10.88</v>
      </c>
      <c r="G59" s="705">
        <v>13.48</v>
      </c>
      <c r="H59" s="705">
        <v>9.89</v>
      </c>
      <c r="I59" s="706">
        <v>13.33</v>
      </c>
    </row>
    <row r="60" spans="1:9">
      <c r="A60" s="707">
        <v>54</v>
      </c>
      <c r="B60" s="708" t="s">
        <v>237</v>
      </c>
      <c r="C60" s="709">
        <v>9.5</v>
      </c>
      <c r="D60" s="709">
        <v>9.75</v>
      </c>
      <c r="E60" s="709">
        <v>10.25</v>
      </c>
      <c r="F60" s="709">
        <v>10.25</v>
      </c>
      <c r="G60" s="709">
        <v>10.25</v>
      </c>
      <c r="H60" s="709">
        <v>0</v>
      </c>
      <c r="I60" s="710">
        <v>9.75</v>
      </c>
    </row>
    <row r="61" spans="1:9">
      <c r="A61" s="703">
        <v>55</v>
      </c>
      <c r="B61" s="704" t="s">
        <v>73</v>
      </c>
      <c r="C61" s="705">
        <v>10</v>
      </c>
      <c r="D61" s="705">
        <v>11</v>
      </c>
      <c r="E61" s="705">
        <v>11</v>
      </c>
      <c r="F61" s="705">
        <v>11</v>
      </c>
      <c r="G61" s="705">
        <v>11</v>
      </c>
      <c r="H61" s="705">
        <v>11</v>
      </c>
      <c r="I61" s="706">
        <v>11</v>
      </c>
    </row>
    <row r="62" spans="1:9">
      <c r="A62" s="707">
        <v>56</v>
      </c>
      <c r="B62" s="708" t="s">
        <v>74</v>
      </c>
      <c r="C62" s="709">
        <v>8.92</v>
      </c>
      <c r="D62" s="709">
        <v>9.11</v>
      </c>
      <c r="E62" s="709">
        <v>9.5</v>
      </c>
      <c r="F62" s="709">
        <v>9.49</v>
      </c>
      <c r="G62" s="709">
        <v>8.8800000000000008</v>
      </c>
      <c r="H62" s="709">
        <v>8.6999999999999993</v>
      </c>
      <c r="I62" s="710">
        <v>9.07</v>
      </c>
    </row>
    <row r="63" spans="1:9">
      <c r="A63" s="703">
        <v>57</v>
      </c>
      <c r="B63" s="704" t="s">
        <v>75</v>
      </c>
      <c r="C63" s="705">
        <v>7.56</v>
      </c>
      <c r="D63" s="705">
        <v>8.01</v>
      </c>
      <c r="E63" s="705">
        <v>8.6199999999999992</v>
      </c>
      <c r="F63" s="705">
        <v>8.5</v>
      </c>
      <c r="G63" s="705">
        <v>8.91</v>
      </c>
      <c r="H63" s="705">
        <v>9</v>
      </c>
      <c r="I63" s="706">
        <v>8.36</v>
      </c>
    </row>
    <row r="64" spans="1:9">
      <c r="A64" s="707">
        <v>58</v>
      </c>
      <c r="B64" s="708" t="s">
        <v>76</v>
      </c>
      <c r="C64" s="709">
        <v>10.210000000000001</v>
      </c>
      <c r="D64" s="709">
        <v>9.33</v>
      </c>
      <c r="E64" s="709">
        <v>10.39</v>
      </c>
      <c r="F64" s="709">
        <v>10.39</v>
      </c>
      <c r="G64" s="709">
        <v>11.29</v>
      </c>
      <c r="H64" s="709">
        <v>8</v>
      </c>
      <c r="I64" s="710">
        <v>10.5</v>
      </c>
    </row>
    <row r="65" spans="1:9">
      <c r="A65" s="703">
        <v>59</v>
      </c>
      <c r="B65" s="704" t="s">
        <v>77</v>
      </c>
      <c r="C65" s="705">
        <v>7.22</v>
      </c>
      <c r="D65" s="705">
        <v>7.55</v>
      </c>
      <c r="E65" s="705">
        <v>8.2100000000000009</v>
      </c>
      <c r="F65" s="705">
        <v>8.2100000000000009</v>
      </c>
      <c r="G65" s="705">
        <v>8.2100000000000009</v>
      </c>
      <c r="H65" s="705">
        <v>8.2100000000000009</v>
      </c>
      <c r="I65" s="706">
        <v>8.2100000000000009</v>
      </c>
    </row>
    <row r="66" spans="1:9">
      <c r="A66" s="707">
        <v>60</v>
      </c>
      <c r="B66" s="708" t="s">
        <v>238</v>
      </c>
      <c r="C66" s="709">
        <v>8.67</v>
      </c>
      <c r="D66" s="709">
        <v>8.66</v>
      </c>
      <c r="E66" s="709">
        <v>9.1199999999999992</v>
      </c>
      <c r="F66" s="709">
        <v>10.31</v>
      </c>
      <c r="G66" s="709">
        <v>11.72</v>
      </c>
      <c r="H66" s="709">
        <v>9.01</v>
      </c>
      <c r="I66" s="710">
        <v>13.65</v>
      </c>
    </row>
    <row r="67" spans="1:9">
      <c r="A67" s="703">
        <v>61</v>
      </c>
      <c r="B67" s="704" t="s">
        <v>79</v>
      </c>
      <c r="C67" s="705">
        <v>8.34</v>
      </c>
      <c r="D67" s="705">
        <v>8.9700000000000006</v>
      </c>
      <c r="E67" s="705">
        <v>8.9700000000000006</v>
      </c>
      <c r="F67" s="705">
        <v>8.9700000000000006</v>
      </c>
      <c r="G67" s="705">
        <v>0</v>
      </c>
      <c r="H67" s="705">
        <v>8.9700000000000006</v>
      </c>
      <c r="I67" s="706">
        <v>8.9700000000000006</v>
      </c>
    </row>
    <row r="68" spans="1:9">
      <c r="A68" s="707">
        <v>62</v>
      </c>
      <c r="B68" s="708" t="s">
        <v>80</v>
      </c>
      <c r="C68" s="709">
        <v>6.81</v>
      </c>
      <c r="D68" s="709">
        <v>0</v>
      </c>
      <c r="E68" s="709">
        <v>0</v>
      </c>
      <c r="F68" s="709">
        <v>0</v>
      </c>
      <c r="G68" s="709">
        <v>0</v>
      </c>
      <c r="H68" s="709">
        <v>0</v>
      </c>
      <c r="I68" s="710">
        <v>0</v>
      </c>
    </row>
    <row r="69" spans="1:9">
      <c r="A69" s="703">
        <v>63</v>
      </c>
      <c r="B69" s="704" t="s">
        <v>81</v>
      </c>
      <c r="C69" s="705">
        <v>8.82</v>
      </c>
      <c r="D69" s="705">
        <v>9.64</v>
      </c>
      <c r="E69" s="705">
        <v>10.06</v>
      </c>
      <c r="F69" s="705">
        <v>11</v>
      </c>
      <c r="G69" s="705">
        <v>13.98</v>
      </c>
      <c r="H69" s="705">
        <v>7.81</v>
      </c>
      <c r="I69" s="706">
        <v>11.8</v>
      </c>
    </row>
    <row r="70" spans="1:9">
      <c r="A70" s="707">
        <v>64</v>
      </c>
      <c r="B70" s="708" t="s">
        <v>82</v>
      </c>
      <c r="C70" s="709">
        <v>7.74</v>
      </c>
      <c r="D70" s="709">
        <v>0</v>
      </c>
      <c r="E70" s="709">
        <v>7.74</v>
      </c>
      <c r="F70" s="709">
        <v>8.42</v>
      </c>
      <c r="G70" s="709">
        <v>9.1</v>
      </c>
      <c r="H70" s="709">
        <v>10.050000000000001</v>
      </c>
      <c r="I70" s="710">
        <v>10.050000000000001</v>
      </c>
    </row>
    <row r="71" spans="1:9">
      <c r="A71" s="703">
        <v>65</v>
      </c>
      <c r="B71" s="704" t="s">
        <v>321</v>
      </c>
      <c r="C71" s="705">
        <v>7.8</v>
      </c>
      <c r="D71" s="705">
        <v>9.8000000000000007</v>
      </c>
      <c r="E71" s="705">
        <v>9.94</v>
      </c>
      <c r="F71" s="705">
        <v>15.82</v>
      </c>
      <c r="G71" s="705">
        <v>12.61</v>
      </c>
      <c r="H71" s="705">
        <v>0</v>
      </c>
      <c r="I71" s="706">
        <v>12.49</v>
      </c>
    </row>
    <row r="72" spans="1:9">
      <c r="A72" s="707">
        <v>66</v>
      </c>
      <c r="B72" s="708" t="s">
        <v>84</v>
      </c>
      <c r="C72" s="709">
        <v>10.119999999999999</v>
      </c>
      <c r="D72" s="709">
        <v>11.1</v>
      </c>
      <c r="E72" s="709">
        <v>11.45</v>
      </c>
      <c r="F72" s="709">
        <v>12.49</v>
      </c>
      <c r="G72" s="709">
        <v>10.68</v>
      </c>
      <c r="H72" s="709">
        <v>10.6</v>
      </c>
      <c r="I72" s="710">
        <v>10.6</v>
      </c>
    </row>
    <row r="73" spans="1:9">
      <c r="A73" s="703">
        <v>67</v>
      </c>
      <c r="B73" s="704" t="s">
        <v>258</v>
      </c>
      <c r="C73" s="705">
        <v>9.17</v>
      </c>
      <c r="D73" s="705">
        <v>9.31</v>
      </c>
      <c r="E73" s="705">
        <v>9.31</v>
      </c>
      <c r="F73" s="705">
        <v>9.31</v>
      </c>
      <c r="G73" s="705">
        <v>9.31</v>
      </c>
      <c r="H73" s="705">
        <v>9.7200000000000006</v>
      </c>
      <c r="I73" s="706">
        <v>9.7200000000000006</v>
      </c>
    </row>
    <row r="74" spans="1:9">
      <c r="A74" s="707">
        <v>68</v>
      </c>
      <c r="B74" s="708" t="s">
        <v>297</v>
      </c>
      <c r="C74" s="709">
        <v>0</v>
      </c>
      <c r="D74" s="709">
        <v>10.46</v>
      </c>
      <c r="E74" s="709">
        <v>10.1</v>
      </c>
      <c r="F74" s="709">
        <v>10.1</v>
      </c>
      <c r="G74" s="709">
        <v>0</v>
      </c>
      <c r="H74" s="709">
        <v>9.86</v>
      </c>
      <c r="I74" s="710">
        <v>10.46</v>
      </c>
    </row>
    <row r="75" spans="1:9">
      <c r="A75" s="703">
        <v>69</v>
      </c>
      <c r="B75" s="704" t="s">
        <v>88</v>
      </c>
      <c r="C75" s="705">
        <v>6.5</v>
      </c>
      <c r="D75" s="705">
        <v>9</v>
      </c>
      <c r="E75" s="705">
        <v>0</v>
      </c>
      <c r="F75" s="705">
        <v>0</v>
      </c>
      <c r="G75" s="705">
        <v>0</v>
      </c>
      <c r="H75" s="705">
        <v>8.75</v>
      </c>
      <c r="I75" s="706">
        <v>8.75</v>
      </c>
    </row>
    <row r="76" spans="1:9">
      <c r="A76" s="707">
        <v>70</v>
      </c>
      <c r="B76" s="708" t="s">
        <v>89</v>
      </c>
      <c r="C76" s="709">
        <v>7.3</v>
      </c>
      <c r="D76" s="709">
        <v>8</v>
      </c>
      <c r="E76" s="709">
        <v>8.5</v>
      </c>
      <c r="F76" s="709">
        <v>8.5</v>
      </c>
      <c r="G76" s="709">
        <v>8.5</v>
      </c>
      <c r="H76" s="709">
        <v>8</v>
      </c>
      <c r="I76" s="710">
        <v>11.5</v>
      </c>
    </row>
    <row r="77" spans="1:9">
      <c r="A77" s="703">
        <v>71</v>
      </c>
      <c r="B77" s="704" t="s">
        <v>90</v>
      </c>
      <c r="C77" s="705">
        <v>9.27</v>
      </c>
      <c r="D77" s="705">
        <v>9.25</v>
      </c>
      <c r="E77" s="705">
        <v>9.32</v>
      </c>
      <c r="F77" s="705">
        <v>9.25</v>
      </c>
      <c r="G77" s="705">
        <v>0</v>
      </c>
      <c r="H77" s="705">
        <v>9.27</v>
      </c>
      <c r="I77" s="706">
        <v>11.55</v>
      </c>
    </row>
    <row r="78" spans="1:9">
      <c r="A78" s="707">
        <v>72</v>
      </c>
      <c r="B78" s="708" t="s">
        <v>231</v>
      </c>
      <c r="C78" s="709">
        <v>7.81</v>
      </c>
      <c r="D78" s="709">
        <v>8.81</v>
      </c>
      <c r="E78" s="709">
        <v>8.69</v>
      </c>
      <c r="F78" s="709">
        <v>8.69</v>
      </c>
      <c r="G78" s="709">
        <v>8.67</v>
      </c>
      <c r="H78" s="709">
        <v>8.7899999999999991</v>
      </c>
      <c r="I78" s="710">
        <v>13.51</v>
      </c>
    </row>
    <row r="79" spans="1:9">
      <c r="A79" s="703">
        <v>73</v>
      </c>
      <c r="B79" s="704" t="s">
        <v>273</v>
      </c>
      <c r="C79" s="705">
        <v>9</v>
      </c>
      <c r="D79" s="705">
        <v>0</v>
      </c>
      <c r="E79" s="705">
        <v>9</v>
      </c>
      <c r="F79" s="705">
        <v>10.5</v>
      </c>
      <c r="G79" s="705">
        <v>14</v>
      </c>
      <c r="H79" s="705">
        <v>12.75</v>
      </c>
      <c r="I79" s="706">
        <v>14</v>
      </c>
    </row>
    <row r="80" spans="1:9">
      <c r="A80" s="707">
        <v>74</v>
      </c>
      <c r="B80" s="708" t="s">
        <v>94</v>
      </c>
      <c r="C80" s="709">
        <v>10</v>
      </c>
      <c r="D80" s="709">
        <v>11</v>
      </c>
      <c r="E80" s="709">
        <v>10.75</v>
      </c>
      <c r="F80" s="709">
        <v>10.75</v>
      </c>
      <c r="G80" s="709">
        <v>0</v>
      </c>
      <c r="H80" s="709">
        <v>0</v>
      </c>
      <c r="I80" s="710">
        <v>0</v>
      </c>
    </row>
    <row r="81" spans="1:9">
      <c r="A81" s="703">
        <v>75</v>
      </c>
      <c r="B81" s="704" t="s">
        <v>188</v>
      </c>
      <c r="C81" s="705">
        <v>7.44</v>
      </c>
      <c r="D81" s="705">
        <v>8.14</v>
      </c>
      <c r="E81" s="705">
        <v>8.14</v>
      </c>
      <c r="F81" s="705">
        <v>8.14</v>
      </c>
      <c r="G81" s="705">
        <v>9.0500000000000007</v>
      </c>
      <c r="H81" s="705">
        <v>0</v>
      </c>
      <c r="I81" s="706">
        <v>10.49</v>
      </c>
    </row>
    <row r="82" spans="1:9">
      <c r="A82" s="707">
        <v>76</v>
      </c>
      <c r="B82" s="708" t="s">
        <v>96</v>
      </c>
      <c r="C82" s="709">
        <v>0</v>
      </c>
      <c r="D82" s="709">
        <v>11.25</v>
      </c>
      <c r="E82" s="709">
        <v>11.25</v>
      </c>
      <c r="F82" s="709">
        <v>11.25</v>
      </c>
      <c r="G82" s="709">
        <v>13.99</v>
      </c>
      <c r="H82" s="709">
        <v>9.99</v>
      </c>
      <c r="I82" s="710">
        <v>13.99</v>
      </c>
    </row>
    <row r="83" spans="1:9">
      <c r="A83" s="703">
        <v>77</v>
      </c>
      <c r="B83" s="704" t="s">
        <v>97</v>
      </c>
      <c r="C83" s="705">
        <v>9.92</v>
      </c>
      <c r="D83" s="705">
        <v>10.02</v>
      </c>
      <c r="E83" s="705">
        <v>9.98</v>
      </c>
      <c r="F83" s="705">
        <v>10.119999999999999</v>
      </c>
      <c r="G83" s="705">
        <v>10.32</v>
      </c>
      <c r="H83" s="705">
        <v>10.1</v>
      </c>
      <c r="I83" s="706">
        <v>10.82</v>
      </c>
    </row>
    <row r="84" spans="1:9">
      <c r="A84" s="707">
        <v>78</v>
      </c>
      <c r="B84" s="708" t="s">
        <v>99</v>
      </c>
      <c r="C84" s="709">
        <v>9.23</v>
      </c>
      <c r="D84" s="709">
        <v>9.98</v>
      </c>
      <c r="E84" s="709">
        <v>9.67</v>
      </c>
      <c r="F84" s="709">
        <v>11.48</v>
      </c>
      <c r="G84" s="709">
        <v>12.02</v>
      </c>
      <c r="H84" s="709">
        <v>12.05</v>
      </c>
      <c r="I84" s="710">
        <v>12.95</v>
      </c>
    </row>
    <row r="85" spans="1:9">
      <c r="A85" s="703">
        <v>79</v>
      </c>
      <c r="B85" s="704" t="s">
        <v>267</v>
      </c>
      <c r="C85" s="705">
        <v>7.36</v>
      </c>
      <c r="D85" s="705">
        <v>7.69</v>
      </c>
      <c r="E85" s="705">
        <v>7.71</v>
      </c>
      <c r="F85" s="705">
        <v>7.71</v>
      </c>
      <c r="G85" s="705">
        <v>7.71</v>
      </c>
      <c r="H85" s="705">
        <v>7.74</v>
      </c>
      <c r="I85" s="706">
        <v>12.06</v>
      </c>
    </row>
    <row r="86" spans="1:9">
      <c r="A86" s="707">
        <v>80</v>
      </c>
      <c r="B86" s="708" t="s">
        <v>101</v>
      </c>
      <c r="C86" s="709">
        <v>9.65</v>
      </c>
      <c r="D86" s="709">
        <v>0</v>
      </c>
      <c r="E86" s="709">
        <v>9.92</v>
      </c>
      <c r="F86" s="709">
        <v>0</v>
      </c>
      <c r="G86" s="709">
        <v>23.46</v>
      </c>
      <c r="H86" s="709">
        <v>0</v>
      </c>
      <c r="I86" s="710">
        <v>23.46</v>
      </c>
    </row>
    <row r="87" spans="1:9">
      <c r="A87" s="703">
        <v>81</v>
      </c>
      <c r="B87" s="704" t="s">
        <v>254</v>
      </c>
      <c r="C87" s="705">
        <v>11.9</v>
      </c>
      <c r="D87" s="705">
        <v>11.9</v>
      </c>
      <c r="E87" s="705">
        <v>11.9</v>
      </c>
      <c r="F87" s="705">
        <v>11.9</v>
      </c>
      <c r="G87" s="705">
        <v>11.9</v>
      </c>
      <c r="H87" s="705">
        <v>11.9</v>
      </c>
      <c r="I87" s="705">
        <v>11.9</v>
      </c>
    </row>
    <row r="88" spans="1:9">
      <c r="A88" s="707">
        <v>82</v>
      </c>
      <c r="B88" s="708" t="s">
        <v>189</v>
      </c>
      <c r="C88" s="709">
        <v>7.57</v>
      </c>
      <c r="D88" s="709">
        <v>8.1</v>
      </c>
      <c r="E88" s="709">
        <v>8.19</v>
      </c>
      <c r="F88" s="709">
        <v>8.76</v>
      </c>
      <c r="G88" s="709">
        <v>9.4</v>
      </c>
      <c r="H88" s="709">
        <v>0</v>
      </c>
      <c r="I88" s="710">
        <v>11.29</v>
      </c>
    </row>
    <row r="89" spans="1:9">
      <c r="A89" s="703">
        <v>83</v>
      </c>
      <c r="B89" s="704" t="s">
        <v>104</v>
      </c>
      <c r="C89" s="705">
        <v>7</v>
      </c>
      <c r="D89" s="705">
        <v>7.5</v>
      </c>
      <c r="E89" s="705">
        <v>8</v>
      </c>
      <c r="F89" s="705">
        <v>8</v>
      </c>
      <c r="G89" s="705">
        <v>8</v>
      </c>
      <c r="H89" s="705">
        <v>5</v>
      </c>
      <c r="I89" s="706">
        <v>6</v>
      </c>
    </row>
    <row r="90" spans="1:9">
      <c r="A90" s="707">
        <v>84</v>
      </c>
      <c r="B90" s="708" t="s">
        <v>300</v>
      </c>
      <c r="C90" s="709">
        <v>9.6999999999999993</v>
      </c>
      <c r="D90" s="709">
        <v>10.199999999999999</v>
      </c>
      <c r="E90" s="709">
        <v>10.199999999999999</v>
      </c>
      <c r="F90" s="709">
        <v>10.199999999999999</v>
      </c>
      <c r="G90" s="709">
        <v>11.2</v>
      </c>
      <c r="H90" s="709">
        <v>9.6999999999999993</v>
      </c>
      <c r="I90" s="710">
        <v>11.52</v>
      </c>
    </row>
    <row r="91" spans="1:9">
      <c r="A91" s="703">
        <v>85</v>
      </c>
      <c r="B91" s="704" t="s">
        <v>106</v>
      </c>
      <c r="C91" s="705">
        <v>11.24</v>
      </c>
      <c r="D91" s="705">
        <v>11.24</v>
      </c>
      <c r="E91" s="705">
        <v>11.24</v>
      </c>
      <c r="F91" s="705">
        <v>11.24</v>
      </c>
      <c r="G91" s="705">
        <v>11.24</v>
      </c>
      <c r="H91" s="705">
        <v>11.24</v>
      </c>
      <c r="I91" s="706">
        <v>11.23</v>
      </c>
    </row>
    <row r="92" spans="1:9">
      <c r="A92" s="707">
        <v>86</v>
      </c>
      <c r="B92" s="708" t="s">
        <v>296</v>
      </c>
      <c r="C92" s="709">
        <v>7.5</v>
      </c>
      <c r="D92" s="709">
        <v>0</v>
      </c>
      <c r="E92" s="709">
        <v>8.5</v>
      </c>
      <c r="F92" s="709">
        <v>8.5</v>
      </c>
      <c r="G92" s="709">
        <v>8.5</v>
      </c>
      <c r="H92" s="709">
        <v>0</v>
      </c>
      <c r="I92" s="710">
        <v>13.5</v>
      </c>
    </row>
    <row r="93" spans="1:9">
      <c r="A93" s="703">
        <v>87</v>
      </c>
      <c r="B93" s="704" t="s">
        <v>108</v>
      </c>
      <c r="C93" s="705">
        <v>0</v>
      </c>
      <c r="D93" s="705">
        <v>0</v>
      </c>
      <c r="E93" s="705">
        <v>11.51</v>
      </c>
      <c r="F93" s="705">
        <v>11.06</v>
      </c>
      <c r="G93" s="705">
        <v>10.25</v>
      </c>
      <c r="H93" s="705">
        <v>0</v>
      </c>
      <c r="I93" s="706">
        <v>10.33</v>
      </c>
    </row>
    <row r="94" spans="1:9">
      <c r="A94" s="707">
        <v>88</v>
      </c>
      <c r="B94" s="708" t="s">
        <v>109</v>
      </c>
      <c r="C94" s="709">
        <v>9.49</v>
      </c>
      <c r="D94" s="709">
        <v>9.99</v>
      </c>
      <c r="E94" s="709">
        <v>10.99</v>
      </c>
      <c r="F94" s="709">
        <v>0</v>
      </c>
      <c r="G94" s="709">
        <v>0</v>
      </c>
      <c r="H94" s="709">
        <v>9.49</v>
      </c>
      <c r="I94" s="710">
        <v>10.99</v>
      </c>
    </row>
    <row r="95" spans="1:9">
      <c r="A95" s="703">
        <v>89</v>
      </c>
      <c r="B95" s="704" t="s">
        <v>255</v>
      </c>
      <c r="C95" s="705">
        <v>10.18</v>
      </c>
      <c r="D95" s="705">
        <v>0</v>
      </c>
      <c r="E95" s="705">
        <v>0</v>
      </c>
      <c r="F95" s="705">
        <v>0</v>
      </c>
      <c r="G95" s="705">
        <v>0</v>
      </c>
      <c r="H95" s="705">
        <v>0</v>
      </c>
      <c r="I95" s="706">
        <v>26.39</v>
      </c>
    </row>
    <row r="96" spans="1:9">
      <c r="A96" s="707">
        <v>90</v>
      </c>
      <c r="B96" s="708" t="s">
        <v>191</v>
      </c>
      <c r="C96" s="709">
        <v>7.71</v>
      </c>
      <c r="D96" s="709">
        <v>8.2100000000000009</v>
      </c>
      <c r="E96" s="709">
        <v>7.71</v>
      </c>
      <c r="F96" s="709">
        <v>7.71</v>
      </c>
      <c r="G96" s="709">
        <v>10.210000000000001</v>
      </c>
      <c r="H96" s="709">
        <v>7.71</v>
      </c>
      <c r="I96" s="710">
        <v>7.71</v>
      </c>
    </row>
    <row r="97" spans="1:9" ht="16.5" thickBot="1">
      <c r="A97" s="711">
        <v>91</v>
      </c>
      <c r="B97" s="712" t="s">
        <v>112</v>
      </c>
      <c r="C97" s="713">
        <v>9.25</v>
      </c>
      <c r="D97" s="713">
        <v>0</v>
      </c>
      <c r="E97" s="713">
        <v>11.25</v>
      </c>
      <c r="F97" s="713">
        <v>11.25</v>
      </c>
      <c r="G97" s="713">
        <v>0</v>
      </c>
      <c r="H97" s="713">
        <v>0</v>
      </c>
      <c r="I97" s="714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8.4915909090909096</v>
      </c>
      <c r="D101" s="724">
        <f>AVERAGE(D8:D16,D20:D21,D27,D32,D34:D46,D49,D53:D54,D56:D67,D69,D71:D78,D80:D85,D87:D91,D94,D96)</f>
        <v>9.60809523809524</v>
      </c>
      <c r="E101" s="724">
        <f>AVERAGE(E6:E16,E20:E21,E23,E26:E27,E32:E50,E52:E67,E69:E74,E76:E94,E96:E97)</f>
        <v>9.7414102564102603</v>
      </c>
      <c r="F101" s="724">
        <f>AVERAGE(F6:F16,F20:F21,F23,F27,F32,F34:F50,F52:F67,F69:F74,F76:F93,F96:F97)</f>
        <v>9.8260000000000023</v>
      </c>
      <c r="G101" s="724">
        <f>AVERAGE(G6:G8,G10:G11,G13,G16,G20:G21,G27,G32,G34:G50,G52:G66,G69:G73,G76,G78:G79,G81:G93,G96)</f>
        <v>10.944153846153847</v>
      </c>
      <c r="H101" s="724">
        <f>AVERAGE(H6:H16,H20:H21,H32:H50,H52:H54,H56:H59,H61:H67,H69:H70,H72:H79,H82:H85,H87,H89:H91,H94,H96)</f>
        <v>9.3010606060606076</v>
      </c>
      <c r="I101" s="724">
        <f>AVERAGE(I6:I16,I19:I21,I23,I26:I27,I32:I50,I52:I67,I69:I79,I81:I97)</f>
        <v>11.362625000000003</v>
      </c>
    </row>
    <row r="102" spans="1:9">
      <c r="B102" s="418" t="s">
        <v>239</v>
      </c>
      <c r="C102" s="709">
        <v>6</v>
      </c>
      <c r="D102" s="709">
        <v>7.5</v>
      </c>
      <c r="E102" s="709">
        <v>7.36</v>
      </c>
      <c r="F102" s="709">
        <v>7.36</v>
      </c>
      <c r="G102" s="705">
        <v>7.71</v>
      </c>
      <c r="H102" s="705">
        <v>5</v>
      </c>
      <c r="I102" s="706">
        <v>6</v>
      </c>
    </row>
    <row r="103" spans="1:9">
      <c r="B103" s="418" t="s">
        <v>240</v>
      </c>
      <c r="C103" s="709">
        <v>12.33</v>
      </c>
      <c r="D103" s="705">
        <v>13.16</v>
      </c>
      <c r="E103" s="709">
        <v>13.4</v>
      </c>
      <c r="F103" s="705">
        <v>15.82</v>
      </c>
      <c r="G103" s="709">
        <v>23.46</v>
      </c>
      <c r="H103" s="705">
        <v>12.75</v>
      </c>
      <c r="I103" s="706">
        <v>26.39</v>
      </c>
    </row>
  </sheetData>
  <mergeCells count="8">
    <mergeCell ref="A2:I2"/>
    <mergeCell ref="A3:A5"/>
    <mergeCell ref="B3:B5"/>
    <mergeCell ref="C3:I3"/>
    <mergeCell ref="C4:D4"/>
    <mergeCell ref="E4:G4"/>
    <mergeCell ref="H4:H5"/>
    <mergeCell ref="I4:I5"/>
  </mergeCells>
  <pageMargins left="0.7" right="0.7" top="0.75" bottom="0.75" header="0.3" footer="0.3"/>
  <pageSetup scale="49" orientation="portrait" r:id="rId1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5BF9-08DA-4E77-A90A-D5765A0D5AD1}">
  <sheetPr>
    <pageSetUpPr fitToPage="1"/>
  </sheetPr>
  <dimension ref="A1:I103"/>
  <sheetViews>
    <sheetView view="pageBreakPreview" topLeftCell="A88" zoomScaleNormal="100" zoomScaleSheetLayoutView="100" workbookViewId="0">
      <selection activeCell="F105" sqref="F10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9.2899999999999991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8.57</v>
      </c>
      <c r="D8" s="728">
        <v>8.7200000000000006</v>
      </c>
      <c r="E8" s="728">
        <v>9.7100000000000009</v>
      </c>
      <c r="F8" s="728">
        <v>10.47</v>
      </c>
      <c r="G8" s="728">
        <v>11.59</v>
      </c>
      <c r="H8" s="728">
        <v>9.0399999999999991</v>
      </c>
      <c r="I8" s="737">
        <v>10.36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8.31</v>
      </c>
      <c r="E11" s="729">
        <v>8.4</v>
      </c>
      <c r="F11" s="729">
        <v>8.33</v>
      </c>
      <c r="G11" s="729">
        <v>8.23</v>
      </c>
      <c r="H11" s="729">
        <v>9.4600000000000009</v>
      </c>
      <c r="I11" s="736">
        <v>7.39</v>
      </c>
    </row>
    <row r="12" spans="1:9">
      <c r="A12" s="733">
        <v>7</v>
      </c>
      <c r="B12" s="704" t="s">
        <v>18</v>
      </c>
      <c r="C12" s="728">
        <v>7.27</v>
      </c>
      <c r="D12" s="728">
        <v>8.6</v>
      </c>
      <c r="E12" s="728">
        <v>8.6</v>
      </c>
      <c r="F12" s="728">
        <v>8.6</v>
      </c>
      <c r="G12" s="728">
        <v>0</v>
      </c>
      <c r="H12" s="728">
        <v>8.5399999999999991</v>
      </c>
      <c r="I12" s="737">
        <v>9.52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8.15</v>
      </c>
      <c r="I14" s="737">
        <v>12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6.92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8.3000000000000007</v>
      </c>
      <c r="E20" s="728">
        <v>8.68</v>
      </c>
      <c r="F20" s="728">
        <v>8.7799999999999994</v>
      </c>
      <c r="G20" s="728">
        <v>8.58</v>
      </c>
      <c r="H20" s="728">
        <v>8.3000000000000007</v>
      </c>
      <c r="I20" s="737">
        <v>9.56</v>
      </c>
    </row>
    <row r="21" spans="1:9">
      <c r="A21" s="735">
        <v>16</v>
      </c>
      <c r="B21" s="708" t="s">
        <v>27</v>
      </c>
      <c r="C21" s="729">
        <v>10.6</v>
      </c>
      <c r="D21" s="729">
        <v>10.9</v>
      </c>
      <c r="E21" s="729">
        <v>10.91</v>
      </c>
      <c r="F21" s="729">
        <v>10.91</v>
      </c>
      <c r="G21" s="729">
        <v>10.91</v>
      </c>
      <c r="H21" s="729">
        <v>10.18</v>
      </c>
      <c r="I21" s="736">
        <v>14.48</v>
      </c>
    </row>
    <row r="22" spans="1:9">
      <c r="A22" s="733">
        <v>17</v>
      </c>
      <c r="B22" s="704" t="s">
        <v>301</v>
      </c>
      <c r="C22" s="728">
        <v>6.4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8.15</v>
      </c>
      <c r="D23" s="729">
        <v>0</v>
      </c>
      <c r="E23" s="729">
        <v>7.7</v>
      </c>
      <c r="F23" s="729">
        <v>7.7</v>
      </c>
      <c r="G23" s="729">
        <v>0</v>
      </c>
      <c r="H23" s="729">
        <v>0</v>
      </c>
      <c r="I23" s="736">
        <v>14.61</v>
      </c>
    </row>
    <row r="24" spans="1:9">
      <c r="A24" s="733">
        <v>19</v>
      </c>
      <c r="B24" s="704" t="s">
        <v>33</v>
      </c>
      <c r="C24" s="728">
        <v>8.2100000000000009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7.23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14.89</v>
      </c>
    </row>
    <row r="27" spans="1:9">
      <c r="A27" s="735">
        <v>22</v>
      </c>
      <c r="B27" s="708" t="s">
        <v>36</v>
      </c>
      <c r="C27" s="729">
        <v>11.5</v>
      </c>
      <c r="D27" s="729">
        <v>11.46</v>
      </c>
      <c r="E27" s="729">
        <v>11.63</v>
      </c>
      <c r="F27" s="729">
        <v>11.53</v>
      </c>
      <c r="G27" s="729">
        <v>11.47</v>
      </c>
      <c r="H27" s="729">
        <v>0</v>
      </c>
      <c r="I27" s="736">
        <v>12.12</v>
      </c>
    </row>
    <row r="28" spans="1:9">
      <c r="A28" s="733">
        <v>23</v>
      </c>
      <c r="B28" s="704" t="s">
        <v>37</v>
      </c>
      <c r="C28" s="728">
        <v>6.94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7.51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6.68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8.4499999999999993</v>
      </c>
      <c r="D32" s="728">
        <v>8.5299999999999994</v>
      </c>
      <c r="E32" s="728">
        <v>8.51</v>
      </c>
      <c r="F32" s="728">
        <v>11.23</v>
      </c>
      <c r="G32" s="728">
        <v>13.73</v>
      </c>
      <c r="H32" s="728">
        <v>8.15</v>
      </c>
      <c r="I32" s="737">
        <v>14.38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17.39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11.8</v>
      </c>
      <c r="E35" s="729">
        <v>9.9</v>
      </c>
      <c r="F35" s="729">
        <v>13</v>
      </c>
      <c r="G35" s="729">
        <v>13.8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6.62</v>
      </c>
      <c r="D36" s="728">
        <v>9.11</v>
      </c>
      <c r="E36" s="728">
        <v>8.99</v>
      </c>
      <c r="F36" s="728">
        <v>9.02</v>
      </c>
      <c r="G36" s="728">
        <v>10.82</v>
      </c>
      <c r="H36" s="728">
        <v>9.3000000000000007</v>
      </c>
      <c r="I36" s="737">
        <v>9.5</v>
      </c>
    </row>
    <row r="37" spans="1:9">
      <c r="A37" s="735">
        <v>32</v>
      </c>
      <c r="B37" s="708" t="s">
        <v>47</v>
      </c>
      <c r="C37" s="729">
        <v>8.01</v>
      </c>
      <c r="D37" s="729">
        <v>8.35</v>
      </c>
      <c r="E37" s="729">
        <v>8.7200000000000006</v>
      </c>
      <c r="F37" s="729">
        <v>8.7200000000000006</v>
      </c>
      <c r="G37" s="729">
        <v>11.11</v>
      </c>
      <c r="H37" s="729">
        <v>9.41</v>
      </c>
      <c r="I37" s="736">
        <v>9.56</v>
      </c>
    </row>
    <row r="38" spans="1:9">
      <c r="A38" s="733">
        <v>33</v>
      </c>
      <c r="B38" s="704" t="s">
        <v>48</v>
      </c>
      <c r="C38" s="728">
        <v>8.4700000000000006</v>
      </c>
      <c r="D38" s="728">
        <v>10.89</v>
      </c>
      <c r="E38" s="728">
        <v>11.11</v>
      </c>
      <c r="F38" s="728">
        <v>11.52</v>
      </c>
      <c r="G38" s="728">
        <v>12.25</v>
      </c>
      <c r="H38" s="728">
        <v>10.48</v>
      </c>
      <c r="I38" s="737">
        <v>12.82</v>
      </c>
    </row>
    <row r="39" spans="1:9" s="731" customFormat="1">
      <c r="A39" s="735">
        <v>34</v>
      </c>
      <c r="B39" s="708" t="s">
        <v>49</v>
      </c>
      <c r="C39" s="729">
        <v>8.76</v>
      </c>
      <c r="D39" s="729">
        <v>8.76</v>
      </c>
      <c r="E39" s="729">
        <v>8.49</v>
      </c>
      <c r="F39" s="729">
        <v>8.49</v>
      </c>
      <c r="G39" s="729">
        <v>8.49</v>
      </c>
      <c r="H39" s="729">
        <v>8.31</v>
      </c>
      <c r="I39" s="736">
        <v>8.0399999999999991</v>
      </c>
    </row>
    <row r="40" spans="1:9">
      <c r="A40" s="733">
        <v>35</v>
      </c>
      <c r="B40" s="704" t="s">
        <v>50</v>
      </c>
      <c r="C40" s="728">
        <v>7.85</v>
      </c>
      <c r="D40" s="728">
        <v>8.91</v>
      </c>
      <c r="E40" s="728">
        <v>8.91</v>
      </c>
      <c r="F40" s="728">
        <v>8.91</v>
      </c>
      <c r="G40" s="728">
        <v>13.31</v>
      </c>
      <c r="H40" s="728">
        <v>8.23</v>
      </c>
      <c r="I40" s="737">
        <v>9.5</v>
      </c>
    </row>
    <row r="41" spans="1:9">
      <c r="A41" s="735">
        <v>36</v>
      </c>
      <c r="B41" s="708" t="s">
        <v>51</v>
      </c>
      <c r="C41" s="729">
        <v>9.35</v>
      </c>
      <c r="D41" s="729">
        <v>13.16</v>
      </c>
      <c r="E41" s="729">
        <v>11.65</v>
      </c>
      <c r="F41" s="729">
        <v>11.73</v>
      </c>
      <c r="G41" s="729">
        <v>9.48</v>
      </c>
      <c r="H41" s="729">
        <v>11.11</v>
      </c>
      <c r="I41" s="736">
        <v>12.25</v>
      </c>
    </row>
    <row r="42" spans="1:9">
      <c r="A42" s="733">
        <v>37</v>
      </c>
      <c r="B42" s="704" t="s">
        <v>52</v>
      </c>
      <c r="C42" s="728">
        <v>7.46</v>
      </c>
      <c r="D42" s="728">
        <v>10.41</v>
      </c>
      <c r="E42" s="728">
        <v>10.53</v>
      </c>
      <c r="F42" s="728">
        <v>10.3</v>
      </c>
      <c r="G42" s="728">
        <v>11.82</v>
      </c>
      <c r="H42" s="728">
        <v>8.8699999999999992</v>
      </c>
      <c r="I42" s="737">
        <v>10.45</v>
      </c>
    </row>
    <row r="43" spans="1:9">
      <c r="A43" s="735">
        <v>38</v>
      </c>
      <c r="B43" s="708" t="s">
        <v>289</v>
      </c>
      <c r="C43" s="729">
        <v>8.68</v>
      </c>
      <c r="D43" s="729">
        <v>10.36</v>
      </c>
      <c r="E43" s="729">
        <v>11.35</v>
      </c>
      <c r="F43" s="729">
        <v>11.35</v>
      </c>
      <c r="G43" s="729">
        <v>13.45</v>
      </c>
      <c r="H43" s="729">
        <v>9.24</v>
      </c>
      <c r="I43" s="736">
        <v>10.51</v>
      </c>
    </row>
    <row r="44" spans="1:9">
      <c r="A44" s="733">
        <v>39</v>
      </c>
      <c r="B44" s="704" t="s">
        <v>55</v>
      </c>
      <c r="C44" s="728">
        <v>8.65</v>
      </c>
      <c r="D44" s="728">
        <v>9.25</v>
      </c>
      <c r="E44" s="728">
        <v>11.6</v>
      </c>
      <c r="F44" s="728">
        <v>11.48</v>
      </c>
      <c r="G44" s="728">
        <v>8.64</v>
      </c>
      <c r="H44" s="728">
        <v>8.85</v>
      </c>
      <c r="I44" s="737">
        <v>9.5</v>
      </c>
    </row>
    <row r="45" spans="1:9">
      <c r="A45" s="735">
        <v>40</v>
      </c>
      <c r="B45" s="708" t="s">
        <v>56</v>
      </c>
      <c r="C45" s="729">
        <v>10.51</v>
      </c>
      <c r="D45" s="729">
        <v>10.51</v>
      </c>
      <c r="E45" s="729">
        <v>10.51</v>
      </c>
      <c r="F45" s="729">
        <v>10.51</v>
      </c>
      <c r="G45" s="729">
        <v>10.51</v>
      </c>
      <c r="H45" s="729">
        <v>10.51</v>
      </c>
      <c r="I45" s="736">
        <v>10.51</v>
      </c>
    </row>
    <row r="46" spans="1:9">
      <c r="A46" s="733">
        <v>41</v>
      </c>
      <c r="B46" s="704" t="s">
        <v>57</v>
      </c>
      <c r="C46" s="728">
        <v>7.44</v>
      </c>
      <c r="D46" s="728">
        <v>7.59</v>
      </c>
      <c r="E46" s="728">
        <v>8.73</v>
      </c>
      <c r="F46" s="728">
        <v>9.15</v>
      </c>
      <c r="G46" s="728">
        <v>9.43</v>
      </c>
      <c r="H46" s="728">
        <v>6.61</v>
      </c>
      <c r="I46" s="737">
        <v>8.59</v>
      </c>
    </row>
    <row r="47" spans="1:9">
      <c r="A47" s="735">
        <v>42</v>
      </c>
      <c r="B47" s="708" t="s">
        <v>58</v>
      </c>
      <c r="C47" s="729">
        <v>6.88</v>
      </c>
      <c r="D47" s="729">
        <v>0</v>
      </c>
      <c r="E47" s="729">
        <v>8.3800000000000008</v>
      </c>
      <c r="F47" s="729">
        <v>8.85</v>
      </c>
      <c r="G47" s="729">
        <v>10</v>
      </c>
      <c r="H47" s="729">
        <v>9.61</v>
      </c>
      <c r="I47" s="736">
        <v>9.11</v>
      </c>
    </row>
    <row r="48" spans="1:9">
      <c r="A48" s="733">
        <v>43</v>
      </c>
      <c r="B48" s="704" t="s">
        <v>59</v>
      </c>
      <c r="C48" s="728">
        <v>6.8</v>
      </c>
      <c r="D48" s="728">
        <v>0</v>
      </c>
      <c r="E48" s="728">
        <v>7.85</v>
      </c>
      <c r="F48" s="728">
        <v>7.85</v>
      </c>
      <c r="G48" s="728">
        <v>9.17</v>
      </c>
      <c r="H48" s="728">
        <v>8.65</v>
      </c>
      <c r="I48" s="737">
        <v>7.91</v>
      </c>
    </row>
    <row r="49" spans="1:9">
      <c r="A49" s="735">
        <v>44</v>
      </c>
      <c r="B49" s="708" t="s">
        <v>60</v>
      </c>
      <c r="C49" s="729">
        <v>7.18</v>
      </c>
      <c r="D49" s="729">
        <v>9.07</v>
      </c>
      <c r="E49" s="729">
        <v>9.52</v>
      </c>
      <c r="F49" s="729">
        <v>8.4</v>
      </c>
      <c r="G49" s="729">
        <v>10.57</v>
      </c>
      <c r="H49" s="729">
        <v>8.3000000000000007</v>
      </c>
      <c r="I49" s="736">
        <v>9.27</v>
      </c>
    </row>
    <row r="50" spans="1:9" ht="16.5" thickBot="1">
      <c r="A50" s="738">
        <v>45</v>
      </c>
      <c r="B50" s="712" t="s">
        <v>61</v>
      </c>
      <c r="C50" s="725">
        <v>7.77</v>
      </c>
      <c r="D50" s="725">
        <v>0</v>
      </c>
      <c r="E50" s="725">
        <v>8.1300000000000008</v>
      </c>
      <c r="F50" s="725">
        <v>8.42</v>
      </c>
      <c r="G50" s="725">
        <v>10.39</v>
      </c>
      <c r="H50" s="725">
        <v>11.8</v>
      </c>
      <c r="I50" s="739">
        <v>9.94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11.64</v>
      </c>
      <c r="D52" s="726">
        <v>0</v>
      </c>
      <c r="E52" s="726">
        <v>11.64</v>
      </c>
      <c r="F52" s="726">
        <v>11.64</v>
      </c>
      <c r="G52" s="726">
        <v>11.64</v>
      </c>
      <c r="H52" s="726">
        <v>8.77</v>
      </c>
      <c r="I52" s="744">
        <v>14.06</v>
      </c>
    </row>
    <row r="53" spans="1:9">
      <c r="A53" s="733">
        <v>47</v>
      </c>
      <c r="B53" s="704" t="s">
        <v>64</v>
      </c>
      <c r="C53" s="728">
        <v>6.84</v>
      </c>
      <c r="D53" s="728">
        <v>7.39</v>
      </c>
      <c r="E53" s="728">
        <v>8.92</v>
      </c>
      <c r="F53" s="728">
        <v>9.41</v>
      </c>
      <c r="G53" s="728">
        <v>9.92</v>
      </c>
      <c r="H53" s="728">
        <v>7.79</v>
      </c>
      <c r="I53" s="737">
        <v>9.32</v>
      </c>
    </row>
    <row r="54" spans="1:9">
      <c r="A54" s="735">
        <v>48</v>
      </c>
      <c r="B54" s="708" t="s">
        <v>65</v>
      </c>
      <c r="C54" s="729">
        <v>10.19</v>
      </c>
      <c r="D54" s="729">
        <v>0</v>
      </c>
      <c r="E54" s="729">
        <v>11.07</v>
      </c>
      <c r="F54" s="729">
        <v>11.19</v>
      </c>
      <c r="G54" s="729">
        <v>9.08</v>
      </c>
      <c r="H54" s="729">
        <v>9.24</v>
      </c>
      <c r="I54" s="736">
        <v>12.07</v>
      </c>
    </row>
    <row r="55" spans="1:9">
      <c r="A55" s="733">
        <v>49</v>
      </c>
      <c r="B55" s="704" t="s">
        <v>66</v>
      </c>
      <c r="C55" s="728">
        <v>9.9</v>
      </c>
      <c r="D55" s="728">
        <v>0</v>
      </c>
      <c r="E55" s="728">
        <v>11.48</v>
      </c>
      <c r="F55" s="728">
        <v>11.92</v>
      </c>
      <c r="G55" s="728">
        <v>11.64</v>
      </c>
      <c r="H55" s="728">
        <v>0</v>
      </c>
      <c r="I55" s="737">
        <v>13.91</v>
      </c>
    </row>
    <row r="56" spans="1:9">
      <c r="A56" s="735">
        <v>50</v>
      </c>
      <c r="B56" s="708" t="s">
        <v>67</v>
      </c>
      <c r="C56" s="729">
        <v>9.56</v>
      </c>
      <c r="D56" s="729">
        <v>11.03</v>
      </c>
      <c r="E56" s="729">
        <v>13.4</v>
      </c>
      <c r="F56" s="729">
        <v>10.51</v>
      </c>
      <c r="G56" s="729">
        <v>8.14</v>
      </c>
      <c r="H56" s="729">
        <v>6.85</v>
      </c>
      <c r="I56" s="736">
        <v>9.5</v>
      </c>
    </row>
    <row r="57" spans="1:9">
      <c r="A57" s="733">
        <v>51</v>
      </c>
      <c r="B57" s="704" t="s">
        <v>68</v>
      </c>
      <c r="C57" s="728">
        <v>8.9</v>
      </c>
      <c r="D57" s="728">
        <v>11.42</v>
      </c>
      <c r="E57" s="728">
        <v>11.69</v>
      </c>
      <c r="F57" s="728">
        <v>10.43</v>
      </c>
      <c r="G57" s="728">
        <v>10.45</v>
      </c>
      <c r="H57" s="728">
        <v>10.199999999999999</v>
      </c>
      <c r="I57" s="737">
        <v>10.38</v>
      </c>
    </row>
    <row r="58" spans="1:9">
      <c r="A58" s="735">
        <v>52</v>
      </c>
      <c r="B58" s="708" t="s">
        <v>69</v>
      </c>
      <c r="C58" s="729">
        <v>9.66</v>
      </c>
      <c r="D58" s="729">
        <v>9.66</v>
      </c>
      <c r="E58" s="729">
        <v>9.66</v>
      </c>
      <c r="F58" s="729">
        <v>9.66</v>
      </c>
      <c r="G58" s="729">
        <v>9.66</v>
      </c>
      <c r="H58" s="729">
        <v>8.6300000000000008</v>
      </c>
      <c r="I58" s="736">
        <v>7.72</v>
      </c>
    </row>
    <row r="59" spans="1:9">
      <c r="A59" s="733">
        <v>53</v>
      </c>
      <c r="B59" s="704" t="s">
        <v>70</v>
      </c>
      <c r="C59" s="728">
        <v>10.65</v>
      </c>
      <c r="D59" s="728">
        <v>11.28</v>
      </c>
      <c r="E59" s="728">
        <v>11.28</v>
      </c>
      <c r="F59" s="728">
        <v>12.55</v>
      </c>
      <c r="G59" s="728">
        <v>13.81</v>
      </c>
      <c r="H59" s="728">
        <v>11.28</v>
      </c>
      <c r="I59" s="737">
        <v>13.18</v>
      </c>
    </row>
    <row r="60" spans="1:9">
      <c r="A60" s="735">
        <v>54</v>
      </c>
      <c r="B60" s="708" t="s">
        <v>237</v>
      </c>
      <c r="C60" s="729">
        <v>9.91</v>
      </c>
      <c r="D60" s="729">
        <v>10.16</v>
      </c>
      <c r="E60" s="729">
        <v>10.66</v>
      </c>
      <c r="F60" s="729">
        <v>10.66</v>
      </c>
      <c r="G60" s="729">
        <v>10.66</v>
      </c>
      <c r="H60" s="729">
        <v>0</v>
      </c>
      <c r="I60" s="736">
        <v>10.16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8.84</v>
      </c>
      <c r="D62" s="729">
        <v>9.0299999999999994</v>
      </c>
      <c r="E62" s="729">
        <v>9.42</v>
      </c>
      <c r="F62" s="729">
        <v>9.41</v>
      </c>
      <c r="G62" s="729">
        <v>8.8000000000000007</v>
      </c>
      <c r="H62" s="729">
        <v>8.6199999999999992</v>
      </c>
      <c r="I62" s="736">
        <v>8.99</v>
      </c>
    </row>
    <row r="63" spans="1:9">
      <c r="A63" s="733">
        <v>57</v>
      </c>
      <c r="B63" s="704" t="s">
        <v>75</v>
      </c>
      <c r="C63" s="728">
        <v>8.39</v>
      </c>
      <c r="D63" s="728">
        <v>8.32</v>
      </c>
      <c r="E63" s="728">
        <v>9.16</v>
      </c>
      <c r="F63" s="728">
        <v>8.7799999999999994</v>
      </c>
      <c r="G63" s="728">
        <v>9.0299999999999994</v>
      </c>
      <c r="H63" s="728">
        <v>8.5399999999999991</v>
      </c>
      <c r="I63" s="737">
        <v>8.6199999999999992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</v>
      </c>
      <c r="D65" s="728">
        <v>7.53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8.36</v>
      </c>
      <c r="D67" s="728">
        <v>9.02</v>
      </c>
      <c r="E67" s="728">
        <v>9.02</v>
      </c>
      <c r="F67" s="728">
        <v>9.02</v>
      </c>
      <c r="G67" s="728">
        <v>0</v>
      </c>
      <c r="H67" s="728">
        <v>9.02</v>
      </c>
      <c r="I67" s="737">
        <v>9.02</v>
      </c>
    </row>
    <row r="68" spans="1:9">
      <c r="A68" s="735">
        <v>62</v>
      </c>
      <c r="B68" s="708" t="s">
        <v>80</v>
      </c>
      <c r="C68" s="729">
        <v>6.78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9.25</v>
      </c>
      <c r="E69" s="728">
        <v>10.17</v>
      </c>
      <c r="F69" s="728">
        <v>11</v>
      </c>
      <c r="G69" s="728">
        <v>14.03</v>
      </c>
      <c r="H69" s="728">
        <v>8.0399999999999991</v>
      </c>
      <c r="I69" s="737">
        <v>11.8</v>
      </c>
    </row>
    <row r="70" spans="1:9">
      <c r="A70" s="735">
        <v>64</v>
      </c>
      <c r="B70" s="708" t="s">
        <v>82</v>
      </c>
      <c r="C70" s="729">
        <v>7.73</v>
      </c>
      <c r="D70" s="729">
        <v>0</v>
      </c>
      <c r="E70" s="729">
        <v>7.73</v>
      </c>
      <c r="F70" s="729">
        <v>8.4700000000000006</v>
      </c>
      <c r="G70" s="729">
        <v>9.16</v>
      </c>
      <c r="H70" s="729">
        <v>10.15</v>
      </c>
      <c r="I70" s="736">
        <v>10.15</v>
      </c>
    </row>
    <row r="71" spans="1:9">
      <c r="A71" s="733">
        <v>65</v>
      </c>
      <c r="B71" s="704" t="s">
        <v>321</v>
      </c>
      <c r="C71" s="728">
        <v>7.99</v>
      </c>
      <c r="D71" s="728">
        <v>9.89</v>
      </c>
      <c r="E71" s="728">
        <v>10.02</v>
      </c>
      <c r="F71" s="728">
        <v>15.88</v>
      </c>
      <c r="G71" s="728">
        <v>12.69</v>
      </c>
      <c r="H71" s="728">
        <v>0</v>
      </c>
      <c r="I71" s="737">
        <v>12.78</v>
      </c>
    </row>
    <row r="72" spans="1:9">
      <c r="A72" s="735">
        <v>66</v>
      </c>
      <c r="B72" s="708" t="s">
        <v>84</v>
      </c>
      <c r="C72" s="729">
        <v>10.039999999999999</v>
      </c>
      <c r="D72" s="729">
        <v>11.04</v>
      </c>
      <c r="E72" s="729">
        <v>11.21</v>
      </c>
      <c r="F72" s="729">
        <v>12.43</v>
      </c>
      <c r="G72" s="729">
        <v>10.59</v>
      </c>
      <c r="H72" s="729">
        <v>10.54</v>
      </c>
      <c r="I72" s="736">
        <v>10.51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10.72</v>
      </c>
      <c r="E74" s="729">
        <v>10.36</v>
      </c>
      <c r="F74" s="729">
        <v>10.36</v>
      </c>
      <c r="G74" s="729">
        <v>0</v>
      </c>
      <c r="H74" s="729">
        <v>10.119999999999999</v>
      </c>
      <c r="I74" s="736">
        <v>10.72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7.5</v>
      </c>
      <c r="D76" s="729">
        <v>8.25</v>
      </c>
      <c r="E76" s="729">
        <v>8.5</v>
      </c>
      <c r="F76" s="729">
        <v>8.5</v>
      </c>
      <c r="G76" s="729">
        <v>8.5</v>
      </c>
      <c r="H76" s="729">
        <v>8</v>
      </c>
      <c r="I76" s="736">
        <v>11.5</v>
      </c>
    </row>
    <row r="77" spans="1:9">
      <c r="A77" s="733">
        <v>71</v>
      </c>
      <c r="B77" s="704" t="s">
        <v>90</v>
      </c>
      <c r="C77" s="728">
        <v>9.2799999999999994</v>
      </c>
      <c r="D77" s="728">
        <v>9.2799999999999994</v>
      </c>
      <c r="E77" s="728">
        <v>9.2799999999999994</v>
      </c>
      <c r="F77" s="728">
        <v>9.2799999999999994</v>
      </c>
      <c r="G77" s="728">
        <v>0</v>
      </c>
      <c r="H77" s="728">
        <v>9.2799999999999994</v>
      </c>
      <c r="I77" s="737">
        <v>9.2799999999999994</v>
      </c>
    </row>
    <row r="78" spans="1:9">
      <c r="A78" s="735">
        <v>72</v>
      </c>
      <c r="B78" s="708" t="s">
        <v>231</v>
      </c>
      <c r="C78" s="729">
        <v>7.88</v>
      </c>
      <c r="D78" s="729">
        <v>8.8800000000000008</v>
      </c>
      <c r="E78" s="729">
        <v>8.68</v>
      </c>
      <c r="F78" s="729">
        <v>8.68</v>
      </c>
      <c r="G78" s="729">
        <v>8.64</v>
      </c>
      <c r="H78" s="729">
        <v>8.7799999999999994</v>
      </c>
      <c r="I78" s="736">
        <v>13.89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9.6999999999999993</v>
      </c>
      <c r="D83" s="728">
        <v>9.8000000000000007</v>
      </c>
      <c r="E83" s="728">
        <v>9.76</v>
      </c>
      <c r="F83" s="728">
        <v>9.9</v>
      </c>
      <c r="G83" s="728">
        <v>10.1</v>
      </c>
      <c r="H83" s="728">
        <v>9.8800000000000008</v>
      </c>
      <c r="I83" s="737">
        <v>10.6</v>
      </c>
    </row>
    <row r="84" spans="1:9">
      <c r="A84" s="735">
        <v>78</v>
      </c>
      <c r="B84" s="708" t="s">
        <v>99</v>
      </c>
      <c r="C84" s="729">
        <v>9.23</v>
      </c>
      <c r="D84" s="729">
        <v>9.98</v>
      </c>
      <c r="E84" s="729">
        <v>9.67</v>
      </c>
      <c r="F84" s="729">
        <v>11.48</v>
      </c>
      <c r="G84" s="729">
        <v>12.02</v>
      </c>
      <c r="H84" s="729">
        <v>12.05</v>
      </c>
      <c r="I84" s="736">
        <v>12.95</v>
      </c>
    </row>
    <row r="85" spans="1:9">
      <c r="A85" s="733">
        <v>79</v>
      </c>
      <c r="B85" s="704" t="s">
        <v>267</v>
      </c>
      <c r="C85" s="728">
        <v>7.46</v>
      </c>
      <c r="D85" s="728">
        <v>7.77</v>
      </c>
      <c r="E85" s="728">
        <v>7.79</v>
      </c>
      <c r="F85" s="728">
        <v>7.79</v>
      </c>
      <c r="G85" s="728">
        <v>7.79</v>
      </c>
      <c r="H85" s="728">
        <v>7.82</v>
      </c>
      <c r="I85" s="737">
        <v>12.2</v>
      </c>
    </row>
    <row r="86" spans="1:9">
      <c r="A86" s="735">
        <v>80</v>
      </c>
      <c r="B86" s="708" t="s">
        <v>101</v>
      </c>
      <c r="C86" s="729">
        <v>9.94</v>
      </c>
      <c r="D86" s="729">
        <v>0</v>
      </c>
      <c r="E86" s="729">
        <v>10.29</v>
      </c>
      <c r="F86" s="729">
        <v>0</v>
      </c>
      <c r="G86" s="729">
        <v>24.31</v>
      </c>
      <c r="H86" s="729">
        <v>0</v>
      </c>
      <c r="I86" s="736">
        <v>24.31</v>
      </c>
    </row>
    <row r="87" spans="1:9" s="731" customFormat="1">
      <c r="A87" s="733">
        <v>81</v>
      </c>
      <c r="B87" s="704" t="s">
        <v>254</v>
      </c>
      <c r="C87" s="728">
        <v>11.9</v>
      </c>
      <c r="D87" s="728">
        <v>11.9</v>
      </c>
      <c r="E87" s="728">
        <v>11.9</v>
      </c>
      <c r="F87" s="728">
        <v>11.9</v>
      </c>
      <c r="G87" s="728">
        <v>11.9</v>
      </c>
      <c r="H87" s="728">
        <v>11.9</v>
      </c>
      <c r="I87" s="728">
        <v>11.9</v>
      </c>
    </row>
    <row r="88" spans="1:9">
      <c r="A88" s="735">
        <v>82</v>
      </c>
      <c r="B88" s="708" t="s">
        <v>189</v>
      </c>
      <c r="C88" s="729">
        <v>7.54</v>
      </c>
      <c r="D88" s="729">
        <v>8.33</v>
      </c>
      <c r="E88" s="729">
        <v>8.3800000000000008</v>
      </c>
      <c r="F88" s="729">
        <v>8.82</v>
      </c>
      <c r="G88" s="729">
        <v>9.57</v>
      </c>
      <c r="H88" s="729">
        <v>0</v>
      </c>
      <c r="I88" s="736">
        <v>11.24</v>
      </c>
    </row>
    <row r="89" spans="1:9">
      <c r="A89" s="733">
        <v>83</v>
      </c>
      <c r="B89" s="704" t="s">
        <v>104</v>
      </c>
      <c r="C89" s="728">
        <v>7</v>
      </c>
      <c r="D89" s="728">
        <v>7.5</v>
      </c>
      <c r="E89" s="728">
        <v>8</v>
      </c>
      <c r="F89" s="728">
        <v>8</v>
      </c>
      <c r="G89" s="728">
        <v>8</v>
      </c>
      <c r="H89" s="728">
        <v>5</v>
      </c>
      <c r="I89" s="737">
        <v>6</v>
      </c>
    </row>
    <row r="90" spans="1:9">
      <c r="A90" s="735">
        <v>84</v>
      </c>
      <c r="B90" s="708" t="s">
        <v>300</v>
      </c>
      <c r="C90" s="729">
        <v>9.1999999999999993</v>
      </c>
      <c r="D90" s="729">
        <v>9.6999999999999993</v>
      </c>
      <c r="E90" s="729">
        <v>9.6999999999999993</v>
      </c>
      <c r="F90" s="729">
        <v>9.6999999999999993</v>
      </c>
      <c r="G90" s="729">
        <v>9.9499999999999993</v>
      </c>
      <c r="H90" s="729">
        <v>9.4499999999999993</v>
      </c>
      <c r="I90" s="736">
        <v>11.59</v>
      </c>
    </row>
    <row r="91" spans="1:9">
      <c r="A91" s="733">
        <v>85</v>
      </c>
      <c r="B91" s="704" t="s">
        <v>106</v>
      </c>
      <c r="C91" s="728">
        <v>11.31</v>
      </c>
      <c r="D91" s="728">
        <v>11.31</v>
      </c>
      <c r="E91" s="728">
        <v>11.31</v>
      </c>
      <c r="F91" s="728">
        <v>11.31</v>
      </c>
      <c r="G91" s="728">
        <v>11.31</v>
      </c>
      <c r="H91" s="728">
        <v>11.31</v>
      </c>
      <c r="I91" s="737">
        <v>11.31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9.7100000000000009</v>
      </c>
      <c r="D94" s="729">
        <v>10.210000000000001</v>
      </c>
      <c r="E94" s="729">
        <v>11.21</v>
      </c>
      <c r="F94" s="729">
        <v>0</v>
      </c>
      <c r="G94" s="729">
        <v>0</v>
      </c>
      <c r="H94" s="729">
        <v>9.7100000000000009</v>
      </c>
      <c r="I94" s="736">
        <v>11.21</v>
      </c>
    </row>
    <row r="95" spans="1:9">
      <c r="A95" s="733">
        <v>89</v>
      </c>
      <c r="B95" s="704" t="s">
        <v>255</v>
      </c>
      <c r="C95" s="728">
        <v>9.83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26.77</v>
      </c>
    </row>
    <row r="96" spans="1:9">
      <c r="A96" s="735">
        <v>90</v>
      </c>
      <c r="B96" s="708" t="s">
        <v>191</v>
      </c>
      <c r="C96" s="729">
        <v>7.76</v>
      </c>
      <c r="D96" s="729">
        <v>8.26</v>
      </c>
      <c r="E96" s="729">
        <v>7.76</v>
      </c>
      <c r="F96" s="729">
        <v>7.76</v>
      </c>
      <c r="G96" s="729">
        <v>10.26</v>
      </c>
      <c r="H96" s="729">
        <v>7.76</v>
      </c>
      <c r="I96" s="736">
        <v>7.76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8.5062499999999996</v>
      </c>
      <c r="D101" s="724">
        <f>AVERAGE(D8:D16,D20:D21,D27,D32,D34:D46,D49,D53,D56:D67,D69,D71:D78,D80:D85,D87:D91,D94,D96)</f>
        <v>9.5604838709677402</v>
      </c>
      <c r="E101" s="724">
        <f>AVERAGE(E6:E16,E20:E21,E23,E26:E27,E32:E50,E52:E67,E69:E74,E76:E94,E96:E97)</f>
        <v>9.7760256410256385</v>
      </c>
      <c r="F101" s="724">
        <f>AVERAGE(F6:F16,F20:F21,F23,F27,F32,F34:F50,F52:F67,F69:F74,F76:F85,F96:F97,F87:F93)</f>
        <v>9.987297297297296</v>
      </c>
      <c r="G101" s="724">
        <f>AVERAGE(G6:G8,G10:G11,G13,G16,G20:G21,G27,G32,G34:G50,G52:G66,G69:G73,G76,G78:G79,G81:G93,G96)</f>
        <v>10.895538461538459</v>
      </c>
      <c r="H101" s="724">
        <f>AVERAGE(H6:H16,H20:H21,H32:H50,H52:H54,H56:H59,H61:H67,H69:H70,H72:H79,H82:H85,H87,H89:H91,H94,H96)</f>
        <v>9.2801515151515162</v>
      </c>
      <c r="I101" s="724">
        <f>AVERAGE(I6:I16,I20:I21,I23,I26:I27,I32:I50,I52:I67,I69:I79,I81:I97)</f>
        <v>11.594936708860759</v>
      </c>
    </row>
    <row r="102" spans="1:9">
      <c r="B102" s="418" t="s">
        <v>239</v>
      </c>
      <c r="C102" s="709">
        <v>6</v>
      </c>
      <c r="D102" s="709">
        <v>7.39</v>
      </c>
      <c r="E102" s="709">
        <v>7.7</v>
      </c>
      <c r="F102" s="709">
        <v>7.7</v>
      </c>
      <c r="G102" s="705">
        <v>7.79</v>
      </c>
      <c r="H102" s="705">
        <v>5</v>
      </c>
      <c r="I102" s="706">
        <v>6</v>
      </c>
    </row>
    <row r="103" spans="1:9">
      <c r="B103" s="418" t="s">
        <v>240</v>
      </c>
      <c r="C103" s="709">
        <v>11.9</v>
      </c>
      <c r="D103" s="705">
        <v>13.16</v>
      </c>
      <c r="E103" s="709">
        <v>13.4</v>
      </c>
      <c r="F103" s="705">
        <v>15.88</v>
      </c>
      <c r="G103" s="709">
        <v>24.31</v>
      </c>
      <c r="H103" s="705">
        <v>12.75</v>
      </c>
      <c r="I103" s="706">
        <v>26.77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B3FCD-C7BC-4915-A5B6-53D7D917B640}">
  <sheetPr>
    <pageSetUpPr fitToPage="1"/>
  </sheetPr>
  <dimension ref="A1:I103"/>
  <sheetViews>
    <sheetView view="pageBreakPreview" topLeftCell="A41" zoomScaleNormal="100" zoomScaleSheetLayoutView="100" workbookViewId="0">
      <selection activeCell="B1" sqref="B1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8.8000000000000007</v>
      </c>
      <c r="D8" s="728">
        <v>9</v>
      </c>
      <c r="E8" s="728">
        <v>9.9600000000000009</v>
      </c>
      <c r="F8" s="728">
        <v>10.85</v>
      </c>
      <c r="G8" s="728">
        <v>11.88</v>
      </c>
      <c r="H8" s="728">
        <v>9.32</v>
      </c>
      <c r="I8" s="737">
        <v>10.69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8.3000000000000007</v>
      </c>
      <c r="E11" s="729">
        <v>8.4</v>
      </c>
      <c r="F11" s="729">
        <v>8.33</v>
      </c>
      <c r="G11" s="729">
        <v>8.2200000000000006</v>
      </c>
      <c r="H11" s="729">
        <v>9.4600000000000009</v>
      </c>
      <c r="I11" s="736">
        <v>7.43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8.11</v>
      </c>
      <c r="I14" s="737">
        <v>11.97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9.0299999999999994</v>
      </c>
      <c r="F15" s="729">
        <v>9.0299999999999994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6.93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8.24</v>
      </c>
      <c r="D20" s="728">
        <v>8.4499999999999993</v>
      </c>
      <c r="E20" s="728">
        <v>8.81</v>
      </c>
      <c r="F20" s="728">
        <v>8.9700000000000006</v>
      </c>
      <c r="G20" s="728">
        <v>8.5</v>
      </c>
      <c r="H20" s="728">
        <v>8.6</v>
      </c>
      <c r="I20" s="737">
        <v>9.85</v>
      </c>
    </row>
    <row r="21" spans="1:9">
      <c r="A21" s="735">
        <v>16</v>
      </c>
      <c r="B21" s="708" t="s">
        <v>27</v>
      </c>
      <c r="C21" s="729">
        <v>9.6199999999999992</v>
      </c>
      <c r="D21" s="729">
        <v>10.82</v>
      </c>
      <c r="E21" s="729">
        <v>11.35</v>
      </c>
      <c r="F21" s="729">
        <v>11.35</v>
      </c>
      <c r="G21" s="729">
        <v>11.35</v>
      </c>
      <c r="H21" s="729">
        <v>9.42</v>
      </c>
      <c r="I21" s="736">
        <v>14.62</v>
      </c>
    </row>
    <row r="22" spans="1:9">
      <c r="A22" s="733">
        <v>17</v>
      </c>
      <c r="B22" s="704" t="s">
        <v>301</v>
      </c>
      <c r="C22" s="728">
        <v>6.31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8.1199999999999992</v>
      </c>
      <c r="D23" s="729">
        <v>0</v>
      </c>
      <c r="E23" s="729">
        <v>7.68</v>
      </c>
      <c r="F23" s="729">
        <v>7.68</v>
      </c>
      <c r="G23" s="729">
        <v>0</v>
      </c>
      <c r="H23" s="729">
        <v>0</v>
      </c>
      <c r="I23" s="736">
        <v>14.41</v>
      </c>
    </row>
    <row r="24" spans="1:9">
      <c r="A24" s="733">
        <v>19</v>
      </c>
      <c r="B24" s="704" t="s">
        <v>33</v>
      </c>
      <c r="C24" s="728">
        <v>8.35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</v>
      </c>
      <c r="F26" s="728">
        <v>0</v>
      </c>
      <c r="G26" s="728">
        <v>0</v>
      </c>
      <c r="H26" s="728">
        <v>0</v>
      </c>
      <c r="I26" s="737">
        <v>13.66</v>
      </c>
    </row>
    <row r="27" spans="1:9">
      <c r="A27" s="735">
        <v>22</v>
      </c>
      <c r="B27" s="708" t="s">
        <v>36</v>
      </c>
      <c r="C27" s="729">
        <v>11.46</v>
      </c>
      <c r="D27" s="729">
        <v>11.41</v>
      </c>
      <c r="E27" s="729">
        <v>11.61</v>
      </c>
      <c r="F27" s="729">
        <v>11.49</v>
      </c>
      <c r="G27" s="729">
        <v>11.43</v>
      </c>
      <c r="H27" s="729">
        <v>0</v>
      </c>
      <c r="I27" s="736">
        <v>12.16</v>
      </c>
    </row>
    <row r="28" spans="1:9">
      <c r="A28" s="733">
        <v>23</v>
      </c>
      <c r="B28" s="704" t="s">
        <v>37</v>
      </c>
      <c r="C28" s="728">
        <v>6.96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8.43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8.4700000000000006</v>
      </c>
      <c r="D32" s="728">
        <v>8.5500000000000007</v>
      </c>
      <c r="E32" s="728">
        <v>8.5299999999999994</v>
      </c>
      <c r="F32" s="728">
        <v>11.24</v>
      </c>
      <c r="G32" s="728">
        <v>13.75</v>
      </c>
      <c r="H32" s="728">
        <v>8.17</v>
      </c>
      <c r="I32" s="737">
        <v>14.31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17.41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10.8</v>
      </c>
      <c r="D35" s="729">
        <v>12.6</v>
      </c>
      <c r="E35" s="729">
        <v>9.8000000000000007</v>
      </c>
      <c r="F35" s="729">
        <v>12.8</v>
      </c>
      <c r="G35" s="729">
        <v>13.7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6.7</v>
      </c>
      <c r="D36" s="728">
        <v>9.26</v>
      </c>
      <c r="E36" s="728">
        <v>9.1300000000000008</v>
      </c>
      <c r="F36" s="728">
        <v>9.1999999999999993</v>
      </c>
      <c r="G36" s="728">
        <v>11.08</v>
      </c>
      <c r="H36" s="728">
        <v>9.49</v>
      </c>
      <c r="I36" s="737">
        <v>9.73</v>
      </c>
    </row>
    <row r="37" spans="1:9">
      <c r="A37" s="735">
        <v>32</v>
      </c>
      <c r="B37" s="708" t="s">
        <v>47</v>
      </c>
      <c r="C37" s="729">
        <v>7.84</v>
      </c>
      <c r="D37" s="729">
        <v>8.17</v>
      </c>
      <c r="E37" s="729">
        <v>8.59</v>
      </c>
      <c r="F37" s="729">
        <v>8.59</v>
      </c>
      <c r="G37" s="729">
        <v>11.23</v>
      </c>
      <c r="H37" s="729">
        <v>9.44</v>
      </c>
      <c r="I37" s="736">
        <v>9.59</v>
      </c>
    </row>
    <row r="38" spans="1:9">
      <c r="A38" s="733">
        <v>33</v>
      </c>
      <c r="B38" s="704" t="s">
        <v>48</v>
      </c>
      <c r="C38" s="728">
        <v>8.52</v>
      </c>
      <c r="D38" s="728">
        <v>10.94</v>
      </c>
      <c r="E38" s="728">
        <v>11.16</v>
      </c>
      <c r="F38" s="728">
        <v>11.57</v>
      </c>
      <c r="G38" s="728">
        <v>12.3</v>
      </c>
      <c r="H38" s="728">
        <v>10.53</v>
      </c>
      <c r="I38" s="737">
        <v>12.87</v>
      </c>
    </row>
    <row r="39" spans="1:9" s="731" customFormat="1">
      <c r="A39" s="735">
        <v>34</v>
      </c>
      <c r="B39" s="708" t="s">
        <v>49</v>
      </c>
      <c r="C39" s="729">
        <v>9.15</v>
      </c>
      <c r="D39" s="729">
        <v>9.15</v>
      </c>
      <c r="E39" s="729">
        <v>8.8800000000000008</v>
      </c>
      <c r="F39" s="729">
        <v>8.8800000000000008</v>
      </c>
      <c r="G39" s="729">
        <v>8.8800000000000008</v>
      </c>
      <c r="H39" s="729">
        <v>8.6999999999999993</v>
      </c>
      <c r="I39" s="736">
        <v>8.43</v>
      </c>
    </row>
    <row r="40" spans="1:9">
      <c r="A40" s="733">
        <v>35</v>
      </c>
      <c r="B40" s="704" t="s">
        <v>50</v>
      </c>
      <c r="C40" s="728">
        <v>7.85</v>
      </c>
      <c r="D40" s="728">
        <v>8.93</v>
      </c>
      <c r="E40" s="728">
        <v>8.93</v>
      </c>
      <c r="F40" s="728">
        <v>8.93</v>
      </c>
      <c r="G40" s="728">
        <v>13.35</v>
      </c>
      <c r="H40" s="728">
        <v>8.23</v>
      </c>
      <c r="I40" s="737">
        <v>9.52</v>
      </c>
    </row>
    <row r="41" spans="1:9">
      <c r="A41" s="735">
        <v>36</v>
      </c>
      <c r="B41" s="708" t="s">
        <v>51</v>
      </c>
      <c r="C41" s="729">
        <v>9.32</v>
      </c>
      <c r="D41" s="729">
        <v>11.89</v>
      </c>
      <c r="E41" s="729">
        <v>11.56</v>
      </c>
      <c r="F41" s="729">
        <v>11.25</v>
      </c>
      <c r="G41" s="729">
        <v>9.4600000000000009</v>
      </c>
      <c r="H41" s="729">
        <v>10.24</v>
      </c>
      <c r="I41" s="736">
        <v>11.89</v>
      </c>
    </row>
    <row r="42" spans="1:9">
      <c r="A42" s="733">
        <v>37</v>
      </c>
      <c r="B42" s="704" t="s">
        <v>52</v>
      </c>
      <c r="C42" s="728">
        <v>7.37</v>
      </c>
      <c r="D42" s="728">
        <v>12.08</v>
      </c>
      <c r="E42" s="728">
        <v>11.11</v>
      </c>
      <c r="F42" s="728">
        <v>10.67</v>
      </c>
      <c r="G42" s="728">
        <v>12.35</v>
      </c>
      <c r="H42" s="728">
        <v>9.19</v>
      </c>
      <c r="I42" s="737">
        <v>10.78</v>
      </c>
    </row>
    <row r="43" spans="1:9">
      <c r="A43" s="735">
        <v>38</v>
      </c>
      <c r="B43" s="708" t="s">
        <v>289</v>
      </c>
      <c r="C43" s="729">
        <v>8.6</v>
      </c>
      <c r="D43" s="729">
        <v>10.28</v>
      </c>
      <c r="E43" s="729">
        <v>11.27</v>
      </c>
      <c r="F43" s="729">
        <v>11.27</v>
      </c>
      <c r="G43" s="729">
        <v>13.37</v>
      </c>
      <c r="H43" s="729">
        <v>9.16</v>
      </c>
      <c r="I43" s="736">
        <v>10.44</v>
      </c>
    </row>
    <row r="44" spans="1:9">
      <c r="A44" s="733">
        <v>39</v>
      </c>
      <c r="B44" s="704" t="s">
        <v>55</v>
      </c>
      <c r="C44" s="728">
        <v>9.6999999999999993</v>
      </c>
      <c r="D44" s="728">
        <v>9.25</v>
      </c>
      <c r="E44" s="728">
        <v>11.6</v>
      </c>
      <c r="F44" s="728">
        <v>11.49</v>
      </c>
      <c r="G44" s="728">
        <v>9.75</v>
      </c>
      <c r="H44" s="728">
        <v>9.8000000000000007</v>
      </c>
      <c r="I44" s="737">
        <v>9.65</v>
      </c>
    </row>
    <row r="45" spans="1:9">
      <c r="A45" s="735">
        <v>40</v>
      </c>
      <c r="B45" s="708" t="s">
        <v>56</v>
      </c>
      <c r="C45" s="729">
        <v>10.52</v>
      </c>
      <c r="D45" s="729">
        <v>10.52</v>
      </c>
      <c r="E45" s="729">
        <v>10.52</v>
      </c>
      <c r="F45" s="729">
        <v>10.52</v>
      </c>
      <c r="G45" s="729">
        <v>10.52</v>
      </c>
      <c r="H45" s="729">
        <v>10.52</v>
      </c>
      <c r="I45" s="736">
        <v>10.52</v>
      </c>
    </row>
    <row r="46" spans="1:9">
      <c r="A46" s="733">
        <v>41</v>
      </c>
      <c r="B46" s="704" t="s">
        <v>57</v>
      </c>
      <c r="C46" s="728">
        <v>10.32</v>
      </c>
      <c r="D46" s="728">
        <v>10.52</v>
      </c>
      <c r="E46" s="728">
        <v>12.29</v>
      </c>
      <c r="F46" s="728">
        <v>12.84</v>
      </c>
      <c r="G46" s="728">
        <v>13.27</v>
      </c>
      <c r="H46" s="728">
        <v>9.0299999999999994</v>
      </c>
      <c r="I46" s="737">
        <v>12.03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8.0299999999999994</v>
      </c>
      <c r="F47" s="729">
        <v>8.5</v>
      </c>
      <c r="G47" s="729">
        <v>9.6199999999999992</v>
      </c>
      <c r="H47" s="729">
        <v>9.19</v>
      </c>
      <c r="I47" s="736">
        <v>8.7100000000000009</v>
      </c>
    </row>
    <row r="48" spans="1:9">
      <c r="A48" s="733">
        <v>43</v>
      </c>
      <c r="B48" s="704" t="s">
        <v>59</v>
      </c>
      <c r="C48" s="728">
        <v>6.91</v>
      </c>
      <c r="D48" s="728">
        <v>0</v>
      </c>
      <c r="E48" s="728">
        <v>7.96</v>
      </c>
      <c r="F48" s="728">
        <v>7.96</v>
      </c>
      <c r="G48" s="728">
        <v>10.26</v>
      </c>
      <c r="H48" s="728">
        <v>8.8000000000000007</v>
      </c>
      <c r="I48" s="737">
        <v>8.0399999999999991</v>
      </c>
    </row>
    <row r="49" spans="1:9">
      <c r="A49" s="735">
        <v>44</v>
      </c>
      <c r="B49" s="708" t="s">
        <v>60</v>
      </c>
      <c r="C49" s="729">
        <v>7.6</v>
      </c>
      <c r="D49" s="729">
        <v>9.49</v>
      </c>
      <c r="E49" s="729">
        <v>9.94</v>
      </c>
      <c r="F49" s="729">
        <v>8.81</v>
      </c>
      <c r="G49" s="729">
        <v>10.99</v>
      </c>
      <c r="H49" s="729">
        <v>8.7200000000000006</v>
      </c>
      <c r="I49" s="736">
        <v>9.69</v>
      </c>
    </row>
    <row r="50" spans="1:9" ht="16.5" thickBot="1">
      <c r="A50" s="738">
        <v>45</v>
      </c>
      <c r="B50" s="712" t="s">
        <v>61</v>
      </c>
      <c r="C50" s="725">
        <v>7.75</v>
      </c>
      <c r="D50" s="725">
        <v>0</v>
      </c>
      <c r="E50" s="725">
        <v>8.11</v>
      </c>
      <c r="F50" s="725">
        <v>8.4</v>
      </c>
      <c r="G50" s="725">
        <v>10.37</v>
      </c>
      <c r="H50" s="725">
        <v>11.78</v>
      </c>
      <c r="I50" s="739">
        <v>9.92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11.98</v>
      </c>
      <c r="D52" s="726">
        <v>0</v>
      </c>
      <c r="E52" s="726">
        <v>11.98</v>
      </c>
      <c r="F52" s="726">
        <v>11.98</v>
      </c>
      <c r="G52" s="726">
        <v>11.98</v>
      </c>
      <c r="H52" s="726">
        <v>8.9600000000000009</v>
      </c>
      <c r="I52" s="744">
        <v>14.41</v>
      </c>
    </row>
    <row r="53" spans="1:9">
      <c r="A53" s="733">
        <v>47</v>
      </c>
      <c r="B53" s="704" t="s">
        <v>64</v>
      </c>
      <c r="C53" s="728">
        <v>6.83</v>
      </c>
      <c r="D53" s="728">
        <v>7.38</v>
      </c>
      <c r="E53" s="728">
        <v>8.92</v>
      </c>
      <c r="F53" s="728">
        <v>9.41</v>
      </c>
      <c r="G53" s="728">
        <v>9.92</v>
      </c>
      <c r="H53" s="728">
        <v>7.77</v>
      </c>
      <c r="I53" s="737">
        <v>9.2799999999999994</v>
      </c>
    </row>
    <row r="54" spans="1:9">
      <c r="A54" s="735">
        <v>48</v>
      </c>
      <c r="B54" s="708" t="s">
        <v>65</v>
      </c>
      <c r="C54" s="729">
        <v>10.37</v>
      </c>
      <c r="D54" s="729">
        <v>0</v>
      </c>
      <c r="E54" s="729">
        <v>11.61</v>
      </c>
      <c r="F54" s="729">
        <v>11.8</v>
      </c>
      <c r="G54" s="729">
        <v>12.66</v>
      </c>
      <c r="H54" s="729">
        <v>10.27</v>
      </c>
      <c r="I54" s="736">
        <v>11.46</v>
      </c>
    </row>
    <row r="55" spans="1:9">
      <c r="A55" s="733">
        <v>49</v>
      </c>
      <c r="B55" s="704" t="s">
        <v>66</v>
      </c>
      <c r="C55" s="728">
        <v>9.9600000000000009</v>
      </c>
      <c r="D55" s="728">
        <v>0</v>
      </c>
      <c r="E55" s="728">
        <v>11.81</v>
      </c>
      <c r="F55" s="728">
        <v>12.13</v>
      </c>
      <c r="G55" s="728">
        <v>11.75</v>
      </c>
      <c r="H55" s="728">
        <v>0</v>
      </c>
      <c r="I55" s="737">
        <v>13.83</v>
      </c>
    </row>
    <row r="56" spans="1:9">
      <c r="A56" s="735">
        <v>50</v>
      </c>
      <c r="B56" s="708" t="s">
        <v>67</v>
      </c>
      <c r="C56" s="729">
        <v>9.48</v>
      </c>
      <c r="D56" s="729">
        <v>11.18</v>
      </c>
      <c r="E56" s="729">
        <v>13.37</v>
      </c>
      <c r="F56" s="729">
        <v>10.48</v>
      </c>
      <c r="G56" s="729">
        <v>8.17</v>
      </c>
      <c r="H56" s="729">
        <v>6.82</v>
      </c>
      <c r="I56" s="736">
        <v>9.48</v>
      </c>
    </row>
    <row r="57" spans="1:9">
      <c r="A57" s="733">
        <v>51</v>
      </c>
      <c r="B57" s="704" t="s">
        <v>68</v>
      </c>
      <c r="C57" s="728">
        <v>9.1</v>
      </c>
      <c r="D57" s="728">
        <v>11.62</v>
      </c>
      <c r="E57" s="728">
        <v>11.89</v>
      </c>
      <c r="F57" s="728">
        <v>10.64</v>
      </c>
      <c r="G57" s="728">
        <v>10.64</v>
      </c>
      <c r="H57" s="728">
        <v>10.39</v>
      </c>
      <c r="I57" s="737">
        <v>10.6</v>
      </c>
    </row>
    <row r="58" spans="1:9">
      <c r="A58" s="735">
        <v>52</v>
      </c>
      <c r="B58" s="708" t="s">
        <v>69</v>
      </c>
      <c r="C58" s="729">
        <v>10.050000000000001</v>
      </c>
      <c r="D58" s="729">
        <v>10.050000000000001</v>
      </c>
      <c r="E58" s="729">
        <v>10.050000000000001</v>
      </c>
      <c r="F58" s="729">
        <v>10.050000000000001</v>
      </c>
      <c r="G58" s="729">
        <v>10.050000000000001</v>
      </c>
      <c r="H58" s="729">
        <v>9.0299999999999994</v>
      </c>
      <c r="I58" s="736">
        <v>8.11</v>
      </c>
    </row>
    <row r="59" spans="1:9">
      <c r="A59" s="733">
        <v>53</v>
      </c>
      <c r="B59" s="704" t="s">
        <v>70</v>
      </c>
      <c r="C59" s="728">
        <v>10.81</v>
      </c>
      <c r="D59" s="728">
        <v>11.43</v>
      </c>
      <c r="E59" s="728">
        <v>11.43</v>
      </c>
      <c r="F59" s="728">
        <v>12.68</v>
      </c>
      <c r="G59" s="728">
        <v>13.93</v>
      </c>
      <c r="H59" s="728">
        <v>11.43</v>
      </c>
      <c r="I59" s="737">
        <v>13.31</v>
      </c>
    </row>
    <row r="60" spans="1:9">
      <c r="A60" s="735">
        <v>54</v>
      </c>
      <c r="B60" s="708" t="s">
        <v>237</v>
      </c>
      <c r="C60" s="729">
        <v>10.31</v>
      </c>
      <c r="D60" s="729">
        <v>10.56</v>
      </c>
      <c r="E60" s="729">
        <v>11.06</v>
      </c>
      <c r="F60" s="729">
        <v>11.06</v>
      </c>
      <c r="G60" s="729">
        <v>11.06</v>
      </c>
      <c r="H60" s="729">
        <v>0</v>
      </c>
      <c r="I60" s="736">
        <v>10.56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8.94</v>
      </c>
      <c r="D62" s="729">
        <v>9.1300000000000008</v>
      </c>
      <c r="E62" s="729">
        <v>9.52</v>
      </c>
      <c r="F62" s="729">
        <v>9.51</v>
      </c>
      <c r="G62" s="729">
        <v>8.9</v>
      </c>
      <c r="H62" s="729">
        <v>8.7200000000000006</v>
      </c>
      <c r="I62" s="736">
        <v>9.09</v>
      </c>
    </row>
    <row r="63" spans="1:9">
      <c r="A63" s="733">
        <v>57</v>
      </c>
      <c r="B63" s="704" t="s">
        <v>75</v>
      </c>
      <c r="C63" s="728">
        <v>7.56</v>
      </c>
      <c r="D63" s="728">
        <v>8.06</v>
      </c>
      <c r="E63" s="728">
        <v>8.7100000000000009</v>
      </c>
      <c r="F63" s="728">
        <v>8.43</v>
      </c>
      <c r="G63" s="728">
        <v>8.68</v>
      </c>
      <c r="H63" s="728">
        <v>8.2200000000000006</v>
      </c>
      <c r="I63" s="737">
        <v>8.26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7.33</v>
      </c>
      <c r="D65" s="728">
        <v>7.56</v>
      </c>
      <c r="E65" s="728">
        <v>8.1300000000000008</v>
      </c>
      <c r="F65" s="728">
        <v>8.1300000000000008</v>
      </c>
      <c r="G65" s="728">
        <v>8.1300000000000008</v>
      </c>
      <c r="H65" s="728">
        <v>8.1300000000000008</v>
      </c>
      <c r="I65" s="737">
        <v>8.1300000000000008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8.1300000000000008</v>
      </c>
      <c r="D67" s="728">
        <v>8.83</v>
      </c>
      <c r="E67" s="728">
        <v>8.83</v>
      </c>
      <c r="F67" s="728">
        <v>8.83</v>
      </c>
      <c r="G67" s="728">
        <v>0</v>
      </c>
      <c r="H67" s="728">
        <v>8.83</v>
      </c>
      <c r="I67" s="737">
        <v>8.83</v>
      </c>
    </row>
    <row r="68" spans="1:9">
      <c r="A68" s="735">
        <v>62</v>
      </c>
      <c r="B68" s="708" t="s">
        <v>80</v>
      </c>
      <c r="C68" s="729">
        <v>6.71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8.58</v>
      </c>
      <c r="G70" s="729">
        <v>9.26</v>
      </c>
      <c r="H70" s="729">
        <v>10.050000000000001</v>
      </c>
      <c r="I70" s="736">
        <v>10.050000000000001</v>
      </c>
    </row>
    <row r="71" spans="1:9">
      <c r="A71" s="733">
        <v>65</v>
      </c>
      <c r="B71" s="704" t="s">
        <v>321</v>
      </c>
      <c r="C71" s="728">
        <v>7.99</v>
      </c>
      <c r="D71" s="728">
        <v>9.86</v>
      </c>
      <c r="E71" s="728">
        <v>9.99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10.02</v>
      </c>
      <c r="D72" s="729">
        <v>11.03</v>
      </c>
      <c r="E72" s="729">
        <v>11.16</v>
      </c>
      <c r="F72" s="729">
        <v>12.43</v>
      </c>
      <c r="G72" s="729">
        <v>10.57</v>
      </c>
      <c r="H72" s="729">
        <v>10.53</v>
      </c>
      <c r="I72" s="736">
        <v>10.5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10.74</v>
      </c>
      <c r="E74" s="729">
        <v>10.38</v>
      </c>
      <c r="F74" s="729">
        <v>10.38</v>
      </c>
      <c r="G74" s="729">
        <v>0</v>
      </c>
      <c r="H74" s="729">
        <v>10.14</v>
      </c>
      <c r="I74" s="736">
        <v>10.74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9.36</v>
      </c>
      <c r="D77" s="728">
        <v>9.36</v>
      </c>
      <c r="E77" s="728">
        <v>9.36</v>
      </c>
      <c r="F77" s="728">
        <v>9.36</v>
      </c>
      <c r="G77" s="728">
        <v>0</v>
      </c>
      <c r="H77" s="728">
        <v>9.36</v>
      </c>
      <c r="I77" s="737">
        <v>9.36</v>
      </c>
    </row>
    <row r="78" spans="1:9">
      <c r="A78" s="735">
        <v>72</v>
      </c>
      <c r="B78" s="708" t="s">
        <v>231</v>
      </c>
      <c r="C78" s="729">
        <v>7.87</v>
      </c>
      <c r="D78" s="729">
        <v>8.8699999999999992</v>
      </c>
      <c r="E78" s="729">
        <v>8.68</v>
      </c>
      <c r="F78" s="729">
        <v>8.68</v>
      </c>
      <c r="G78" s="729">
        <v>8.64</v>
      </c>
      <c r="H78" s="729">
        <v>8.76</v>
      </c>
      <c r="I78" s="736">
        <v>13.34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9.42</v>
      </c>
      <c r="D83" s="728">
        <v>9.52</v>
      </c>
      <c r="E83" s="728">
        <v>9.48</v>
      </c>
      <c r="F83" s="728">
        <v>9.6199999999999992</v>
      </c>
      <c r="G83" s="728">
        <v>9.82</v>
      </c>
      <c r="H83" s="728">
        <v>9.6</v>
      </c>
      <c r="I83" s="737">
        <v>10.32</v>
      </c>
    </row>
    <row r="84" spans="1:9">
      <c r="A84" s="735">
        <v>78</v>
      </c>
      <c r="B84" s="708" t="s">
        <v>99</v>
      </c>
      <c r="C84" s="729">
        <v>9.16</v>
      </c>
      <c r="D84" s="729">
        <v>9.7100000000000009</v>
      </c>
      <c r="E84" s="729">
        <v>9.59</v>
      </c>
      <c r="F84" s="729">
        <v>11.06</v>
      </c>
      <c r="G84" s="729">
        <v>11.4</v>
      </c>
      <c r="H84" s="729">
        <v>12</v>
      </c>
      <c r="I84" s="736">
        <v>12.54</v>
      </c>
    </row>
    <row r="85" spans="1:9">
      <c r="A85" s="733">
        <v>79</v>
      </c>
      <c r="B85" s="704" t="s">
        <v>267</v>
      </c>
      <c r="C85" s="728">
        <v>7.46</v>
      </c>
      <c r="D85" s="728">
        <v>7.93</v>
      </c>
      <c r="E85" s="728">
        <v>8.2100000000000009</v>
      </c>
      <c r="F85" s="728">
        <v>8.4</v>
      </c>
      <c r="G85" s="728">
        <v>8.9</v>
      </c>
      <c r="H85" s="728">
        <v>8.91</v>
      </c>
      <c r="I85" s="737">
        <v>13.88</v>
      </c>
    </row>
    <row r="86" spans="1:9">
      <c r="A86" s="735">
        <v>80</v>
      </c>
      <c r="B86" s="708" t="s">
        <v>101</v>
      </c>
      <c r="C86" s="729">
        <v>10.18</v>
      </c>
      <c r="D86" s="729">
        <v>0</v>
      </c>
      <c r="E86" s="729">
        <v>10.54</v>
      </c>
      <c r="F86" s="729">
        <v>0</v>
      </c>
      <c r="G86" s="729">
        <v>25.65</v>
      </c>
      <c r="H86" s="729">
        <v>0</v>
      </c>
      <c r="I86" s="736">
        <v>25.65</v>
      </c>
    </row>
    <row r="87" spans="1:9" s="731" customFormat="1">
      <c r="A87" s="733">
        <v>81</v>
      </c>
      <c r="B87" s="704" t="s">
        <v>254</v>
      </c>
      <c r="C87" s="728">
        <v>11.79</v>
      </c>
      <c r="D87" s="728">
        <v>11.79</v>
      </c>
      <c r="E87" s="728">
        <v>11.79</v>
      </c>
      <c r="F87" s="728">
        <v>11.79</v>
      </c>
      <c r="G87" s="728">
        <v>11.79</v>
      </c>
      <c r="H87" s="728">
        <v>11.79</v>
      </c>
      <c r="I87" s="737">
        <v>11.79</v>
      </c>
    </row>
    <row r="88" spans="1:9">
      <c r="A88" s="735">
        <v>82</v>
      </c>
      <c r="B88" s="708" t="s">
        <v>189</v>
      </c>
      <c r="C88" s="729">
        <v>7.41</v>
      </c>
      <c r="D88" s="729">
        <v>8.42</v>
      </c>
      <c r="E88" s="729">
        <v>8.4</v>
      </c>
      <c r="F88" s="729">
        <v>8.74</v>
      </c>
      <c r="G88" s="729">
        <v>9.6300000000000008</v>
      </c>
      <c r="H88" s="729">
        <v>0</v>
      </c>
      <c r="I88" s="736">
        <v>11.07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11.61</v>
      </c>
    </row>
    <row r="91" spans="1:9">
      <c r="A91" s="733">
        <v>85</v>
      </c>
      <c r="B91" s="704" t="s">
        <v>106</v>
      </c>
      <c r="C91" s="728">
        <v>11.58</v>
      </c>
      <c r="D91" s="728">
        <v>11.58</v>
      </c>
      <c r="E91" s="728">
        <v>11.58</v>
      </c>
      <c r="F91" s="728">
        <v>11.58</v>
      </c>
      <c r="G91" s="728">
        <v>11.58</v>
      </c>
      <c r="H91" s="728">
        <v>11.58</v>
      </c>
      <c r="I91" s="737">
        <v>11.58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9.9600000000000009</v>
      </c>
      <c r="D94" s="729">
        <v>10.46</v>
      </c>
      <c r="E94" s="729">
        <v>11.46</v>
      </c>
      <c r="F94" s="729">
        <v>0</v>
      </c>
      <c r="G94" s="729">
        <v>0</v>
      </c>
      <c r="H94" s="729">
        <v>9.9600000000000009</v>
      </c>
      <c r="I94" s="736">
        <v>11.46</v>
      </c>
    </row>
    <row r="95" spans="1:9">
      <c r="A95" s="733">
        <v>89</v>
      </c>
      <c r="B95" s="704" t="s">
        <v>255</v>
      </c>
      <c r="C95" s="728">
        <v>9.6199999999999992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26.57</v>
      </c>
    </row>
    <row r="96" spans="1:9">
      <c r="A96" s="735">
        <v>90</v>
      </c>
      <c r="B96" s="708" t="s">
        <v>191</v>
      </c>
      <c r="C96" s="729">
        <v>7.65</v>
      </c>
      <c r="D96" s="729">
        <v>8.15</v>
      </c>
      <c r="E96" s="729">
        <v>7.65</v>
      </c>
      <c r="F96" s="729">
        <v>7.65</v>
      </c>
      <c r="G96" s="729">
        <v>10.15</v>
      </c>
      <c r="H96" s="729">
        <v>7.65</v>
      </c>
      <c r="I96" s="736">
        <v>7.65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8.5687500000000014</v>
      </c>
      <c r="D101" s="724">
        <f>AVERAGE(D8:D16,D20:D21,D27,D32,D34:D46,D49,D53,D56:D67,D69,D71:D78,D80:D85,D87:D91,D94,D96)</f>
        <v>9.6572580645161299</v>
      </c>
      <c r="E101" s="724">
        <f>AVERAGE(E6:E16,E20:E21,E23,E26:E27,E32:E50,E52:E67,E69:E74,E76:E94,E96:E97)</f>
        <v>9.8719230769230766</v>
      </c>
      <c r="F101" s="724">
        <f>AVERAGE(F6:F16,F20:F21,F23,F27,F32,F34:F50,F52:F67,F69:F74,F76:F85,F96:F97,F87:F93)</f>
        <v>10.065675675675671</v>
      </c>
      <c r="G101" s="724">
        <f>AVERAGE(G6:G8,G10:G11,G13,G16,G20:G21,G27,G32,G34:G50,G52:G66,G69:G73,G76,G78:G79,G81:G93,G96)</f>
        <v>11.117999999999999</v>
      </c>
      <c r="H101" s="724">
        <f>AVERAGE(H6:H16,H20:H21,H32:H50,H52:H54,H56:H59,H61:H67,H69:H70,H72:H79,H82:H85,H87,H89:H91,H94,H96)</f>
        <v>9.3866666666666685</v>
      </c>
      <c r="I101" s="724">
        <f>AVERAGE(I6:I16,I20:I21,I23,I26:I27,I32:I50,I52:I67,I69:I79,I81:I97)</f>
        <v>11.647594936708861</v>
      </c>
    </row>
    <row r="102" spans="1:9">
      <c r="B102" s="418" t="s">
        <v>239</v>
      </c>
      <c r="C102" s="709">
        <v>6</v>
      </c>
      <c r="D102" s="709">
        <v>7.38</v>
      </c>
      <c r="E102" s="709">
        <v>7.65</v>
      </c>
      <c r="F102" s="709">
        <v>7.65</v>
      </c>
      <c r="G102" s="705">
        <v>8</v>
      </c>
      <c r="H102" s="705">
        <v>6</v>
      </c>
      <c r="I102" s="706">
        <v>6</v>
      </c>
    </row>
    <row r="103" spans="1:9">
      <c r="B103" s="418" t="s">
        <v>240</v>
      </c>
      <c r="C103" s="709">
        <v>11.98</v>
      </c>
      <c r="D103" s="705">
        <v>12.75</v>
      </c>
      <c r="E103" s="709">
        <v>13.37</v>
      </c>
      <c r="F103" s="705">
        <v>15.43</v>
      </c>
      <c r="G103" s="709">
        <v>25.65</v>
      </c>
      <c r="H103" s="705">
        <v>12.75</v>
      </c>
      <c r="I103" s="706">
        <v>26.57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854A-D6B4-460A-8A0B-5C183BD67D5B}">
  <sheetPr>
    <pageSetUpPr fitToPage="1"/>
  </sheetPr>
  <dimension ref="A1:I103"/>
  <sheetViews>
    <sheetView view="pageBreakPreview" topLeftCell="A79" zoomScaleNormal="100" zoomScaleSheetLayoutView="100" workbookViewId="0"/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8.67</v>
      </c>
      <c r="D8" s="728">
        <v>8.82</v>
      </c>
      <c r="E8" s="728">
        <v>9.86</v>
      </c>
      <c r="F8" s="728">
        <v>11.12</v>
      </c>
      <c r="G8" s="728">
        <v>12.04</v>
      </c>
      <c r="H8" s="728">
        <v>9.26</v>
      </c>
      <c r="I8" s="737">
        <v>10.57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7.82</v>
      </c>
      <c r="D11" s="729">
        <v>8.32</v>
      </c>
      <c r="E11" s="729">
        <v>8.43</v>
      </c>
      <c r="F11" s="729">
        <v>8.35</v>
      </c>
      <c r="G11" s="729">
        <v>8.25</v>
      </c>
      <c r="H11" s="729">
        <v>9.51</v>
      </c>
      <c r="I11" s="736">
        <v>7.62</v>
      </c>
    </row>
    <row r="12" spans="1:9">
      <c r="A12" s="733">
        <v>7</v>
      </c>
      <c r="B12" s="704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8.5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7.26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8.44</v>
      </c>
      <c r="D20" s="728">
        <v>8.58</v>
      </c>
      <c r="E20" s="728">
        <v>8.86</v>
      </c>
      <c r="F20" s="728">
        <v>8.93</v>
      </c>
      <c r="G20" s="728">
        <v>8.58</v>
      </c>
      <c r="H20" s="728">
        <v>8.58</v>
      </c>
      <c r="I20" s="737">
        <v>8.76</v>
      </c>
    </row>
    <row r="21" spans="1:9">
      <c r="A21" s="735">
        <v>16</v>
      </c>
      <c r="B21" s="708" t="s">
        <v>27</v>
      </c>
      <c r="C21" s="729">
        <v>10.38</v>
      </c>
      <c r="D21" s="729">
        <v>10.66</v>
      </c>
      <c r="E21" s="729">
        <v>10.65</v>
      </c>
      <c r="F21" s="729">
        <v>10.65</v>
      </c>
      <c r="G21" s="729">
        <v>10.65</v>
      </c>
      <c r="H21" s="729">
        <v>9.9499999999999993</v>
      </c>
      <c r="I21" s="736">
        <v>14.23</v>
      </c>
    </row>
    <row r="22" spans="1:9">
      <c r="A22" s="733">
        <v>17</v>
      </c>
      <c r="B22" s="704" t="s">
        <v>301</v>
      </c>
      <c r="C22" s="728">
        <v>6.21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8.14</v>
      </c>
      <c r="D23" s="729">
        <v>0</v>
      </c>
      <c r="E23" s="729">
        <v>7.71</v>
      </c>
      <c r="F23" s="729">
        <v>7.71</v>
      </c>
      <c r="G23" s="729">
        <v>0</v>
      </c>
      <c r="H23" s="729">
        <v>0</v>
      </c>
      <c r="I23" s="736">
        <v>14.55</v>
      </c>
    </row>
    <row r="24" spans="1:9">
      <c r="A24" s="733">
        <v>19</v>
      </c>
      <c r="B24" s="704" t="s">
        <v>33</v>
      </c>
      <c r="C24" s="728">
        <v>8.33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6.57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13.89</v>
      </c>
    </row>
    <row r="27" spans="1:9">
      <c r="A27" s="735">
        <v>22</v>
      </c>
      <c r="B27" s="708" t="s">
        <v>36</v>
      </c>
      <c r="C27" s="729">
        <v>12.29</v>
      </c>
      <c r="D27" s="729">
        <v>12.29</v>
      </c>
      <c r="E27" s="729">
        <v>12.31</v>
      </c>
      <c r="F27" s="729">
        <v>12.3</v>
      </c>
      <c r="G27" s="729">
        <v>12.29</v>
      </c>
      <c r="H27" s="729">
        <v>0</v>
      </c>
      <c r="I27" s="736">
        <v>12.36</v>
      </c>
    </row>
    <row r="28" spans="1:9">
      <c r="A28" s="733">
        <v>23</v>
      </c>
      <c r="B28" s="704" t="s">
        <v>37</v>
      </c>
      <c r="C28" s="728">
        <v>6.75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8.0399999999999991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5.99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8.52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8.2200000000000006</v>
      </c>
      <c r="I32" s="737">
        <v>13.41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17.09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10.7</v>
      </c>
      <c r="D35" s="729">
        <v>10.7</v>
      </c>
      <c r="E35" s="729">
        <v>9.6999999999999993</v>
      </c>
      <c r="F35" s="729">
        <v>12.7</v>
      </c>
      <c r="G35" s="729">
        <v>13.9</v>
      </c>
      <c r="H35" s="729">
        <v>11.2</v>
      </c>
      <c r="I35" s="736">
        <v>12.9</v>
      </c>
    </row>
    <row r="36" spans="1:9">
      <c r="A36" s="733">
        <v>31</v>
      </c>
      <c r="B36" s="704" t="s">
        <v>46</v>
      </c>
      <c r="C36" s="728">
        <v>7.27</v>
      </c>
      <c r="D36" s="728">
        <v>8.98</v>
      </c>
      <c r="E36" s="728">
        <v>9</v>
      </c>
      <c r="F36" s="728">
        <v>10.34</v>
      </c>
      <c r="G36" s="728">
        <v>12.08</v>
      </c>
      <c r="H36" s="728">
        <v>10.64</v>
      </c>
      <c r="I36" s="737">
        <v>11.29</v>
      </c>
    </row>
    <row r="37" spans="1:9">
      <c r="A37" s="735">
        <v>32</v>
      </c>
      <c r="B37" s="708" t="s">
        <v>47</v>
      </c>
      <c r="C37" s="729">
        <v>7.22</v>
      </c>
      <c r="D37" s="729">
        <v>7.52</v>
      </c>
      <c r="E37" s="729">
        <v>7.92</v>
      </c>
      <c r="F37" s="729">
        <v>7.92</v>
      </c>
      <c r="G37" s="729">
        <v>10.039999999999999</v>
      </c>
      <c r="H37" s="729">
        <v>8.56</v>
      </c>
      <c r="I37" s="736">
        <v>8.7100000000000009</v>
      </c>
    </row>
    <row r="38" spans="1:9">
      <c r="A38" s="733">
        <v>33</v>
      </c>
      <c r="B38" s="704" t="s">
        <v>48</v>
      </c>
      <c r="C38" s="728">
        <v>5.7</v>
      </c>
      <c r="D38" s="728">
        <v>6.5</v>
      </c>
      <c r="E38" s="728">
        <v>7.14</v>
      </c>
      <c r="F38" s="728">
        <v>7.78</v>
      </c>
      <c r="G38" s="728">
        <v>8.27</v>
      </c>
      <c r="H38" s="728">
        <v>5.81</v>
      </c>
      <c r="I38" s="737">
        <v>8.26</v>
      </c>
    </row>
    <row r="39" spans="1:9" s="731" customFormat="1">
      <c r="A39" s="735">
        <v>34</v>
      </c>
      <c r="B39" s="708" t="s">
        <v>49</v>
      </c>
      <c r="C39" s="729">
        <v>9.67</v>
      </c>
      <c r="D39" s="729">
        <v>9.67</v>
      </c>
      <c r="E39" s="729">
        <v>9.4</v>
      </c>
      <c r="F39" s="729">
        <v>9.4</v>
      </c>
      <c r="G39" s="729">
        <v>9.4</v>
      </c>
      <c r="H39" s="729">
        <v>9.2200000000000006</v>
      </c>
      <c r="I39" s="736">
        <v>8.9499999999999993</v>
      </c>
    </row>
    <row r="40" spans="1:9">
      <c r="A40" s="733">
        <v>35</v>
      </c>
      <c r="B40" s="704" t="s">
        <v>50</v>
      </c>
      <c r="C40" s="728">
        <v>7.94</v>
      </c>
      <c r="D40" s="728">
        <v>8.83</v>
      </c>
      <c r="E40" s="728">
        <v>9.09</v>
      </c>
      <c r="F40" s="728">
        <v>10.63</v>
      </c>
      <c r="G40" s="728">
        <v>13.56</v>
      </c>
      <c r="H40" s="728">
        <v>9.6</v>
      </c>
      <c r="I40" s="737">
        <v>9.94</v>
      </c>
    </row>
    <row r="41" spans="1:9">
      <c r="A41" s="735">
        <v>36</v>
      </c>
      <c r="B41" s="708" t="s">
        <v>51</v>
      </c>
      <c r="C41" s="729">
        <v>7.1</v>
      </c>
      <c r="D41" s="729">
        <v>8.34</v>
      </c>
      <c r="E41" s="729">
        <v>8.17</v>
      </c>
      <c r="F41" s="729">
        <v>8.02</v>
      </c>
      <c r="G41" s="729">
        <v>7.16</v>
      </c>
      <c r="H41" s="729">
        <v>7.55</v>
      </c>
      <c r="I41" s="736">
        <v>8.34</v>
      </c>
    </row>
    <row r="42" spans="1:9">
      <c r="A42" s="733">
        <v>37</v>
      </c>
      <c r="B42" s="704" t="s">
        <v>52</v>
      </c>
      <c r="C42" s="728">
        <v>7.53</v>
      </c>
      <c r="D42" s="728">
        <v>11.74</v>
      </c>
      <c r="E42" s="728">
        <v>11.32</v>
      </c>
      <c r="F42" s="728">
        <v>10.82</v>
      </c>
      <c r="G42" s="728">
        <v>12.3</v>
      </c>
      <c r="H42" s="728">
        <v>9.26</v>
      </c>
      <c r="I42" s="737">
        <v>10.77</v>
      </c>
    </row>
    <row r="43" spans="1:9">
      <c r="A43" s="735">
        <v>38</v>
      </c>
      <c r="B43" s="708" t="s">
        <v>289</v>
      </c>
      <c r="C43" s="729">
        <v>8.57</v>
      </c>
      <c r="D43" s="729">
        <v>10.28</v>
      </c>
      <c r="E43" s="729">
        <v>11.29</v>
      </c>
      <c r="F43" s="729">
        <v>11.29</v>
      </c>
      <c r="G43" s="729">
        <v>13.39</v>
      </c>
      <c r="H43" s="729">
        <v>8.99</v>
      </c>
      <c r="I43" s="736">
        <v>10.44</v>
      </c>
    </row>
    <row r="44" spans="1:9">
      <c r="A44" s="733">
        <v>39</v>
      </c>
      <c r="B44" s="704" t="s">
        <v>55</v>
      </c>
      <c r="C44" s="728">
        <v>5.83</v>
      </c>
      <c r="D44" s="728">
        <v>6.77</v>
      </c>
      <c r="E44" s="728">
        <v>7.62</v>
      </c>
      <c r="F44" s="728">
        <v>6.97</v>
      </c>
      <c r="G44" s="728">
        <v>6.93</v>
      </c>
      <c r="H44" s="728">
        <v>7.25</v>
      </c>
      <c r="I44" s="737">
        <v>6.63</v>
      </c>
    </row>
    <row r="45" spans="1:9">
      <c r="A45" s="735">
        <v>40</v>
      </c>
      <c r="B45" s="708" t="s">
        <v>56</v>
      </c>
      <c r="C45" s="729">
        <v>9.16</v>
      </c>
      <c r="D45" s="729">
        <v>0</v>
      </c>
      <c r="E45" s="729">
        <v>8.85</v>
      </c>
      <c r="F45" s="729">
        <v>8.0299999999999994</v>
      </c>
      <c r="G45" s="729">
        <v>9.1199999999999992</v>
      </c>
      <c r="H45" s="729">
        <v>9.26</v>
      </c>
      <c r="I45" s="736">
        <v>9.08</v>
      </c>
    </row>
    <row r="46" spans="1:9">
      <c r="A46" s="733">
        <v>41</v>
      </c>
      <c r="B46" s="704" t="s">
        <v>57</v>
      </c>
      <c r="C46" s="728">
        <v>9.6300000000000008</v>
      </c>
      <c r="D46" s="728">
        <v>9.82</v>
      </c>
      <c r="E46" s="728">
        <v>12.14</v>
      </c>
      <c r="F46" s="728">
        <v>12.83</v>
      </c>
      <c r="G46" s="728">
        <v>13.36</v>
      </c>
      <c r="H46" s="728">
        <v>7.99</v>
      </c>
      <c r="I46" s="737">
        <v>11.84</v>
      </c>
    </row>
    <row r="47" spans="1:9">
      <c r="A47" s="735">
        <v>42</v>
      </c>
      <c r="B47" s="708" t="s">
        <v>58</v>
      </c>
      <c r="C47" s="729">
        <v>6.59</v>
      </c>
      <c r="D47" s="729">
        <v>0</v>
      </c>
      <c r="E47" s="729">
        <v>9.09</v>
      </c>
      <c r="F47" s="729">
        <v>9.5500000000000007</v>
      </c>
      <c r="G47" s="729">
        <v>10.68</v>
      </c>
      <c r="H47" s="729">
        <v>10.25</v>
      </c>
      <c r="I47" s="736">
        <v>9.9700000000000006</v>
      </c>
    </row>
    <row r="48" spans="1:9">
      <c r="A48" s="733">
        <v>43</v>
      </c>
      <c r="B48" s="704" t="s">
        <v>59</v>
      </c>
      <c r="C48" s="728">
        <v>6.15</v>
      </c>
      <c r="D48" s="728">
        <v>0</v>
      </c>
      <c r="E48" s="728">
        <v>7.16</v>
      </c>
      <c r="F48" s="728">
        <v>7.7</v>
      </c>
      <c r="G48" s="728">
        <v>8.43</v>
      </c>
      <c r="H48" s="728">
        <v>8.41</v>
      </c>
      <c r="I48" s="737">
        <v>7.53</v>
      </c>
    </row>
    <row r="49" spans="1:9">
      <c r="A49" s="735">
        <v>44</v>
      </c>
      <c r="B49" s="708" t="s">
        <v>60</v>
      </c>
      <c r="C49" s="729">
        <v>7.53</v>
      </c>
      <c r="D49" s="729">
        <v>8.7200000000000006</v>
      </c>
      <c r="E49" s="729">
        <v>8.1</v>
      </c>
      <c r="F49" s="729">
        <v>8.17</v>
      </c>
      <c r="G49" s="729">
        <v>8.41</v>
      </c>
      <c r="H49" s="729">
        <v>7.57</v>
      </c>
      <c r="I49" s="736">
        <v>8.11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11.71</v>
      </c>
      <c r="D52" s="726">
        <v>0</v>
      </c>
      <c r="E52" s="726">
        <v>11.71</v>
      </c>
      <c r="F52" s="726">
        <v>11.71</v>
      </c>
      <c r="G52" s="726">
        <v>11.71</v>
      </c>
      <c r="H52" s="726">
        <v>8.92</v>
      </c>
      <c r="I52" s="744">
        <v>14.28</v>
      </c>
    </row>
    <row r="53" spans="1:9">
      <c r="A53" s="733">
        <v>47</v>
      </c>
      <c r="B53" s="704" t="s">
        <v>64</v>
      </c>
      <c r="C53" s="728">
        <v>8.44</v>
      </c>
      <c r="D53" s="728">
        <v>8.69</v>
      </c>
      <c r="E53" s="728">
        <v>10.8</v>
      </c>
      <c r="F53" s="728">
        <v>11.33</v>
      </c>
      <c r="G53" s="728">
        <v>11.31</v>
      </c>
      <c r="H53" s="728">
        <v>9.49</v>
      </c>
      <c r="I53" s="737">
        <v>10.72</v>
      </c>
    </row>
    <row r="54" spans="1:9">
      <c r="A54" s="735">
        <v>48</v>
      </c>
      <c r="B54" s="708" t="s">
        <v>65</v>
      </c>
      <c r="C54" s="729">
        <v>8.75</v>
      </c>
      <c r="D54" s="729">
        <v>0</v>
      </c>
      <c r="E54" s="729">
        <v>9.16</v>
      </c>
      <c r="F54" s="729">
        <v>9.16</v>
      </c>
      <c r="G54" s="729">
        <v>9.74</v>
      </c>
      <c r="H54" s="729">
        <v>8.68</v>
      </c>
      <c r="I54" s="736">
        <v>8.8800000000000008</v>
      </c>
    </row>
    <row r="55" spans="1:9">
      <c r="A55" s="733">
        <v>49</v>
      </c>
      <c r="B55" s="704" t="s">
        <v>66</v>
      </c>
      <c r="C55" s="728">
        <v>10.67</v>
      </c>
      <c r="D55" s="728">
        <v>0</v>
      </c>
      <c r="E55" s="728">
        <v>12.6</v>
      </c>
      <c r="F55" s="728">
        <v>12.92</v>
      </c>
      <c r="G55" s="728">
        <v>12.51</v>
      </c>
      <c r="H55" s="728">
        <v>0</v>
      </c>
      <c r="I55" s="737">
        <v>14.64</v>
      </c>
    </row>
    <row r="56" spans="1:9">
      <c r="A56" s="735">
        <v>50</v>
      </c>
      <c r="B56" s="708" t="s">
        <v>67</v>
      </c>
      <c r="C56" s="729">
        <v>9.73</v>
      </c>
      <c r="D56" s="729">
        <v>11.51</v>
      </c>
      <c r="E56" s="729">
        <v>13.63</v>
      </c>
      <c r="F56" s="729">
        <v>10.63</v>
      </c>
      <c r="G56" s="729">
        <v>8.3699999999999992</v>
      </c>
      <c r="H56" s="729">
        <v>6.98</v>
      </c>
      <c r="I56" s="736">
        <v>9.7200000000000006</v>
      </c>
    </row>
    <row r="57" spans="1:9">
      <c r="A57" s="733">
        <v>51</v>
      </c>
      <c r="B57" s="704" t="s">
        <v>68</v>
      </c>
      <c r="C57" s="728">
        <v>9.4600000000000009</v>
      </c>
      <c r="D57" s="728">
        <v>11.89</v>
      </c>
      <c r="E57" s="728">
        <v>11.93</v>
      </c>
      <c r="F57" s="728">
        <v>10.93</v>
      </c>
      <c r="G57" s="728">
        <v>10.91</v>
      </c>
      <c r="H57" s="728">
        <v>10.44</v>
      </c>
      <c r="I57" s="737">
        <v>10.6</v>
      </c>
    </row>
    <row r="58" spans="1:9">
      <c r="A58" s="735">
        <v>52</v>
      </c>
      <c r="B58" s="708" t="s">
        <v>69</v>
      </c>
      <c r="C58" s="729">
        <v>11.24</v>
      </c>
      <c r="D58" s="729">
        <v>11.24</v>
      </c>
      <c r="E58" s="729">
        <v>11.24</v>
      </c>
      <c r="F58" s="729">
        <v>11.24</v>
      </c>
      <c r="G58" s="729">
        <v>11.24</v>
      </c>
      <c r="H58" s="729">
        <v>9.3800000000000008</v>
      </c>
      <c r="I58" s="736">
        <v>7.69</v>
      </c>
    </row>
    <row r="59" spans="1:9">
      <c r="A59" s="733">
        <v>53</v>
      </c>
      <c r="B59" s="704" t="s">
        <v>70</v>
      </c>
      <c r="C59" s="728">
        <v>12.11</v>
      </c>
      <c r="D59" s="728">
        <v>14.64</v>
      </c>
      <c r="E59" s="728">
        <v>12.85</v>
      </c>
      <c r="F59" s="728">
        <v>12.94</v>
      </c>
      <c r="G59" s="728">
        <v>13.87</v>
      </c>
      <c r="H59" s="728">
        <v>8.9600000000000009</v>
      </c>
      <c r="I59" s="737">
        <v>14.72</v>
      </c>
    </row>
    <row r="60" spans="1:9">
      <c r="A60" s="735">
        <v>54</v>
      </c>
      <c r="B60" s="708" t="s">
        <v>237</v>
      </c>
      <c r="C60" s="729">
        <v>9.73</v>
      </c>
      <c r="D60" s="729">
        <v>9.98</v>
      </c>
      <c r="E60" s="729">
        <v>10.48</v>
      </c>
      <c r="F60" s="729">
        <v>10.48</v>
      </c>
      <c r="G60" s="729">
        <v>10.48</v>
      </c>
      <c r="H60" s="729">
        <v>0</v>
      </c>
      <c r="I60" s="736">
        <v>9.98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8.8699999999999992</v>
      </c>
      <c r="D62" s="729">
        <v>9.19</v>
      </c>
      <c r="E62" s="729">
        <v>9.14</v>
      </c>
      <c r="F62" s="729">
        <v>9.19</v>
      </c>
      <c r="G62" s="729">
        <v>9.24</v>
      </c>
      <c r="H62" s="729">
        <v>9.17</v>
      </c>
      <c r="I62" s="736">
        <v>9.17</v>
      </c>
    </row>
    <row r="63" spans="1:9">
      <c r="A63" s="733">
        <v>57</v>
      </c>
      <c r="B63" s="704" t="s">
        <v>75</v>
      </c>
      <c r="C63" s="728">
        <v>7.86</v>
      </c>
      <c r="D63" s="728">
        <v>7.82</v>
      </c>
      <c r="E63" s="728">
        <v>8.75</v>
      </c>
      <c r="F63" s="728">
        <v>8.3699999999999992</v>
      </c>
      <c r="G63" s="728">
        <v>8.56</v>
      </c>
      <c r="H63" s="728">
        <v>8.09</v>
      </c>
      <c r="I63" s="737">
        <v>8.1300000000000008</v>
      </c>
    </row>
    <row r="64" spans="1:9">
      <c r="A64" s="735">
        <v>58</v>
      </c>
      <c r="B64" s="708" t="s">
        <v>76</v>
      </c>
      <c r="C64" s="729">
        <v>10.29</v>
      </c>
      <c r="D64" s="729">
        <v>9.42</v>
      </c>
      <c r="E64" s="729">
        <v>10.49</v>
      </c>
      <c r="F64" s="729">
        <v>10.49</v>
      </c>
      <c r="G64" s="729">
        <v>11.48</v>
      </c>
      <c r="H64" s="729">
        <v>8.11</v>
      </c>
      <c r="I64" s="736">
        <v>10.61</v>
      </c>
    </row>
    <row r="65" spans="1:9">
      <c r="A65" s="733">
        <v>59</v>
      </c>
      <c r="B65" s="704" t="s">
        <v>77</v>
      </c>
      <c r="C65" s="728">
        <v>7.08</v>
      </c>
      <c r="D65" s="728">
        <v>7.4</v>
      </c>
      <c r="E65" s="728">
        <v>8.07</v>
      </c>
      <c r="F65" s="728">
        <v>8.07</v>
      </c>
      <c r="G65" s="728">
        <v>8.07</v>
      </c>
      <c r="H65" s="728">
        <v>8.07</v>
      </c>
      <c r="I65" s="737">
        <v>8.07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8.25</v>
      </c>
      <c r="D67" s="728">
        <v>8.9700000000000006</v>
      </c>
      <c r="E67" s="728">
        <v>8.9700000000000006</v>
      </c>
      <c r="F67" s="728">
        <v>8.9700000000000006</v>
      </c>
      <c r="G67" s="728">
        <v>0</v>
      </c>
      <c r="H67" s="728">
        <v>8.9700000000000006</v>
      </c>
      <c r="I67" s="737">
        <v>8.9700000000000006</v>
      </c>
    </row>
    <row r="68" spans="1:9">
      <c r="A68" s="735">
        <v>62</v>
      </c>
      <c r="B68" s="708" t="s">
        <v>80</v>
      </c>
      <c r="C68" s="729">
        <v>6.94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7.76</v>
      </c>
      <c r="D70" s="729">
        <v>0</v>
      </c>
      <c r="E70" s="729">
        <v>7.76</v>
      </c>
      <c r="F70" s="729">
        <v>8.5</v>
      </c>
      <c r="G70" s="729">
        <v>9.15</v>
      </c>
      <c r="H70" s="729">
        <v>10.02</v>
      </c>
      <c r="I70" s="736">
        <v>10.02</v>
      </c>
    </row>
    <row r="71" spans="1:9">
      <c r="A71" s="733">
        <v>65</v>
      </c>
      <c r="B71" s="704" t="s">
        <v>321</v>
      </c>
      <c r="C71" s="728">
        <v>8.0399999999999991</v>
      </c>
      <c r="D71" s="728">
        <v>9.99</v>
      </c>
      <c r="E71" s="728">
        <v>10.02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708" t="s">
        <v>84</v>
      </c>
      <c r="C72" s="729">
        <v>10.43</v>
      </c>
      <c r="D72" s="729">
        <v>11.48</v>
      </c>
      <c r="E72" s="729">
        <v>11.55</v>
      </c>
      <c r="F72" s="729">
        <v>12.89</v>
      </c>
      <c r="G72" s="729">
        <v>10.97</v>
      </c>
      <c r="H72" s="729">
        <v>10.98</v>
      </c>
      <c r="I72" s="736">
        <v>10.91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8.5299999999999994</v>
      </c>
      <c r="E74" s="729">
        <v>8.2899999999999991</v>
      </c>
      <c r="F74" s="729">
        <v>8.2899999999999991</v>
      </c>
      <c r="G74" s="729">
        <v>0</v>
      </c>
      <c r="H74" s="729">
        <v>8.1300000000000008</v>
      </c>
      <c r="I74" s="736">
        <v>8.5299999999999994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10.16</v>
      </c>
      <c r="D77" s="728">
        <v>10.16</v>
      </c>
      <c r="E77" s="728">
        <v>10.16</v>
      </c>
      <c r="F77" s="728">
        <v>10.16</v>
      </c>
      <c r="G77" s="728">
        <v>0</v>
      </c>
      <c r="H77" s="728">
        <v>10.16</v>
      </c>
      <c r="I77" s="737">
        <v>10.16</v>
      </c>
    </row>
    <row r="78" spans="1:9">
      <c r="A78" s="735">
        <v>72</v>
      </c>
      <c r="B78" s="708" t="s">
        <v>231</v>
      </c>
      <c r="C78" s="729">
        <v>7.76</v>
      </c>
      <c r="D78" s="729">
        <v>8.76</v>
      </c>
      <c r="E78" s="729">
        <v>8.65</v>
      </c>
      <c r="F78" s="729">
        <v>8.65</v>
      </c>
      <c r="G78" s="729">
        <v>8.6199999999999992</v>
      </c>
      <c r="H78" s="729">
        <v>8.7200000000000006</v>
      </c>
      <c r="I78" s="736">
        <v>12.87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8.98</v>
      </c>
      <c r="D83" s="728">
        <v>9.08</v>
      </c>
      <c r="E83" s="728">
        <v>9.0399999999999991</v>
      </c>
      <c r="F83" s="728">
        <v>9.18</v>
      </c>
      <c r="G83" s="728">
        <v>9.3800000000000008</v>
      </c>
      <c r="H83" s="728">
        <v>9.16</v>
      </c>
      <c r="I83" s="737">
        <v>9.8800000000000008</v>
      </c>
    </row>
    <row r="84" spans="1:9">
      <c r="A84" s="735">
        <v>78</v>
      </c>
      <c r="B84" s="708" t="s">
        <v>99</v>
      </c>
      <c r="C84" s="729">
        <v>9.52</v>
      </c>
      <c r="D84" s="729">
        <v>9.9600000000000009</v>
      </c>
      <c r="E84" s="729">
        <v>10.039999999999999</v>
      </c>
      <c r="F84" s="729">
        <v>11.25</v>
      </c>
      <c r="G84" s="729">
        <v>11.88</v>
      </c>
      <c r="H84" s="729">
        <v>12.03</v>
      </c>
      <c r="I84" s="736">
        <v>13.26</v>
      </c>
    </row>
    <row r="85" spans="1:9">
      <c r="A85" s="733">
        <v>79</v>
      </c>
      <c r="B85" s="704" t="s">
        <v>267</v>
      </c>
      <c r="C85" s="728">
        <v>7.48</v>
      </c>
      <c r="D85" s="728">
        <v>8.08</v>
      </c>
      <c r="E85" s="728">
        <v>8.1300000000000008</v>
      </c>
      <c r="F85" s="728">
        <v>8.1300000000000008</v>
      </c>
      <c r="G85" s="728">
        <v>8.1300000000000008</v>
      </c>
      <c r="H85" s="728">
        <v>8.16</v>
      </c>
      <c r="I85" s="737">
        <v>15.78</v>
      </c>
    </row>
    <row r="86" spans="1:9">
      <c r="A86" s="735">
        <v>80</v>
      </c>
      <c r="B86" s="708" t="s">
        <v>101</v>
      </c>
      <c r="C86" s="729">
        <v>9.65</v>
      </c>
      <c r="D86" s="729">
        <v>0</v>
      </c>
      <c r="E86" s="729">
        <v>9.92</v>
      </c>
      <c r="F86" s="729">
        <v>0</v>
      </c>
      <c r="G86" s="729">
        <v>21.36</v>
      </c>
      <c r="H86" s="729">
        <v>0</v>
      </c>
      <c r="I86" s="736">
        <v>21.36</v>
      </c>
    </row>
    <row r="87" spans="1:9" s="731" customFormat="1">
      <c r="A87" s="733">
        <v>81</v>
      </c>
      <c r="B87" s="704" t="s">
        <v>254</v>
      </c>
      <c r="C87" s="728">
        <v>11.31</v>
      </c>
      <c r="D87" s="728">
        <v>11.31</v>
      </c>
      <c r="E87" s="728">
        <v>11.31</v>
      </c>
      <c r="F87" s="728">
        <v>11.31</v>
      </c>
      <c r="G87" s="728">
        <v>11.31</v>
      </c>
      <c r="H87" s="728">
        <v>11.31</v>
      </c>
      <c r="I87" s="728">
        <v>11.31</v>
      </c>
    </row>
    <row r="88" spans="1:9">
      <c r="A88" s="735">
        <v>82</v>
      </c>
      <c r="B88" s="708" t="s">
        <v>189</v>
      </c>
      <c r="C88" s="729">
        <v>7.51</v>
      </c>
      <c r="D88" s="729">
        <v>8.67</v>
      </c>
      <c r="E88" s="729">
        <v>8.65</v>
      </c>
      <c r="F88" s="729">
        <v>8.8699999999999992</v>
      </c>
      <c r="G88" s="729">
        <v>9.9700000000000006</v>
      </c>
      <c r="H88" s="729">
        <v>0</v>
      </c>
      <c r="I88" s="736">
        <v>11.1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8.92</v>
      </c>
      <c r="D90" s="729">
        <v>9.42</v>
      </c>
      <c r="E90" s="729">
        <v>9.42</v>
      </c>
      <c r="F90" s="729">
        <v>9.42</v>
      </c>
      <c r="G90" s="729">
        <v>9.67</v>
      </c>
      <c r="H90" s="729">
        <v>9.17</v>
      </c>
      <c r="I90" s="736">
        <v>11.4</v>
      </c>
    </row>
    <row r="91" spans="1:9">
      <c r="A91" s="733">
        <v>85</v>
      </c>
      <c r="B91" s="704" t="s">
        <v>106</v>
      </c>
      <c r="C91" s="728">
        <v>10.97</v>
      </c>
      <c r="D91" s="728">
        <v>10.97</v>
      </c>
      <c r="E91" s="728">
        <v>10.97</v>
      </c>
      <c r="F91" s="728">
        <v>10.97</v>
      </c>
      <c r="G91" s="728">
        <v>10.97</v>
      </c>
      <c r="H91" s="728">
        <v>10.97</v>
      </c>
      <c r="I91" s="737">
        <v>10.97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9.76</v>
      </c>
      <c r="D94" s="729">
        <v>10.26</v>
      </c>
      <c r="E94" s="729">
        <v>11.26</v>
      </c>
      <c r="F94" s="729">
        <v>0</v>
      </c>
      <c r="G94" s="729">
        <v>0</v>
      </c>
      <c r="H94" s="729">
        <v>9.76</v>
      </c>
      <c r="I94" s="736">
        <v>11.26</v>
      </c>
    </row>
    <row r="95" spans="1:9">
      <c r="A95" s="733">
        <v>89</v>
      </c>
      <c r="B95" s="704" t="s">
        <v>255</v>
      </c>
      <c r="C95" s="728">
        <v>9.77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26.67</v>
      </c>
    </row>
    <row r="96" spans="1:9">
      <c r="A96" s="735">
        <v>90</v>
      </c>
      <c r="B96" s="708" t="s">
        <v>191</v>
      </c>
      <c r="C96" s="729">
        <v>8.7100000000000009</v>
      </c>
      <c r="D96" s="729">
        <v>9.2100000000000009</v>
      </c>
      <c r="E96" s="729">
        <v>8.7100000000000009</v>
      </c>
      <c r="F96" s="729">
        <v>8.7100000000000009</v>
      </c>
      <c r="G96" s="729">
        <v>11.21</v>
      </c>
      <c r="H96" s="729">
        <v>8.7100000000000009</v>
      </c>
      <c r="I96" s="736">
        <v>8.7100000000000009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8.4909090909090885</v>
      </c>
      <c r="D101" s="724">
        <f>AVERAGE(D8:D16,D20:D21,D27,D32,D34:D46,D49,D53,D56:D67,D69,D71:D78,D80:D85,D87:D91,D94,D96)</f>
        <v>9.2125806451612871</v>
      </c>
      <c r="E101" s="724">
        <f>AVERAGE(E6:E16,E20:E21,E23,E26:E27,E32:E50,E52:E67,E69:E74,E76:E94,E96:E97)</f>
        <v>9.6849999999999969</v>
      </c>
      <c r="F101" s="724">
        <f>AVERAGE(F6:F16,F20:F21,F23,F27,F32,F34:F50,F52:F67,F69:F74,F76:F85,F96:F97,F87:F93)</f>
        <v>9.9108108108108084</v>
      </c>
      <c r="G101" s="724">
        <f>AVERAGE(G6:G8,G10:G11,G13,G16,G20:G21,G27,G32,G34:G50,G52:G66,G69:G73,G76,G78:G79,G81:G93,G96)</f>
        <v>10.847538461538466</v>
      </c>
      <c r="H101" s="724">
        <f>AVERAGE(H6:H16,H20:H21,H32:H50,H52:H54,H56:H59,H61:H67,H69:H70,H72:H79,H82:H85,H87,H89:H91,H94,H96)</f>
        <v>9.1812121212121216</v>
      </c>
      <c r="I101" s="724">
        <f>AVERAGE(I6:I16,I20:I21,I23,I26:I27,I32:I50,I52:I67,I69:I79,I81:I97)</f>
        <v>11.446455696202531</v>
      </c>
    </row>
    <row r="102" spans="1:9">
      <c r="B102" s="418" t="s">
        <v>239</v>
      </c>
      <c r="C102" s="709">
        <v>5.7</v>
      </c>
      <c r="D102" s="709">
        <v>6.5</v>
      </c>
      <c r="E102" s="709">
        <v>7.14</v>
      </c>
      <c r="F102" s="709">
        <v>6.97</v>
      </c>
      <c r="G102" s="705">
        <v>6.93</v>
      </c>
      <c r="H102" s="705">
        <v>5.81</v>
      </c>
      <c r="I102" s="706">
        <v>6</v>
      </c>
    </row>
    <row r="103" spans="1:9">
      <c r="B103" s="418" t="s">
        <v>240</v>
      </c>
      <c r="C103" s="709">
        <v>12.29</v>
      </c>
      <c r="D103" s="705">
        <v>14.64</v>
      </c>
      <c r="E103" s="709">
        <v>13.63</v>
      </c>
      <c r="F103" s="705">
        <v>15.43</v>
      </c>
      <c r="G103" s="709">
        <v>21.36</v>
      </c>
      <c r="H103" s="705">
        <v>12.75</v>
      </c>
      <c r="I103" s="706">
        <v>26.67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5.75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B601-218F-4136-801C-FF07E14B8D06}">
  <sheetPr>
    <pageSetUpPr fitToPage="1"/>
  </sheetPr>
  <dimension ref="A1:I103"/>
  <sheetViews>
    <sheetView tabSelected="1" view="pageBreakPreview" topLeftCell="A92" zoomScaleNormal="100" zoomScaleSheetLayoutView="100" workbookViewId="0">
      <selection activeCell="N96" sqref="N96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8.41</v>
      </c>
      <c r="D8" s="728">
        <v>8.56</v>
      </c>
      <c r="E8" s="728">
        <v>9.5399999999999991</v>
      </c>
      <c r="F8" s="728">
        <v>10.81</v>
      </c>
      <c r="G8" s="728">
        <v>11.63</v>
      </c>
      <c r="H8" s="728">
        <v>8.9600000000000009</v>
      </c>
      <c r="I8" s="737">
        <v>10.17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7.58</v>
      </c>
      <c r="D11" s="729">
        <v>8.32</v>
      </c>
      <c r="E11" s="729">
        <v>8.3800000000000008</v>
      </c>
      <c r="F11" s="729">
        <v>8.35</v>
      </c>
      <c r="G11" s="729">
        <v>8.3699999999999992</v>
      </c>
      <c r="H11" s="729">
        <v>9.2200000000000006</v>
      </c>
      <c r="I11" s="736">
        <v>6.42</v>
      </c>
    </row>
    <row r="12" spans="1:9">
      <c r="A12" s="733">
        <v>7</v>
      </c>
      <c r="B12" s="704" t="s">
        <v>18</v>
      </c>
      <c r="C12" s="728">
        <v>7.75</v>
      </c>
      <c r="D12" s="728">
        <v>9.7200000000000006</v>
      </c>
      <c r="E12" s="728">
        <v>9.7200000000000006</v>
      </c>
      <c r="F12" s="728">
        <v>9.7200000000000006</v>
      </c>
      <c r="G12" s="728">
        <v>0</v>
      </c>
      <c r="H12" s="728">
        <v>9.61</v>
      </c>
      <c r="I12" s="737">
        <v>10.75</v>
      </c>
    </row>
    <row r="13" spans="1:9">
      <c r="A13" s="735">
        <v>8</v>
      </c>
      <c r="B13" s="708" t="s">
        <v>236</v>
      </c>
      <c r="C13" s="729">
        <v>8.75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8.43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8.16</v>
      </c>
      <c r="I14" s="737">
        <v>12.02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7.07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7.86</v>
      </c>
      <c r="D20" s="728">
        <v>7.96</v>
      </c>
      <c r="E20" s="728">
        <v>8.23</v>
      </c>
      <c r="F20" s="728">
        <v>8.41</v>
      </c>
      <c r="G20" s="728">
        <v>8.06</v>
      </c>
      <c r="H20" s="728">
        <v>8.07</v>
      </c>
      <c r="I20" s="737">
        <v>8.32</v>
      </c>
    </row>
    <row r="21" spans="1:9">
      <c r="A21" s="735">
        <v>16</v>
      </c>
      <c r="B21" s="708" t="s">
        <v>27</v>
      </c>
      <c r="C21" s="729">
        <v>9.99</v>
      </c>
      <c r="D21" s="729">
        <v>10.3</v>
      </c>
      <c r="E21" s="729">
        <v>10.32</v>
      </c>
      <c r="F21" s="729">
        <v>10.32</v>
      </c>
      <c r="G21" s="729">
        <v>10.32</v>
      </c>
      <c r="H21" s="729">
        <v>9.57</v>
      </c>
      <c r="I21" s="736">
        <v>13.88</v>
      </c>
    </row>
    <row r="22" spans="1:9">
      <c r="A22" s="733">
        <v>17</v>
      </c>
      <c r="B22" s="704" t="s">
        <v>301</v>
      </c>
      <c r="C22" s="728">
        <v>6.14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</v>
      </c>
      <c r="D23" s="729">
        <v>0</v>
      </c>
      <c r="E23" s="729">
        <v>7.59</v>
      </c>
      <c r="F23" s="729">
        <v>7.59</v>
      </c>
      <c r="G23" s="729">
        <v>0</v>
      </c>
      <c r="H23" s="729">
        <v>0</v>
      </c>
      <c r="I23" s="736">
        <v>13.82</v>
      </c>
    </row>
    <row r="24" spans="1:9">
      <c r="A24" s="733">
        <v>19</v>
      </c>
      <c r="B24" s="704" t="s">
        <v>33</v>
      </c>
      <c r="C24" s="728">
        <v>8.0299999999999994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6.11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7.21</v>
      </c>
      <c r="D26" s="728">
        <v>0</v>
      </c>
      <c r="E26" s="728">
        <v>10.89</v>
      </c>
      <c r="F26" s="728">
        <v>0</v>
      </c>
      <c r="G26" s="728">
        <v>0</v>
      </c>
      <c r="H26" s="728">
        <v>0</v>
      </c>
      <c r="I26" s="737">
        <v>13.14</v>
      </c>
    </row>
    <row r="27" spans="1:9">
      <c r="A27" s="735">
        <v>22</v>
      </c>
      <c r="B27" s="708" t="s">
        <v>36</v>
      </c>
      <c r="C27" s="729">
        <v>9.73</v>
      </c>
      <c r="D27" s="729">
        <v>9.73</v>
      </c>
      <c r="E27" s="729">
        <v>9.76</v>
      </c>
      <c r="F27" s="729">
        <v>9.74</v>
      </c>
      <c r="G27" s="729">
        <v>9.73</v>
      </c>
      <c r="H27" s="729">
        <v>0</v>
      </c>
      <c r="I27" s="736">
        <v>9.84</v>
      </c>
    </row>
    <row r="28" spans="1:9">
      <c r="A28" s="733">
        <v>23</v>
      </c>
      <c r="B28" s="704" t="s">
        <v>37</v>
      </c>
      <c r="C28" s="728">
        <v>6.51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8.74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5.96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</v>
      </c>
      <c r="D32" s="728">
        <v>8.4700000000000006</v>
      </c>
      <c r="E32" s="728">
        <v>8.4600000000000009</v>
      </c>
      <c r="F32" s="728">
        <v>11.15</v>
      </c>
      <c r="G32" s="728">
        <v>13.68</v>
      </c>
      <c r="H32" s="728">
        <v>8.1</v>
      </c>
      <c r="I32" s="737">
        <v>13.58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16.12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</v>
      </c>
      <c r="E35" s="729">
        <v>10</v>
      </c>
      <c r="F35" s="729">
        <v>13</v>
      </c>
      <c r="G35" s="729">
        <v>14.3</v>
      </c>
      <c r="H35" s="729">
        <v>11.5</v>
      </c>
      <c r="I35" s="736">
        <v>12.8</v>
      </c>
    </row>
    <row r="36" spans="1:9">
      <c r="A36" s="733">
        <v>31</v>
      </c>
      <c r="B36" s="704" t="s">
        <v>46</v>
      </c>
      <c r="C36" s="728">
        <v>7.22</v>
      </c>
      <c r="D36" s="728">
        <v>8.8000000000000007</v>
      </c>
      <c r="E36" s="728">
        <v>8.9700000000000006</v>
      </c>
      <c r="F36" s="728">
        <v>10.130000000000001</v>
      </c>
      <c r="G36" s="728">
        <v>11.62</v>
      </c>
      <c r="H36" s="728">
        <v>10.23</v>
      </c>
      <c r="I36" s="737">
        <v>10.73</v>
      </c>
    </row>
    <row r="37" spans="1:9">
      <c r="A37" s="735">
        <v>32</v>
      </c>
      <c r="B37" s="708" t="s">
        <v>47</v>
      </c>
      <c r="C37" s="729">
        <v>7.26</v>
      </c>
      <c r="D37" s="729">
        <v>7.66</v>
      </c>
      <c r="E37" s="729">
        <v>8.07</v>
      </c>
      <c r="F37" s="729">
        <v>8.07</v>
      </c>
      <c r="G37" s="729">
        <v>10.46</v>
      </c>
      <c r="H37" s="729">
        <v>8.76</v>
      </c>
      <c r="I37" s="736">
        <v>8.91</v>
      </c>
    </row>
    <row r="38" spans="1:9">
      <c r="A38" s="733">
        <v>33</v>
      </c>
      <c r="B38" s="704" t="s">
        <v>48</v>
      </c>
      <c r="C38" s="728">
        <v>5.43</v>
      </c>
      <c r="D38" s="728">
        <v>6.23</v>
      </c>
      <c r="E38" s="728">
        <v>6.87</v>
      </c>
      <c r="F38" s="728">
        <v>7.51</v>
      </c>
      <c r="G38" s="728">
        <v>8</v>
      </c>
      <c r="H38" s="728">
        <v>5.54</v>
      </c>
      <c r="I38" s="737">
        <v>7.99</v>
      </c>
    </row>
    <row r="39" spans="1:9" s="731" customFormat="1">
      <c r="A39" s="735">
        <v>34</v>
      </c>
      <c r="B39" s="708" t="s">
        <v>49</v>
      </c>
      <c r="C39" s="729">
        <v>9.33</v>
      </c>
      <c r="D39" s="729">
        <v>9.33</v>
      </c>
      <c r="E39" s="729">
        <v>9.1300000000000008</v>
      </c>
      <c r="F39" s="729">
        <v>9.1300000000000008</v>
      </c>
      <c r="G39" s="729">
        <v>9.1300000000000008</v>
      </c>
      <c r="H39" s="729">
        <v>9</v>
      </c>
      <c r="I39" s="736">
        <v>8.8000000000000007</v>
      </c>
    </row>
    <row r="40" spans="1:9">
      <c r="A40" s="733">
        <v>35</v>
      </c>
      <c r="B40" s="704" t="s">
        <v>50</v>
      </c>
      <c r="C40" s="728">
        <v>7.19</v>
      </c>
      <c r="D40" s="728">
        <v>7.73</v>
      </c>
      <c r="E40" s="728">
        <v>8.1300000000000008</v>
      </c>
      <c r="F40" s="728">
        <v>9.52</v>
      </c>
      <c r="G40" s="728">
        <v>12.44</v>
      </c>
      <c r="H40" s="728">
        <v>9.08</v>
      </c>
      <c r="I40" s="737">
        <v>9.02</v>
      </c>
    </row>
    <row r="41" spans="1:9">
      <c r="A41" s="735">
        <v>36</v>
      </c>
      <c r="B41" s="708" t="s">
        <v>51</v>
      </c>
      <c r="C41" s="729">
        <v>6.59</v>
      </c>
      <c r="D41" s="729">
        <v>8</v>
      </c>
      <c r="E41" s="729">
        <v>7.8</v>
      </c>
      <c r="F41" s="729">
        <v>7.63</v>
      </c>
      <c r="G41" s="729">
        <v>6.67</v>
      </c>
      <c r="H41" s="729">
        <v>7.11</v>
      </c>
      <c r="I41" s="736">
        <v>8</v>
      </c>
    </row>
    <row r="42" spans="1:9">
      <c r="A42" s="733">
        <v>37</v>
      </c>
      <c r="B42" s="704" t="s">
        <v>52</v>
      </c>
      <c r="C42" s="728">
        <v>7.45</v>
      </c>
      <c r="D42" s="728">
        <v>11.57</v>
      </c>
      <c r="E42" s="728">
        <v>11.34</v>
      </c>
      <c r="F42" s="728">
        <v>10.93</v>
      </c>
      <c r="G42" s="728">
        <v>12.38</v>
      </c>
      <c r="H42" s="728">
        <v>9.25</v>
      </c>
      <c r="I42" s="737">
        <v>10.19</v>
      </c>
    </row>
    <row r="43" spans="1:9">
      <c r="A43" s="735">
        <v>38</v>
      </c>
      <c r="B43" s="708" t="s">
        <v>289</v>
      </c>
      <c r="C43" s="729">
        <v>7.93</v>
      </c>
      <c r="D43" s="729">
        <v>9.41</v>
      </c>
      <c r="E43" s="729">
        <v>10.34</v>
      </c>
      <c r="F43" s="729">
        <v>10.34</v>
      </c>
      <c r="G43" s="729">
        <v>12.37</v>
      </c>
      <c r="H43" s="729">
        <v>8.06</v>
      </c>
      <c r="I43" s="736">
        <v>9.57</v>
      </c>
    </row>
    <row r="44" spans="1:9">
      <c r="A44" s="733">
        <v>39</v>
      </c>
      <c r="B44" s="704" t="s">
        <v>55</v>
      </c>
      <c r="C44" s="728">
        <v>6.56</v>
      </c>
      <c r="D44" s="728">
        <v>7.85</v>
      </c>
      <c r="E44" s="728">
        <v>9.06</v>
      </c>
      <c r="F44" s="728">
        <v>8.19</v>
      </c>
      <c r="G44" s="728">
        <v>8.09</v>
      </c>
      <c r="H44" s="728">
        <v>8.5500000000000007</v>
      </c>
      <c r="I44" s="737">
        <v>7.67</v>
      </c>
    </row>
    <row r="45" spans="1:9">
      <c r="A45" s="735">
        <v>40</v>
      </c>
      <c r="B45" s="708" t="s">
        <v>56</v>
      </c>
      <c r="C45" s="729">
        <v>11</v>
      </c>
      <c r="D45" s="729">
        <v>0</v>
      </c>
      <c r="E45" s="729">
        <v>10.53</v>
      </c>
      <c r="F45" s="729">
        <v>9.34</v>
      </c>
      <c r="G45" s="729">
        <v>10.93</v>
      </c>
      <c r="H45" s="729">
        <v>11.13</v>
      </c>
      <c r="I45" s="736">
        <v>10.87</v>
      </c>
    </row>
    <row r="46" spans="1:9">
      <c r="A46" s="733">
        <v>41</v>
      </c>
      <c r="B46" s="704" t="s">
        <v>57</v>
      </c>
      <c r="C46" s="728">
        <v>9.89</v>
      </c>
      <c r="D46" s="728">
        <v>10.1</v>
      </c>
      <c r="E46" s="728">
        <v>12.73</v>
      </c>
      <c r="F46" s="728">
        <v>13.49</v>
      </c>
      <c r="G46" s="728">
        <v>14.07</v>
      </c>
      <c r="H46" s="728">
        <v>8.0299999999999994</v>
      </c>
      <c r="I46" s="737">
        <v>12.2</v>
      </c>
    </row>
    <row r="47" spans="1:9">
      <c r="A47" s="735">
        <v>42</v>
      </c>
      <c r="B47" s="708" t="s">
        <v>58</v>
      </c>
      <c r="C47" s="729">
        <v>6.49</v>
      </c>
      <c r="D47" s="729">
        <v>0</v>
      </c>
      <c r="E47" s="729">
        <v>8.6199999999999992</v>
      </c>
      <c r="F47" s="729">
        <v>9.08</v>
      </c>
      <c r="G47" s="729">
        <v>10.199999999999999</v>
      </c>
      <c r="H47" s="729">
        <v>9.76</v>
      </c>
      <c r="I47" s="736">
        <v>9.5</v>
      </c>
    </row>
    <row r="48" spans="1:9">
      <c r="A48" s="733">
        <v>43</v>
      </c>
      <c r="B48" s="704" t="s">
        <v>59</v>
      </c>
      <c r="C48" s="728">
        <v>5.52</v>
      </c>
      <c r="D48" s="728">
        <v>0</v>
      </c>
      <c r="E48" s="728">
        <v>6.58</v>
      </c>
      <c r="F48" s="728">
        <v>6.76</v>
      </c>
      <c r="G48" s="728">
        <v>11.89</v>
      </c>
      <c r="H48" s="728">
        <v>8.66</v>
      </c>
      <c r="I48" s="737">
        <v>7.75</v>
      </c>
    </row>
    <row r="49" spans="1:9">
      <c r="A49" s="735">
        <v>44</v>
      </c>
      <c r="B49" s="708" t="s">
        <v>60</v>
      </c>
      <c r="C49" s="729">
        <v>7.56</v>
      </c>
      <c r="D49" s="729">
        <v>8.75</v>
      </c>
      <c r="E49" s="729">
        <v>8.1300000000000008</v>
      </c>
      <c r="F49" s="729">
        <v>8.2100000000000009</v>
      </c>
      <c r="G49" s="729">
        <v>8.44</v>
      </c>
      <c r="H49" s="729">
        <v>7.61</v>
      </c>
      <c r="I49" s="736">
        <v>8.15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8.7100000000000009</v>
      </c>
      <c r="D52" s="726">
        <v>0</v>
      </c>
      <c r="E52" s="726">
        <v>8.7100000000000009</v>
      </c>
      <c r="F52" s="726">
        <v>8.7100000000000009</v>
      </c>
      <c r="G52" s="726">
        <v>8.7100000000000009</v>
      </c>
      <c r="H52" s="726">
        <v>8.14</v>
      </c>
      <c r="I52" s="744">
        <v>11.22</v>
      </c>
    </row>
    <row r="53" spans="1:9">
      <c r="A53" s="733">
        <v>47</v>
      </c>
      <c r="B53" s="704" t="s">
        <v>64</v>
      </c>
      <c r="C53" s="728">
        <v>6.65</v>
      </c>
      <c r="D53" s="728">
        <v>6.86</v>
      </c>
      <c r="E53" s="728">
        <v>8.52</v>
      </c>
      <c r="F53" s="728">
        <v>8.8000000000000007</v>
      </c>
      <c r="G53" s="728">
        <v>9.2799999999999994</v>
      </c>
      <c r="H53" s="728">
        <v>7.76</v>
      </c>
      <c r="I53" s="737">
        <v>7.66</v>
      </c>
    </row>
    <row r="54" spans="1:9">
      <c r="A54" s="735">
        <v>48</v>
      </c>
      <c r="B54" s="708" t="s">
        <v>65</v>
      </c>
      <c r="C54" s="729">
        <v>8.7200000000000006</v>
      </c>
      <c r="D54" s="729">
        <v>0</v>
      </c>
      <c r="E54" s="729">
        <v>9.18</v>
      </c>
      <c r="F54" s="729">
        <v>9.18</v>
      </c>
      <c r="G54" s="729">
        <v>9.75</v>
      </c>
      <c r="H54" s="729">
        <v>8.76</v>
      </c>
      <c r="I54" s="736">
        <v>8.7799999999999994</v>
      </c>
    </row>
    <row r="55" spans="1:9">
      <c r="A55" s="733">
        <v>49</v>
      </c>
      <c r="B55" s="704" t="s">
        <v>66</v>
      </c>
      <c r="C55" s="728">
        <v>10.1</v>
      </c>
      <c r="D55" s="728">
        <v>0</v>
      </c>
      <c r="E55" s="728">
        <v>12.01</v>
      </c>
      <c r="F55" s="728">
        <v>12.3</v>
      </c>
      <c r="G55" s="728">
        <v>11.91</v>
      </c>
      <c r="H55" s="728">
        <v>0</v>
      </c>
      <c r="I55" s="737">
        <v>14.2</v>
      </c>
    </row>
    <row r="56" spans="1:9">
      <c r="A56" s="735">
        <v>50</v>
      </c>
      <c r="B56" s="708" t="s">
        <v>67</v>
      </c>
      <c r="C56" s="729">
        <v>10.220000000000001</v>
      </c>
      <c r="D56" s="729">
        <v>11.79</v>
      </c>
      <c r="E56" s="729">
        <v>14.06</v>
      </c>
      <c r="F56" s="729">
        <v>10.49</v>
      </c>
      <c r="G56" s="729">
        <v>8.7200000000000006</v>
      </c>
      <c r="H56" s="729">
        <v>7.45</v>
      </c>
      <c r="I56" s="736">
        <v>10.19</v>
      </c>
    </row>
    <row r="57" spans="1:9">
      <c r="A57" s="733">
        <v>51</v>
      </c>
      <c r="B57" s="704" t="s">
        <v>68</v>
      </c>
      <c r="C57" s="728">
        <v>9.41</v>
      </c>
      <c r="D57" s="728">
        <v>11.82</v>
      </c>
      <c r="E57" s="728">
        <v>11.85</v>
      </c>
      <c r="F57" s="728">
        <v>10.88</v>
      </c>
      <c r="G57" s="728">
        <v>10.84</v>
      </c>
      <c r="H57" s="728">
        <v>10.38</v>
      </c>
      <c r="I57" s="737">
        <v>10.57</v>
      </c>
    </row>
    <row r="58" spans="1:9">
      <c r="A58" s="735">
        <v>52</v>
      </c>
      <c r="B58" s="708" t="s">
        <v>69</v>
      </c>
      <c r="C58" s="729">
        <v>11.69</v>
      </c>
      <c r="D58" s="729">
        <v>11.69</v>
      </c>
      <c r="E58" s="729">
        <v>11.69</v>
      </c>
      <c r="F58" s="729">
        <v>11.69</v>
      </c>
      <c r="G58" s="729">
        <v>11.69</v>
      </c>
      <c r="H58" s="729">
        <v>9.83</v>
      </c>
      <c r="I58" s="736">
        <v>8.1300000000000008</v>
      </c>
    </row>
    <row r="59" spans="1:9">
      <c r="A59" s="733">
        <v>53</v>
      </c>
      <c r="B59" s="704" t="s">
        <v>70</v>
      </c>
      <c r="C59" s="728">
        <v>10.73</v>
      </c>
      <c r="D59" s="728">
        <v>13.11</v>
      </c>
      <c r="E59" s="728">
        <v>11.41</v>
      </c>
      <c r="F59" s="728">
        <v>11.48</v>
      </c>
      <c r="G59" s="728">
        <v>12.25</v>
      </c>
      <c r="H59" s="728">
        <v>7.72</v>
      </c>
      <c r="I59" s="737">
        <v>13.16</v>
      </c>
    </row>
    <row r="60" spans="1:9">
      <c r="A60" s="735">
        <v>54</v>
      </c>
      <c r="B60" s="708" t="s">
        <v>237</v>
      </c>
      <c r="C60" s="729">
        <v>10.24</v>
      </c>
      <c r="D60" s="729">
        <v>10.49</v>
      </c>
      <c r="E60" s="729">
        <v>10.99</v>
      </c>
      <c r="F60" s="729">
        <v>10.99</v>
      </c>
      <c r="G60" s="729">
        <v>10.99</v>
      </c>
      <c r="H60" s="729">
        <v>0</v>
      </c>
      <c r="I60" s="736">
        <v>10.49</v>
      </c>
    </row>
    <row r="61" spans="1:9" s="731" customFormat="1">
      <c r="A61" s="733">
        <v>55</v>
      </c>
      <c r="B61" s="704" t="s">
        <v>73</v>
      </c>
      <c r="C61" s="728">
        <v>8.26</v>
      </c>
      <c r="D61" s="728">
        <v>9.26</v>
      </c>
      <c r="E61" s="728">
        <v>9.26</v>
      </c>
      <c r="F61" s="728">
        <v>9.26</v>
      </c>
      <c r="G61" s="728">
        <v>9.4600000000000009</v>
      </c>
      <c r="H61" s="728">
        <v>8.26</v>
      </c>
      <c r="I61" s="737">
        <v>10.26</v>
      </c>
    </row>
    <row r="62" spans="1:9">
      <c r="A62" s="735">
        <v>56</v>
      </c>
      <c r="B62" s="708" t="s">
        <v>74</v>
      </c>
      <c r="C62" s="729">
        <v>8.85</v>
      </c>
      <c r="D62" s="729">
        <v>9.17</v>
      </c>
      <c r="E62" s="729">
        <v>9.1199999999999992</v>
      </c>
      <c r="F62" s="729">
        <v>9.17</v>
      </c>
      <c r="G62" s="729">
        <v>9.2200000000000006</v>
      </c>
      <c r="H62" s="729">
        <v>9.15</v>
      </c>
      <c r="I62" s="736">
        <v>9.15</v>
      </c>
    </row>
    <row r="63" spans="1:9">
      <c r="A63" s="733">
        <v>57</v>
      </c>
      <c r="B63" s="704" t="s">
        <v>75</v>
      </c>
      <c r="C63" s="728">
        <v>8.06</v>
      </c>
      <c r="D63" s="728">
        <v>7.79</v>
      </c>
      <c r="E63" s="728">
        <v>8.91</v>
      </c>
      <c r="F63" s="728">
        <v>8.56</v>
      </c>
      <c r="G63" s="728">
        <v>8.5299999999999994</v>
      </c>
      <c r="H63" s="728">
        <v>8.1199999999999992</v>
      </c>
      <c r="I63" s="737">
        <v>8.17</v>
      </c>
    </row>
    <row r="64" spans="1:9">
      <c r="A64" s="735">
        <v>58</v>
      </c>
      <c r="B64" s="708" t="s">
        <v>76</v>
      </c>
      <c r="C64" s="729">
        <v>10.210000000000001</v>
      </c>
      <c r="D64" s="729">
        <v>9.32</v>
      </c>
      <c r="E64" s="729">
        <v>10.57</v>
      </c>
      <c r="F64" s="729">
        <v>10.57</v>
      </c>
      <c r="G64" s="729">
        <v>11.54</v>
      </c>
      <c r="H64" s="729">
        <v>7.96</v>
      </c>
      <c r="I64" s="736">
        <v>10.46</v>
      </c>
    </row>
    <row r="65" spans="1:9">
      <c r="A65" s="733">
        <v>59</v>
      </c>
      <c r="B65" s="704" t="s">
        <v>77</v>
      </c>
      <c r="C65" s="728">
        <v>7.26</v>
      </c>
      <c r="D65" s="728">
        <v>7.4</v>
      </c>
      <c r="E65" s="728">
        <v>7.97</v>
      </c>
      <c r="F65" s="728">
        <v>7.97</v>
      </c>
      <c r="G65" s="728">
        <v>7.97</v>
      </c>
      <c r="H65" s="728">
        <v>7.97</v>
      </c>
      <c r="I65" s="737">
        <v>7.97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9.51</v>
      </c>
      <c r="D67" s="728">
        <v>10.54</v>
      </c>
      <c r="E67" s="728">
        <v>10.54</v>
      </c>
      <c r="F67" s="728">
        <v>10.54</v>
      </c>
      <c r="G67" s="728">
        <v>0</v>
      </c>
      <c r="H67" s="728">
        <v>10.54</v>
      </c>
      <c r="I67" s="737">
        <v>10.54</v>
      </c>
    </row>
    <row r="68" spans="1:9">
      <c r="A68" s="735">
        <v>62</v>
      </c>
      <c r="B68" s="708" t="s">
        <v>80</v>
      </c>
      <c r="C68" s="729">
        <v>7.34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7.95</v>
      </c>
      <c r="D70" s="729">
        <v>0</v>
      </c>
      <c r="E70" s="729">
        <v>7.95</v>
      </c>
      <c r="F70" s="729">
        <v>8.66</v>
      </c>
      <c r="G70" s="729">
        <v>9.2799999999999994</v>
      </c>
      <c r="H70" s="729">
        <v>10.14</v>
      </c>
      <c r="I70" s="736">
        <v>10.14</v>
      </c>
    </row>
    <row r="71" spans="1:9">
      <c r="A71" s="733">
        <v>65</v>
      </c>
      <c r="B71" s="704" t="s">
        <v>321</v>
      </c>
      <c r="C71" s="728">
        <v>7.99</v>
      </c>
      <c r="D71" s="728">
        <v>9.98</v>
      </c>
      <c r="E71" s="728">
        <v>9.98</v>
      </c>
      <c r="F71" s="728">
        <v>14.88</v>
      </c>
      <c r="G71" s="728">
        <v>12.24</v>
      </c>
      <c r="H71" s="728">
        <v>0</v>
      </c>
      <c r="I71" s="737">
        <v>12.48</v>
      </c>
    </row>
    <row r="72" spans="1:9">
      <c r="A72" s="735">
        <v>66</v>
      </c>
      <c r="B72" s="708" t="s">
        <v>84</v>
      </c>
      <c r="C72" s="729">
        <v>9.9499999999999993</v>
      </c>
      <c r="D72" s="729">
        <v>11.2</v>
      </c>
      <c r="E72" s="729">
        <v>11.22</v>
      </c>
      <c r="F72" s="729">
        <v>12.62</v>
      </c>
      <c r="G72" s="729">
        <v>10.51</v>
      </c>
      <c r="H72" s="729">
        <v>10.7</v>
      </c>
      <c r="I72" s="736">
        <v>10.45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8.7200000000000006</v>
      </c>
      <c r="E74" s="729">
        <v>8.48</v>
      </c>
      <c r="F74" s="729">
        <v>8.48</v>
      </c>
      <c r="G74" s="729">
        <v>0</v>
      </c>
      <c r="H74" s="729">
        <v>8.32</v>
      </c>
      <c r="I74" s="736">
        <v>8.7200000000000006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10.050000000000001</v>
      </c>
      <c r="D77" s="728">
        <v>10.050000000000001</v>
      </c>
      <c r="E77" s="728">
        <v>10.050000000000001</v>
      </c>
      <c r="F77" s="728">
        <v>10.050000000000001</v>
      </c>
      <c r="G77" s="728">
        <v>0</v>
      </c>
      <c r="H77" s="728">
        <v>10.050000000000001</v>
      </c>
      <c r="I77" s="737">
        <v>10.050000000000001</v>
      </c>
    </row>
    <row r="78" spans="1:9">
      <c r="A78" s="735">
        <v>72</v>
      </c>
      <c r="B78" s="708" t="s">
        <v>231</v>
      </c>
      <c r="C78" s="729">
        <v>7.16</v>
      </c>
      <c r="D78" s="729">
        <v>8.16</v>
      </c>
      <c r="E78" s="729">
        <v>7.99</v>
      </c>
      <c r="F78" s="729">
        <v>7.99</v>
      </c>
      <c r="G78" s="729">
        <v>7.97</v>
      </c>
      <c r="H78" s="729">
        <v>8.06</v>
      </c>
      <c r="I78" s="736">
        <v>11.87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9.58</v>
      </c>
      <c r="D83" s="728">
        <v>9.68</v>
      </c>
      <c r="E83" s="728">
        <v>9.64</v>
      </c>
      <c r="F83" s="728">
        <v>9.7799999999999994</v>
      </c>
      <c r="G83" s="728">
        <v>9.98</v>
      </c>
      <c r="H83" s="728">
        <v>9.76</v>
      </c>
      <c r="I83" s="737">
        <v>10.48</v>
      </c>
    </row>
    <row r="84" spans="1:9">
      <c r="A84" s="735">
        <v>78</v>
      </c>
      <c r="B84" s="708" t="s">
        <v>99</v>
      </c>
      <c r="C84" s="729">
        <v>9.5500000000000007</v>
      </c>
      <c r="D84" s="729">
        <v>10.029999999999999</v>
      </c>
      <c r="E84" s="729">
        <v>10.16</v>
      </c>
      <c r="F84" s="729">
        <v>11.31</v>
      </c>
      <c r="G84" s="729">
        <v>11.99</v>
      </c>
      <c r="H84" s="729">
        <v>12.12</v>
      </c>
      <c r="I84" s="736">
        <v>12.64</v>
      </c>
    </row>
    <row r="85" spans="1:9">
      <c r="A85" s="733">
        <v>79</v>
      </c>
      <c r="B85" s="704" t="s">
        <v>267</v>
      </c>
      <c r="C85" s="728">
        <v>7.48</v>
      </c>
      <c r="D85" s="728">
        <v>8.09</v>
      </c>
      <c r="E85" s="728">
        <v>8.1199999999999992</v>
      </c>
      <c r="F85" s="728">
        <v>8.16</v>
      </c>
      <c r="G85" s="728">
        <v>8.24</v>
      </c>
      <c r="H85" s="728">
        <v>8.1300000000000008</v>
      </c>
      <c r="I85" s="737">
        <v>15.85</v>
      </c>
    </row>
    <row r="86" spans="1:9">
      <c r="A86" s="735">
        <v>80</v>
      </c>
      <c r="B86" s="708" t="s">
        <v>101</v>
      </c>
      <c r="C86" s="729">
        <v>10.11</v>
      </c>
      <c r="D86" s="729">
        <v>0</v>
      </c>
      <c r="E86" s="729">
        <v>10.050000000000001</v>
      </c>
      <c r="F86" s="729">
        <v>0</v>
      </c>
      <c r="G86" s="729">
        <v>26.45</v>
      </c>
      <c r="H86" s="729">
        <v>0</v>
      </c>
      <c r="I86" s="736">
        <v>26.45</v>
      </c>
    </row>
    <row r="87" spans="1:9" s="731" customFormat="1">
      <c r="A87" s="733">
        <v>81</v>
      </c>
      <c r="B87" s="704" t="s">
        <v>254</v>
      </c>
      <c r="C87" s="728">
        <v>11.38</v>
      </c>
      <c r="D87" s="728">
        <v>11.38</v>
      </c>
      <c r="E87" s="728">
        <v>11.38</v>
      </c>
      <c r="F87" s="728">
        <v>11.38</v>
      </c>
      <c r="G87" s="728">
        <v>11.38</v>
      </c>
      <c r="H87" s="728">
        <v>11.38</v>
      </c>
      <c r="I87" s="737">
        <v>11.38</v>
      </c>
    </row>
    <row r="88" spans="1:9">
      <c r="A88" s="735">
        <v>82</v>
      </c>
      <c r="B88" s="708" t="s">
        <v>189</v>
      </c>
      <c r="C88" s="729">
        <v>7.68</v>
      </c>
      <c r="D88" s="729">
        <v>8.0500000000000007</v>
      </c>
      <c r="E88" s="729">
        <v>7.96</v>
      </c>
      <c r="F88" s="729">
        <v>8.31</v>
      </c>
      <c r="G88" s="729">
        <v>10.26</v>
      </c>
      <c r="H88" s="729">
        <v>0</v>
      </c>
      <c r="I88" s="736">
        <v>11.43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11.63</v>
      </c>
    </row>
    <row r="91" spans="1:9">
      <c r="A91" s="733">
        <v>85</v>
      </c>
      <c r="B91" s="704" t="s">
        <v>106</v>
      </c>
      <c r="C91" s="728">
        <v>10.3</v>
      </c>
      <c r="D91" s="728">
        <v>10.3</v>
      </c>
      <c r="E91" s="728">
        <v>10.3</v>
      </c>
      <c r="F91" s="728">
        <v>10.3</v>
      </c>
      <c r="G91" s="728">
        <v>10.3</v>
      </c>
      <c r="H91" s="728">
        <v>10.3</v>
      </c>
      <c r="I91" s="737">
        <v>10.3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9.4600000000000009</v>
      </c>
      <c r="D94" s="729">
        <v>9.9600000000000009</v>
      </c>
      <c r="E94" s="729">
        <v>10.96</v>
      </c>
      <c r="F94" s="729">
        <v>0</v>
      </c>
      <c r="G94" s="729">
        <v>0</v>
      </c>
      <c r="H94" s="729">
        <v>9.4600000000000009</v>
      </c>
      <c r="I94" s="736">
        <v>10.96</v>
      </c>
    </row>
    <row r="95" spans="1:9">
      <c r="A95" s="733">
        <v>89</v>
      </c>
      <c r="B95" s="704" t="s">
        <v>255</v>
      </c>
      <c r="C95" s="728">
        <v>8.65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26.18</v>
      </c>
    </row>
    <row r="96" spans="1:9">
      <c r="A96" s="735">
        <v>90</v>
      </c>
      <c r="B96" s="708" t="s">
        <v>191</v>
      </c>
      <c r="C96" s="729">
        <v>7.67</v>
      </c>
      <c r="D96" s="729">
        <v>8.17</v>
      </c>
      <c r="E96" s="729">
        <v>7.67</v>
      </c>
      <c r="F96" s="729">
        <v>7.67</v>
      </c>
      <c r="G96" s="729">
        <v>10.17</v>
      </c>
      <c r="H96" s="729">
        <v>7.67</v>
      </c>
      <c r="I96" s="736">
        <v>7.67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8.3488636363636353</v>
      </c>
      <c r="D101" s="724">
        <f>AVERAGE(D8:D16,D20:D21,D27,D32,D34:D46,D49,D53,D56:D67,D69,D71:D78,D80:D85,D87:D91,D94,D96)</f>
        <v>9.0598387096774182</v>
      </c>
      <c r="E101" s="724">
        <f>AVERAGE(E6:E16,E20:E21,E23,E26:E27,E32:E50,E52:E67,E69:E74,E76:E94,E96:E97)</f>
        <v>9.5005128205128209</v>
      </c>
      <c r="F101" s="724">
        <f>AVERAGE(F6:F16,F20:F21,F23,F27,F32,F34:F50,F52:F67,F69:F74,F76:F85,F96:F97,F87:F93)</f>
        <v>9.7425675675675656</v>
      </c>
      <c r="G101" s="724">
        <f>AVERAGE(G6:G8,G10:G11,G13,G16,G20:G21,G27,G32,G34:G50,G52:G66,G69:G73,G76,G78:G79,G81:G93,G96)</f>
        <v>10.759692307692308</v>
      </c>
      <c r="H101" s="724">
        <f>AVERAGE(H6:H16,H20:H21,H32:H50,H52:H54,H56:H59,H61:H67,H69:H70,H72:H79,H82:H85,H87,H89:H91,H94,H96)</f>
        <v>9.0922727272727268</v>
      </c>
      <c r="I101" s="724">
        <f>AVERAGE(I6:I16,I20:I21,I23,I26:I27,I32:I50,I52:I67,I69:I79,I81:I97)</f>
        <v>11.290632911392404</v>
      </c>
    </row>
    <row r="102" spans="1:9">
      <c r="B102" s="418" t="s">
        <v>239</v>
      </c>
      <c r="C102" s="709">
        <v>5.43</v>
      </c>
      <c r="D102" s="709">
        <v>6.23</v>
      </c>
      <c r="E102" s="709">
        <v>6.58</v>
      </c>
      <c r="F102" s="709">
        <v>6.76</v>
      </c>
      <c r="G102" s="705">
        <v>6.67</v>
      </c>
      <c r="H102" s="705">
        <v>5.54</v>
      </c>
      <c r="I102" s="706">
        <v>6</v>
      </c>
    </row>
    <row r="103" spans="1:9">
      <c r="B103" s="418" t="s">
        <v>240</v>
      </c>
      <c r="C103" s="709">
        <f t="shared" ref="C103:D103" si="0">MAX(C6:C97)</f>
        <v>11.75</v>
      </c>
      <c r="D103" s="709">
        <f t="shared" si="0"/>
        <v>13.11</v>
      </c>
      <c r="E103" s="709">
        <f>MAX(E6:E97)</f>
        <v>14.06</v>
      </c>
      <c r="F103" s="709">
        <f t="shared" ref="F103:I103" si="1">MAX(F6:F97)</f>
        <v>14.88</v>
      </c>
      <c r="G103" s="709">
        <f t="shared" si="1"/>
        <v>26.45</v>
      </c>
      <c r="H103" s="709">
        <f t="shared" si="1"/>
        <v>12.75</v>
      </c>
      <c r="I103" s="709">
        <f t="shared" si="1"/>
        <v>26.45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8948-D3C1-49BB-B324-48D52732B27D}">
  <sheetPr>
    <pageSetUpPr fitToPage="1"/>
  </sheetPr>
  <dimension ref="A1:I103"/>
  <sheetViews>
    <sheetView view="pageBreakPreview" topLeftCell="A87" zoomScaleNormal="100" zoomScaleSheetLayoutView="100" workbookViewId="0">
      <selection activeCell="H110" sqref="H110"/>
    </sheetView>
  </sheetViews>
  <sheetFormatPr defaultRowHeight="15.75"/>
  <cols>
    <col min="1" max="1" width="5.28515625" customWidth="1"/>
    <col min="2" max="2" width="52.8554687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8.5500000000000007</v>
      </c>
      <c r="D8" s="728">
        <v>8.76</v>
      </c>
      <c r="E8" s="728">
        <v>9.76</v>
      </c>
      <c r="F8" s="728">
        <v>10.95</v>
      </c>
      <c r="G8" s="728">
        <v>11.72</v>
      </c>
      <c r="H8" s="728">
        <v>9.08</v>
      </c>
      <c r="I8" s="737">
        <v>10.31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7.84</v>
      </c>
      <c r="D11" s="729">
        <v>8.5500000000000007</v>
      </c>
      <c r="E11" s="729">
        <v>8.61</v>
      </c>
      <c r="F11" s="729">
        <v>8.58</v>
      </c>
      <c r="G11" s="729">
        <v>8.6</v>
      </c>
      <c r="H11" s="729">
        <v>9.4700000000000006</v>
      </c>
      <c r="I11" s="736">
        <v>7.12</v>
      </c>
    </row>
    <row r="12" spans="1:9">
      <c r="A12" s="733">
        <v>7</v>
      </c>
      <c r="B12" s="704" t="s">
        <v>18</v>
      </c>
      <c r="C12" s="728">
        <v>7.81</v>
      </c>
      <c r="D12" s="728">
        <v>9.66</v>
      </c>
      <c r="E12" s="728">
        <v>9.66</v>
      </c>
      <c r="F12" s="728">
        <v>9.66</v>
      </c>
      <c r="G12" s="728">
        <v>0</v>
      </c>
      <c r="H12" s="728">
        <v>9.64</v>
      </c>
      <c r="I12" s="737">
        <v>10.43</v>
      </c>
    </row>
    <row r="13" spans="1:9">
      <c r="A13" s="735">
        <v>8</v>
      </c>
      <c r="B13" s="708" t="s">
        <v>236</v>
      </c>
      <c r="C13" s="729">
        <v>8.8000000000000007</v>
      </c>
      <c r="D13" s="729">
        <v>9</v>
      </c>
      <c r="E13" s="729">
        <v>9</v>
      </c>
      <c r="F13" s="729">
        <v>9.25</v>
      </c>
      <c r="G13" s="729">
        <v>9.5</v>
      </c>
      <c r="H13" s="729">
        <v>8.5</v>
      </c>
      <c r="I13" s="736">
        <v>8.48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8.6999999999999993</v>
      </c>
      <c r="I14" s="737">
        <v>12.11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12.5</v>
      </c>
      <c r="H16" s="728">
        <v>8</v>
      </c>
      <c r="I16" s="737">
        <v>15.5</v>
      </c>
    </row>
    <row r="17" spans="1:9">
      <c r="A17" s="735">
        <v>12</v>
      </c>
      <c r="B17" s="708" t="s">
        <v>23</v>
      </c>
      <c r="C17" s="729">
        <v>5.75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7.1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6.8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8.17</v>
      </c>
      <c r="D20" s="728">
        <v>8.3800000000000008</v>
      </c>
      <c r="E20" s="728">
        <v>8.4499999999999993</v>
      </c>
      <c r="F20" s="728">
        <v>8.6999999999999993</v>
      </c>
      <c r="G20" s="728">
        <v>8.34</v>
      </c>
      <c r="H20" s="728">
        <v>8.3699999999999992</v>
      </c>
      <c r="I20" s="737">
        <v>8.6999999999999993</v>
      </c>
    </row>
    <row r="21" spans="1:9">
      <c r="A21" s="735">
        <v>16</v>
      </c>
      <c r="B21" s="708" t="s">
        <v>27</v>
      </c>
      <c r="C21" s="729">
        <v>10.9</v>
      </c>
      <c r="D21" s="729">
        <v>10.92</v>
      </c>
      <c r="E21" s="729">
        <v>10.76</v>
      </c>
      <c r="F21" s="729">
        <v>10.76</v>
      </c>
      <c r="G21" s="729">
        <v>10.76</v>
      </c>
      <c r="H21" s="729">
        <v>10.41</v>
      </c>
      <c r="I21" s="736">
        <v>14.42</v>
      </c>
    </row>
    <row r="22" spans="1:9">
      <c r="A22" s="733">
        <v>17</v>
      </c>
      <c r="B22" s="704" t="s">
        <v>301</v>
      </c>
      <c r="C22" s="728">
        <v>6.12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7.82</v>
      </c>
      <c r="D23" s="729">
        <v>0</v>
      </c>
      <c r="E23" s="729">
        <v>7.25</v>
      </c>
      <c r="F23" s="729">
        <v>7.25</v>
      </c>
      <c r="G23" s="729">
        <v>0</v>
      </c>
      <c r="H23" s="729">
        <v>0</v>
      </c>
      <c r="I23" s="736">
        <v>13.82</v>
      </c>
    </row>
    <row r="24" spans="1:9">
      <c r="A24" s="733">
        <v>19</v>
      </c>
      <c r="B24" s="704" t="s">
        <v>33</v>
      </c>
      <c r="C24" s="728">
        <v>8.8800000000000008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6.4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7.1</v>
      </c>
      <c r="D26" s="728">
        <v>0</v>
      </c>
      <c r="E26" s="728">
        <v>10.69</v>
      </c>
      <c r="F26" s="728">
        <v>0</v>
      </c>
      <c r="G26" s="728">
        <v>0</v>
      </c>
      <c r="H26" s="728">
        <v>0</v>
      </c>
      <c r="I26" s="737">
        <v>14.04</v>
      </c>
    </row>
    <row r="27" spans="1:9">
      <c r="A27" s="735">
        <v>22</v>
      </c>
      <c r="B27" s="708" t="s">
        <v>36</v>
      </c>
      <c r="C27" s="729">
        <v>10.01</v>
      </c>
      <c r="D27" s="729">
        <v>10</v>
      </c>
      <c r="E27" s="729">
        <v>10.039999999999999</v>
      </c>
      <c r="F27" s="729">
        <v>10.01</v>
      </c>
      <c r="G27" s="729">
        <v>10</v>
      </c>
      <c r="H27" s="729">
        <v>0</v>
      </c>
      <c r="I27" s="736">
        <v>10.15</v>
      </c>
    </row>
    <row r="28" spans="1:9">
      <c r="A28" s="733">
        <v>23</v>
      </c>
      <c r="B28" s="704" t="s">
        <v>37</v>
      </c>
      <c r="C28" s="728">
        <v>6.56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6.63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7.25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6.05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8.51</v>
      </c>
      <c r="D32" s="728">
        <v>8.58</v>
      </c>
      <c r="E32" s="728">
        <v>8.57</v>
      </c>
      <c r="F32" s="728">
        <v>11.26</v>
      </c>
      <c r="G32" s="728">
        <v>13.79</v>
      </c>
      <c r="H32" s="728">
        <v>8.2100000000000009</v>
      </c>
      <c r="I32" s="737">
        <v>13.65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16.54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11.2</v>
      </c>
      <c r="D35" s="729">
        <v>11.2</v>
      </c>
      <c r="E35" s="729">
        <v>10.199999999999999</v>
      </c>
      <c r="F35" s="729">
        <v>13.2</v>
      </c>
      <c r="G35" s="729">
        <v>14.5</v>
      </c>
      <c r="H35" s="729">
        <v>11.7</v>
      </c>
      <c r="I35" s="736">
        <v>13.1</v>
      </c>
    </row>
    <row r="36" spans="1:9">
      <c r="A36" s="733">
        <v>31</v>
      </c>
      <c r="B36" s="704" t="s">
        <v>46</v>
      </c>
      <c r="C36" s="728">
        <v>7.2</v>
      </c>
      <c r="D36" s="728">
        <v>8.74</v>
      </c>
      <c r="E36" s="728">
        <v>9.02</v>
      </c>
      <c r="F36" s="728">
        <v>10.18</v>
      </c>
      <c r="G36" s="728">
        <v>11.56</v>
      </c>
      <c r="H36" s="728">
        <v>10.16</v>
      </c>
      <c r="I36" s="737">
        <v>10.62</v>
      </c>
    </row>
    <row r="37" spans="1:9">
      <c r="A37" s="735">
        <v>32</v>
      </c>
      <c r="B37" s="708" t="s">
        <v>47</v>
      </c>
      <c r="C37" s="729">
        <v>7.54</v>
      </c>
      <c r="D37" s="729">
        <v>7.67</v>
      </c>
      <c r="E37" s="729">
        <v>8.09</v>
      </c>
      <c r="F37" s="729">
        <v>8.09</v>
      </c>
      <c r="G37" s="729">
        <v>10.47</v>
      </c>
      <c r="H37" s="729">
        <v>8.82</v>
      </c>
      <c r="I37" s="736">
        <v>8.9700000000000006</v>
      </c>
    </row>
    <row r="38" spans="1:9">
      <c r="A38" s="733">
        <v>33</v>
      </c>
      <c r="B38" s="704" t="s">
        <v>48</v>
      </c>
      <c r="C38" s="728">
        <v>5.49</v>
      </c>
      <c r="D38" s="728">
        <v>6.29</v>
      </c>
      <c r="E38" s="728">
        <v>6.93</v>
      </c>
      <c r="F38" s="728">
        <v>7.57</v>
      </c>
      <c r="G38" s="728">
        <v>8.06</v>
      </c>
      <c r="H38" s="728">
        <v>5.6</v>
      </c>
      <c r="I38" s="737">
        <v>8.0500000000000007</v>
      </c>
    </row>
    <row r="39" spans="1:9" s="731" customFormat="1">
      <c r="A39" s="735">
        <v>34</v>
      </c>
      <c r="B39" s="708" t="s">
        <v>49</v>
      </c>
      <c r="C39" s="729">
        <v>9.5</v>
      </c>
      <c r="D39" s="729">
        <v>9.5</v>
      </c>
      <c r="E39" s="729">
        <v>9.3000000000000007</v>
      </c>
      <c r="F39" s="729">
        <v>9.3000000000000007</v>
      </c>
      <c r="G39" s="729">
        <v>9.3000000000000007</v>
      </c>
      <c r="H39" s="729">
        <v>9.17</v>
      </c>
      <c r="I39" s="736">
        <v>8.9700000000000006</v>
      </c>
    </row>
    <row r="40" spans="1:9">
      <c r="A40" s="733">
        <v>35</v>
      </c>
      <c r="B40" s="704" t="s">
        <v>50</v>
      </c>
      <c r="C40" s="728">
        <v>7.06</v>
      </c>
      <c r="D40" s="728">
        <v>7.64</v>
      </c>
      <c r="E40" s="728">
        <v>7.97</v>
      </c>
      <c r="F40" s="728">
        <v>9.2899999999999991</v>
      </c>
      <c r="G40" s="728">
        <v>12.01</v>
      </c>
      <c r="H40" s="728">
        <v>8.77</v>
      </c>
      <c r="I40" s="737">
        <v>8.7899999999999991</v>
      </c>
    </row>
    <row r="41" spans="1:9">
      <c r="A41" s="735">
        <v>36</v>
      </c>
      <c r="B41" s="708" t="s">
        <v>51</v>
      </c>
      <c r="C41" s="729">
        <v>6.88</v>
      </c>
      <c r="D41" s="729">
        <v>8.08</v>
      </c>
      <c r="E41" s="729">
        <v>7.67</v>
      </c>
      <c r="F41" s="729">
        <v>7.79</v>
      </c>
      <c r="G41" s="729">
        <v>6.7</v>
      </c>
      <c r="H41" s="729">
        <v>7.08</v>
      </c>
      <c r="I41" s="736">
        <v>8.4600000000000009</v>
      </c>
    </row>
    <row r="42" spans="1:9">
      <c r="A42" s="733">
        <v>37</v>
      </c>
      <c r="B42" s="704" t="s">
        <v>52</v>
      </c>
      <c r="C42" s="728">
        <v>7.4</v>
      </c>
      <c r="D42" s="728">
        <v>11.75</v>
      </c>
      <c r="E42" s="728">
        <v>11.4</v>
      </c>
      <c r="F42" s="728">
        <v>10.34</v>
      </c>
      <c r="G42" s="728">
        <v>12.46</v>
      </c>
      <c r="H42" s="728">
        <v>9.1199999999999992</v>
      </c>
      <c r="I42" s="737">
        <v>10.130000000000001</v>
      </c>
    </row>
    <row r="43" spans="1:9">
      <c r="A43" s="735">
        <v>38</v>
      </c>
      <c r="B43" s="708" t="s">
        <v>289</v>
      </c>
      <c r="C43" s="729">
        <v>7.85</v>
      </c>
      <c r="D43" s="729">
        <v>9.39</v>
      </c>
      <c r="E43" s="729">
        <v>10.34</v>
      </c>
      <c r="F43" s="729">
        <v>10.34</v>
      </c>
      <c r="G43" s="729">
        <v>12.37</v>
      </c>
      <c r="H43" s="729">
        <v>8.0399999999999991</v>
      </c>
      <c r="I43" s="736">
        <v>9.5500000000000007</v>
      </c>
    </row>
    <row r="44" spans="1:9">
      <c r="A44" s="733">
        <v>39</v>
      </c>
      <c r="B44" s="704" t="s">
        <v>55</v>
      </c>
      <c r="C44" s="728">
        <v>7.59</v>
      </c>
      <c r="D44" s="728">
        <v>9.36</v>
      </c>
      <c r="E44" s="728">
        <v>10.88</v>
      </c>
      <c r="F44" s="728">
        <v>9.8000000000000007</v>
      </c>
      <c r="G44" s="728">
        <v>9.66</v>
      </c>
      <c r="H44" s="728">
        <v>9.23</v>
      </c>
      <c r="I44" s="737">
        <v>9.09</v>
      </c>
    </row>
    <row r="45" spans="1:9">
      <c r="A45" s="735">
        <v>40</v>
      </c>
      <c r="B45" s="708" t="s">
        <v>56</v>
      </c>
      <c r="C45" s="729">
        <v>10.93</v>
      </c>
      <c r="D45" s="729">
        <v>0</v>
      </c>
      <c r="E45" s="729">
        <v>9.0399999999999991</v>
      </c>
      <c r="F45" s="729">
        <v>9.14</v>
      </c>
      <c r="G45" s="729">
        <v>10.42</v>
      </c>
      <c r="H45" s="729">
        <v>12.13</v>
      </c>
      <c r="I45" s="736">
        <v>10.74</v>
      </c>
    </row>
    <row r="46" spans="1:9">
      <c r="A46" s="733">
        <v>41</v>
      </c>
      <c r="B46" s="704" t="s">
        <v>57</v>
      </c>
      <c r="C46" s="728">
        <v>10.06</v>
      </c>
      <c r="D46" s="728">
        <v>10.19</v>
      </c>
      <c r="E46" s="728">
        <v>13.04</v>
      </c>
      <c r="F46" s="728">
        <v>13.84</v>
      </c>
      <c r="G46" s="728">
        <v>14.52</v>
      </c>
      <c r="H46" s="728">
        <v>8.1</v>
      </c>
      <c r="I46" s="737">
        <v>12.58</v>
      </c>
    </row>
    <row r="47" spans="1:9">
      <c r="A47" s="735">
        <v>42</v>
      </c>
      <c r="B47" s="708" t="s">
        <v>58</v>
      </c>
      <c r="C47" s="729">
        <v>6.48</v>
      </c>
      <c r="D47" s="729">
        <v>0</v>
      </c>
      <c r="E47" s="729">
        <v>8.69</v>
      </c>
      <c r="F47" s="729">
        <v>9.16</v>
      </c>
      <c r="G47" s="729">
        <v>10.32</v>
      </c>
      <c r="H47" s="729">
        <v>9.81</v>
      </c>
      <c r="I47" s="736">
        <v>9.59</v>
      </c>
    </row>
    <row r="48" spans="1:9">
      <c r="A48" s="733">
        <v>43</v>
      </c>
      <c r="B48" s="704" t="s">
        <v>59</v>
      </c>
      <c r="C48" s="728">
        <v>5.7</v>
      </c>
      <c r="D48" s="728">
        <v>0</v>
      </c>
      <c r="E48" s="728">
        <v>6.81</v>
      </c>
      <c r="F48" s="728">
        <v>6.81</v>
      </c>
      <c r="G48" s="728">
        <v>11.19</v>
      </c>
      <c r="H48" s="728">
        <v>7.79</v>
      </c>
      <c r="I48" s="737">
        <v>7.59</v>
      </c>
    </row>
    <row r="49" spans="1:9">
      <c r="A49" s="735">
        <v>44</v>
      </c>
      <c r="B49" s="708" t="s">
        <v>60</v>
      </c>
      <c r="C49" s="729">
        <v>7.69</v>
      </c>
      <c r="D49" s="729">
        <v>8.89</v>
      </c>
      <c r="E49" s="729">
        <v>8.27</v>
      </c>
      <c r="F49" s="729">
        <v>8.34</v>
      </c>
      <c r="G49" s="729">
        <v>8.57</v>
      </c>
      <c r="H49" s="729">
        <v>7.74</v>
      </c>
      <c r="I49" s="736">
        <v>8.2799999999999994</v>
      </c>
    </row>
    <row r="50" spans="1:9" ht="16.5" thickBot="1">
      <c r="A50" s="738">
        <v>45</v>
      </c>
      <c r="B50" s="712" t="s">
        <v>61</v>
      </c>
      <c r="C50" s="725">
        <v>7.56</v>
      </c>
      <c r="D50" s="725">
        <v>0</v>
      </c>
      <c r="E50" s="725">
        <v>7.95</v>
      </c>
      <c r="F50" s="725">
        <v>8.2899999999999991</v>
      </c>
      <c r="G50" s="725">
        <v>10.18</v>
      </c>
      <c r="H50" s="725">
        <v>11.67</v>
      </c>
      <c r="I50" s="739">
        <v>9.91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9.6999999999999993</v>
      </c>
      <c r="D52" s="726">
        <v>0</v>
      </c>
      <c r="E52" s="726">
        <v>9.6999999999999993</v>
      </c>
      <c r="F52" s="726">
        <v>9.6999999999999993</v>
      </c>
      <c r="G52" s="726">
        <v>9.6999999999999993</v>
      </c>
      <c r="H52" s="726">
        <v>9.11</v>
      </c>
      <c r="I52" s="744">
        <v>12.27</v>
      </c>
    </row>
    <row r="53" spans="1:9">
      <c r="A53" s="733">
        <v>47</v>
      </c>
      <c r="B53" s="704" t="s">
        <v>64</v>
      </c>
      <c r="C53" s="728">
        <v>6.87</v>
      </c>
      <c r="D53" s="728">
        <v>7.14</v>
      </c>
      <c r="E53" s="728">
        <v>9.19</v>
      </c>
      <c r="F53" s="728">
        <v>9.4700000000000006</v>
      </c>
      <c r="G53" s="728">
        <v>9.9499999999999993</v>
      </c>
      <c r="H53" s="728">
        <v>7.89</v>
      </c>
      <c r="I53" s="737">
        <v>9.09</v>
      </c>
    </row>
    <row r="54" spans="1:9">
      <c r="A54" s="735">
        <v>48</v>
      </c>
      <c r="B54" s="708" t="s">
        <v>65</v>
      </c>
      <c r="C54" s="729">
        <v>8.16</v>
      </c>
      <c r="D54" s="729">
        <v>0</v>
      </c>
      <c r="E54" s="729">
        <v>8.44</v>
      </c>
      <c r="F54" s="729">
        <v>8.44</v>
      </c>
      <c r="G54" s="729">
        <v>8.9499999999999993</v>
      </c>
      <c r="H54" s="729">
        <v>8.08</v>
      </c>
      <c r="I54" s="736">
        <v>8.08</v>
      </c>
    </row>
    <row r="55" spans="1:9">
      <c r="A55" s="733">
        <v>49</v>
      </c>
      <c r="B55" s="704" t="s">
        <v>66</v>
      </c>
      <c r="C55" s="728">
        <v>10.16</v>
      </c>
      <c r="D55" s="728">
        <v>0</v>
      </c>
      <c r="E55" s="728">
        <v>12.06</v>
      </c>
      <c r="F55" s="728">
        <v>12.38</v>
      </c>
      <c r="G55" s="728">
        <v>11.97</v>
      </c>
      <c r="H55" s="728">
        <v>0</v>
      </c>
      <c r="I55" s="737">
        <v>14.24</v>
      </c>
    </row>
    <row r="56" spans="1:9">
      <c r="A56" s="735">
        <v>50</v>
      </c>
      <c r="B56" s="708" t="s">
        <v>67</v>
      </c>
      <c r="C56" s="729">
        <v>10.77</v>
      </c>
      <c r="D56" s="729">
        <v>12.32</v>
      </c>
      <c r="E56" s="729">
        <v>14.64</v>
      </c>
      <c r="F56" s="729">
        <v>11.01</v>
      </c>
      <c r="G56" s="729">
        <v>9.27</v>
      </c>
      <c r="H56" s="729">
        <v>7.99</v>
      </c>
      <c r="I56" s="736">
        <v>10.74</v>
      </c>
    </row>
    <row r="57" spans="1:9">
      <c r="A57" s="733">
        <v>51</v>
      </c>
      <c r="B57" s="704" t="s">
        <v>68</v>
      </c>
      <c r="C57" s="728">
        <v>9.4</v>
      </c>
      <c r="D57" s="728">
        <v>11.7</v>
      </c>
      <c r="E57" s="728">
        <v>11.69</v>
      </c>
      <c r="F57" s="728">
        <v>10.81</v>
      </c>
      <c r="G57" s="728">
        <v>10.53</v>
      </c>
      <c r="H57" s="728">
        <v>10.35</v>
      </c>
      <c r="I57" s="737">
        <v>10.57</v>
      </c>
    </row>
    <row r="58" spans="1:9">
      <c r="A58" s="735">
        <v>52</v>
      </c>
      <c r="B58" s="708" t="s">
        <v>69</v>
      </c>
      <c r="C58" s="729">
        <v>12.06</v>
      </c>
      <c r="D58" s="729">
        <v>12.06</v>
      </c>
      <c r="E58" s="729">
        <v>12.06</v>
      </c>
      <c r="F58" s="729">
        <v>12.06</v>
      </c>
      <c r="G58" s="729">
        <v>12.06</v>
      </c>
      <c r="H58" s="729">
        <v>10.199999999999999</v>
      </c>
      <c r="I58" s="736">
        <v>8.49</v>
      </c>
    </row>
    <row r="59" spans="1:9">
      <c r="A59" s="733">
        <v>53</v>
      </c>
      <c r="B59" s="704" t="s">
        <v>70</v>
      </c>
      <c r="C59" s="728">
        <v>11.23</v>
      </c>
      <c r="D59" s="728">
        <v>13.62</v>
      </c>
      <c r="E59" s="728">
        <v>11.94</v>
      </c>
      <c r="F59" s="728">
        <v>12.01</v>
      </c>
      <c r="G59" s="728">
        <v>12.77</v>
      </c>
      <c r="H59" s="728">
        <v>8.2200000000000006</v>
      </c>
      <c r="I59" s="737">
        <v>13.68</v>
      </c>
    </row>
    <row r="60" spans="1:9">
      <c r="A60" s="735">
        <v>54</v>
      </c>
      <c r="B60" s="708" t="s">
        <v>237</v>
      </c>
      <c r="C60" s="729">
        <v>10.51</v>
      </c>
      <c r="D60" s="729">
        <v>10.76</v>
      </c>
      <c r="E60" s="729">
        <v>11.26</v>
      </c>
      <c r="F60" s="729">
        <v>11.26</v>
      </c>
      <c r="G60" s="729">
        <v>11.26</v>
      </c>
      <c r="H60" s="729">
        <v>0</v>
      </c>
      <c r="I60" s="736">
        <v>10.76</v>
      </c>
    </row>
    <row r="61" spans="1:9" s="731" customFormat="1">
      <c r="A61" s="733">
        <v>55</v>
      </c>
      <c r="B61" s="704" t="s">
        <v>73</v>
      </c>
      <c r="C61" s="728">
        <v>8.3000000000000007</v>
      </c>
      <c r="D61" s="728">
        <v>9.3000000000000007</v>
      </c>
      <c r="E61" s="728">
        <v>9.3000000000000007</v>
      </c>
      <c r="F61" s="728">
        <v>9.3000000000000007</v>
      </c>
      <c r="G61" s="728">
        <v>9.5</v>
      </c>
      <c r="H61" s="728">
        <v>8.3000000000000007</v>
      </c>
      <c r="I61" s="737">
        <v>10.3</v>
      </c>
    </row>
    <row r="62" spans="1:9">
      <c r="A62" s="735">
        <v>56</v>
      </c>
      <c r="B62" s="708" t="s">
        <v>74</v>
      </c>
      <c r="C62" s="729">
        <v>9.26</v>
      </c>
      <c r="D62" s="729">
        <v>9.58</v>
      </c>
      <c r="E62" s="729">
        <v>9.5299999999999994</v>
      </c>
      <c r="F62" s="729">
        <v>9.58</v>
      </c>
      <c r="G62" s="729">
        <v>9.6300000000000008</v>
      </c>
      <c r="H62" s="729">
        <v>9.56</v>
      </c>
      <c r="I62" s="736">
        <v>9.56</v>
      </c>
    </row>
    <row r="63" spans="1:9">
      <c r="A63" s="733">
        <v>57</v>
      </c>
      <c r="B63" s="704" t="s">
        <v>75</v>
      </c>
      <c r="C63" s="728">
        <v>7.32</v>
      </c>
      <c r="D63" s="728">
        <v>7.35</v>
      </c>
      <c r="E63" s="728">
        <v>8.31</v>
      </c>
      <c r="F63" s="728">
        <v>8.0299999999999994</v>
      </c>
      <c r="G63" s="728">
        <v>8.0299999999999994</v>
      </c>
      <c r="H63" s="728">
        <v>7.71</v>
      </c>
      <c r="I63" s="737">
        <v>7.77</v>
      </c>
    </row>
    <row r="64" spans="1:9">
      <c r="A64" s="735">
        <v>58</v>
      </c>
      <c r="B64" s="708" t="s">
        <v>76</v>
      </c>
      <c r="C64" s="729">
        <v>10.18</v>
      </c>
      <c r="D64" s="729">
        <v>9.2799999999999994</v>
      </c>
      <c r="E64" s="729">
        <v>10.52</v>
      </c>
      <c r="F64" s="729">
        <v>10.52</v>
      </c>
      <c r="G64" s="729">
        <v>11.44</v>
      </c>
      <c r="H64" s="729">
        <v>7.92</v>
      </c>
      <c r="I64" s="736">
        <v>10.42</v>
      </c>
    </row>
    <row r="65" spans="1:9">
      <c r="A65" s="733">
        <v>59</v>
      </c>
      <c r="B65" s="704" t="s">
        <v>77</v>
      </c>
      <c r="C65" s="728">
        <v>7.17</v>
      </c>
      <c r="D65" s="728">
        <v>7.51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</v>
      </c>
      <c r="D66" s="729">
        <v>8.6</v>
      </c>
      <c r="E66" s="729">
        <v>9.1</v>
      </c>
      <c r="F66" s="729">
        <v>10.3</v>
      </c>
      <c r="G66" s="729">
        <v>11.7</v>
      </c>
      <c r="H66" s="729">
        <v>8.75</v>
      </c>
      <c r="I66" s="736">
        <v>13.65</v>
      </c>
    </row>
    <row r="67" spans="1:9">
      <c r="A67" s="733">
        <v>61</v>
      </c>
      <c r="B67" s="704" t="s">
        <v>79</v>
      </c>
      <c r="C67" s="728">
        <v>8.32</v>
      </c>
      <c r="D67" s="728">
        <v>9.31</v>
      </c>
      <c r="E67" s="728">
        <v>9.31</v>
      </c>
      <c r="F67" s="728">
        <v>9.31</v>
      </c>
      <c r="G67" s="728">
        <v>0</v>
      </c>
      <c r="H67" s="728">
        <v>9.31</v>
      </c>
      <c r="I67" s="737">
        <v>9.31</v>
      </c>
    </row>
    <row r="68" spans="1:9">
      <c r="A68" s="735">
        <v>62</v>
      </c>
      <c r="B68" s="708" t="s">
        <v>80</v>
      </c>
      <c r="C68" s="729">
        <v>7.16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13.75</v>
      </c>
      <c r="H69" s="728">
        <v>8.0399999999999991</v>
      </c>
      <c r="I69" s="737">
        <v>10.8</v>
      </c>
    </row>
    <row r="70" spans="1:9">
      <c r="A70" s="735">
        <v>64</v>
      </c>
      <c r="B70" s="708" t="s">
        <v>82</v>
      </c>
      <c r="C70" s="729">
        <v>7.85</v>
      </c>
      <c r="D70" s="729">
        <v>0</v>
      </c>
      <c r="E70" s="729">
        <v>7.85</v>
      </c>
      <c r="F70" s="729">
        <v>8.52</v>
      </c>
      <c r="G70" s="729">
        <v>9.09</v>
      </c>
      <c r="H70" s="729">
        <v>10</v>
      </c>
      <c r="I70" s="736">
        <v>10</v>
      </c>
    </row>
    <row r="71" spans="1:9">
      <c r="A71" s="733">
        <v>65</v>
      </c>
      <c r="B71" s="704" t="s">
        <v>321</v>
      </c>
      <c r="C71" s="728">
        <v>8.01</v>
      </c>
      <c r="D71" s="728">
        <v>9.98</v>
      </c>
      <c r="E71" s="728">
        <v>9.98</v>
      </c>
      <c r="F71" s="728">
        <v>14.88</v>
      </c>
      <c r="G71" s="728">
        <v>12.08</v>
      </c>
      <c r="H71" s="728">
        <v>0</v>
      </c>
      <c r="I71" s="737">
        <v>12.52</v>
      </c>
    </row>
    <row r="72" spans="1:9">
      <c r="A72" s="735">
        <v>66</v>
      </c>
      <c r="B72" s="708" t="s">
        <v>84</v>
      </c>
      <c r="C72" s="729">
        <v>9.82</v>
      </c>
      <c r="D72" s="729">
        <v>10.97</v>
      </c>
      <c r="E72" s="729">
        <v>11.03</v>
      </c>
      <c r="F72" s="729">
        <v>12.4</v>
      </c>
      <c r="G72" s="729">
        <v>10.36</v>
      </c>
      <c r="H72" s="729">
        <v>10.47</v>
      </c>
      <c r="I72" s="736">
        <v>10.3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8.7899999999999991</v>
      </c>
      <c r="E74" s="729">
        <v>8.5299999999999994</v>
      </c>
      <c r="F74" s="729">
        <v>8.5299999999999994</v>
      </c>
      <c r="G74" s="729">
        <v>0</v>
      </c>
      <c r="H74" s="729">
        <v>8.36</v>
      </c>
      <c r="I74" s="736">
        <v>8.7899999999999991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7.75</v>
      </c>
      <c r="D76" s="729">
        <v>8.25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704" t="s">
        <v>90</v>
      </c>
      <c r="C77" s="728">
        <v>10.119999999999999</v>
      </c>
      <c r="D77" s="728">
        <v>10.119999999999999</v>
      </c>
      <c r="E77" s="728">
        <v>10.119999999999999</v>
      </c>
      <c r="F77" s="728">
        <v>10.119999999999999</v>
      </c>
      <c r="G77" s="728">
        <v>0</v>
      </c>
      <c r="H77" s="728">
        <v>10.119999999999999</v>
      </c>
      <c r="I77" s="737">
        <v>10.119999999999999</v>
      </c>
    </row>
    <row r="78" spans="1:9">
      <c r="A78" s="735">
        <v>72</v>
      </c>
      <c r="B78" s="708" t="s">
        <v>231</v>
      </c>
      <c r="C78" s="729">
        <v>7.77</v>
      </c>
      <c r="D78" s="729">
        <v>8.77</v>
      </c>
      <c r="E78" s="729">
        <v>8.44</v>
      </c>
      <c r="F78" s="729">
        <v>8.44</v>
      </c>
      <c r="G78" s="729">
        <v>8.42</v>
      </c>
      <c r="H78" s="729">
        <v>8.51</v>
      </c>
      <c r="I78" s="736">
        <v>12.67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7.58</v>
      </c>
      <c r="D81" s="728">
        <v>0</v>
      </c>
      <c r="E81" s="728">
        <v>7.58</v>
      </c>
      <c r="F81" s="728">
        <v>7.58</v>
      </c>
      <c r="G81" s="728">
        <v>7.94</v>
      </c>
      <c r="H81" s="728">
        <v>0</v>
      </c>
      <c r="I81" s="737">
        <v>9.9499999999999993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9.56</v>
      </c>
      <c r="D83" s="728">
        <v>9.66</v>
      </c>
      <c r="E83" s="728">
        <v>9.6199999999999992</v>
      </c>
      <c r="F83" s="728">
        <v>9.76</v>
      </c>
      <c r="G83" s="728">
        <v>9.9600000000000009</v>
      </c>
      <c r="H83" s="728">
        <v>9.74</v>
      </c>
      <c r="I83" s="737">
        <v>10.46</v>
      </c>
    </row>
    <row r="84" spans="1:9">
      <c r="A84" s="735">
        <v>78</v>
      </c>
      <c r="B84" s="708" t="s">
        <v>99</v>
      </c>
      <c r="C84" s="729">
        <v>9.3699999999999992</v>
      </c>
      <c r="D84" s="729">
        <v>10.029999999999999</v>
      </c>
      <c r="E84" s="729">
        <v>10.29</v>
      </c>
      <c r="F84" s="729">
        <v>11.31</v>
      </c>
      <c r="G84" s="729">
        <v>12.2</v>
      </c>
      <c r="H84" s="729">
        <v>12.48</v>
      </c>
      <c r="I84" s="736">
        <v>12.64</v>
      </c>
    </row>
    <row r="85" spans="1:9">
      <c r="A85" s="733">
        <v>79</v>
      </c>
      <c r="B85" s="704" t="s">
        <v>267</v>
      </c>
      <c r="C85" s="728">
        <v>7.47</v>
      </c>
      <c r="D85" s="728">
        <v>7.82</v>
      </c>
      <c r="E85" s="728">
        <v>8.2799999999999994</v>
      </c>
      <c r="F85" s="728">
        <v>8.3800000000000008</v>
      </c>
      <c r="G85" s="728">
        <v>9.26</v>
      </c>
      <c r="H85" s="728">
        <v>9.15</v>
      </c>
      <c r="I85" s="737">
        <v>12.27</v>
      </c>
    </row>
    <row r="86" spans="1:9">
      <c r="A86" s="735">
        <v>80</v>
      </c>
      <c r="B86" s="708" t="s">
        <v>101</v>
      </c>
      <c r="C86" s="729">
        <v>10.02</v>
      </c>
      <c r="D86" s="729">
        <v>0</v>
      </c>
      <c r="E86" s="729">
        <v>9.9600000000000009</v>
      </c>
      <c r="F86" s="729">
        <v>0</v>
      </c>
      <c r="G86" s="729">
        <v>24.35</v>
      </c>
      <c r="H86" s="729">
        <v>0</v>
      </c>
      <c r="I86" s="736">
        <v>24.35</v>
      </c>
    </row>
    <row r="87" spans="1:9" s="731" customFormat="1">
      <c r="A87" s="733">
        <v>81</v>
      </c>
      <c r="B87" s="704" t="s">
        <v>254</v>
      </c>
      <c r="C87" s="728">
        <v>11.38</v>
      </c>
      <c r="D87" s="728">
        <v>11.38</v>
      </c>
      <c r="E87" s="728">
        <v>11.38</v>
      </c>
      <c r="F87" s="728">
        <v>11.38</v>
      </c>
      <c r="G87" s="728">
        <v>11.38</v>
      </c>
      <c r="H87" s="728">
        <v>11.38</v>
      </c>
      <c r="I87" s="737">
        <v>11.38</v>
      </c>
    </row>
    <row r="88" spans="1:9">
      <c r="A88" s="735">
        <v>82</v>
      </c>
      <c r="B88" s="708" t="s">
        <v>189</v>
      </c>
      <c r="C88" s="729">
        <v>7.44</v>
      </c>
      <c r="D88" s="729">
        <v>7.98</v>
      </c>
      <c r="E88" s="729">
        <v>7.86</v>
      </c>
      <c r="F88" s="729">
        <v>8.2200000000000006</v>
      </c>
      <c r="G88" s="729">
        <v>10.119999999999999</v>
      </c>
      <c r="H88" s="729">
        <v>0</v>
      </c>
      <c r="I88" s="736">
        <v>11.52</v>
      </c>
    </row>
    <row r="89" spans="1:9">
      <c r="A89" s="733">
        <v>83</v>
      </c>
      <c r="B89" s="704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708" t="s">
        <v>300</v>
      </c>
      <c r="C90" s="729">
        <v>9.33</v>
      </c>
      <c r="D90" s="729">
        <v>9.83</v>
      </c>
      <c r="E90" s="729">
        <v>9.83</v>
      </c>
      <c r="F90" s="729">
        <v>9.83</v>
      </c>
      <c r="G90" s="729">
        <v>10.08</v>
      </c>
      <c r="H90" s="729">
        <v>9.58</v>
      </c>
      <c r="I90" s="736">
        <v>11.68</v>
      </c>
    </row>
    <row r="91" spans="1:9">
      <c r="A91" s="733">
        <v>85</v>
      </c>
      <c r="B91" s="704" t="s">
        <v>106</v>
      </c>
      <c r="C91" s="728">
        <v>10.28</v>
      </c>
      <c r="D91" s="728">
        <v>10.28</v>
      </c>
      <c r="E91" s="728">
        <v>10.28</v>
      </c>
      <c r="F91" s="728">
        <v>10.28</v>
      </c>
      <c r="G91" s="728">
        <v>10.28</v>
      </c>
      <c r="H91" s="728">
        <v>10.28</v>
      </c>
      <c r="I91" s="737">
        <v>10.28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8.4600000000000009</v>
      </c>
      <c r="F93" s="728">
        <v>11.89</v>
      </c>
      <c r="G93" s="728">
        <v>10.75</v>
      </c>
      <c r="H93" s="728">
        <v>0</v>
      </c>
      <c r="I93" s="737">
        <v>10.87</v>
      </c>
    </row>
    <row r="94" spans="1:9">
      <c r="A94" s="735">
        <v>88</v>
      </c>
      <c r="B94" s="708" t="s">
        <v>109</v>
      </c>
      <c r="C94" s="729">
        <v>9.5</v>
      </c>
      <c r="D94" s="729">
        <v>10</v>
      </c>
      <c r="E94" s="729">
        <v>11</v>
      </c>
      <c r="F94" s="729">
        <v>0</v>
      </c>
      <c r="G94" s="729">
        <v>0</v>
      </c>
      <c r="H94" s="729">
        <v>9.5</v>
      </c>
      <c r="I94" s="736">
        <v>11</v>
      </c>
    </row>
    <row r="95" spans="1:9">
      <c r="A95" s="733">
        <v>89</v>
      </c>
      <c r="B95" s="704" t="s">
        <v>255</v>
      </c>
      <c r="C95" s="728">
        <v>10.24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27.78</v>
      </c>
    </row>
    <row r="96" spans="1:9">
      <c r="A96" s="735">
        <v>90</v>
      </c>
      <c r="B96" s="708" t="s">
        <v>191</v>
      </c>
      <c r="C96" s="729">
        <v>7.55</v>
      </c>
      <c r="D96" s="729">
        <v>8.0500000000000007</v>
      </c>
      <c r="E96" s="729">
        <v>7.55</v>
      </c>
      <c r="F96" s="729">
        <v>7.55</v>
      </c>
      <c r="G96" s="729">
        <v>10.050000000000001</v>
      </c>
      <c r="H96" s="729">
        <v>7.55</v>
      </c>
      <c r="I96" s="736">
        <v>7.55</v>
      </c>
    </row>
    <row r="97" spans="1:9" ht="16.5" thickBot="1">
      <c r="A97" s="745">
        <v>91</v>
      </c>
      <c r="B97" s="746" t="s">
        <v>112</v>
      </c>
      <c r="C97" s="747">
        <v>9</v>
      </c>
      <c r="D97" s="747">
        <v>0</v>
      </c>
      <c r="E97" s="747">
        <v>11</v>
      </c>
      <c r="F97" s="747">
        <v>11</v>
      </c>
      <c r="G97" s="747">
        <v>0</v>
      </c>
      <c r="H97" s="747">
        <v>0</v>
      </c>
      <c r="I97" s="748">
        <v>17.75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8.4059090909090912</v>
      </c>
      <c r="D101" s="724">
        <f>AVERAGE(D8:D16,D20:D21,D27,D32,D34:D46,D49,D53,D56:D67,D69,D71:D78,D80:D85,D87:D91,D94,D96)</f>
        <v>9.1403225806451598</v>
      </c>
      <c r="E101" s="724">
        <f>AVERAGE(E6:E16,E20:E21,E23,E26:E27,E32:E50,E52:E67,E69:E74,E76:E94,E96:E97)</f>
        <v>9.5519230769230763</v>
      </c>
      <c r="F101" s="724">
        <f>AVERAGE(F6:F16,F20:F21,F23,F27,F32,F34:F50,F52:F67,F69:F74,F76:F85,F96:F97,F87:F93)</f>
        <v>9.8067567567567551</v>
      </c>
      <c r="G101" s="724">
        <f>AVERAGE(G6:G8,G10:G11,G13,G16,G20:G21,G27,G32,G34:G50,G52:G66,G69:G73,G76,G78:G79,G81:G93,G96)</f>
        <v>10.822923076923075</v>
      </c>
      <c r="H101" s="724">
        <f>AVERAGE(H6:H16,H20:H21,H32:H50,H52:H54,H56:H59,H61:H67,H69:H70,H72:H79,H82:H85,H87,H89:H91,H94,H96)</f>
        <v>9.1766666666666676</v>
      </c>
      <c r="I101" s="724">
        <f>AVERAGE(I6:I16,I20:I21,I23,I26:I27,I32:I50,I52:I67,I69:I79,I81:I97)</f>
        <v>11.350253164556957</v>
      </c>
    </row>
    <row r="102" spans="1:9">
      <c r="B102" s="418" t="s">
        <v>239</v>
      </c>
      <c r="C102" s="709">
        <v>5.49</v>
      </c>
      <c r="D102" s="709">
        <v>6.29</v>
      </c>
      <c r="E102" s="709">
        <v>6.81</v>
      </c>
      <c r="F102" s="709">
        <v>6.81</v>
      </c>
      <c r="G102" s="705">
        <v>6.7</v>
      </c>
      <c r="H102" s="705">
        <v>5.6</v>
      </c>
      <c r="I102" s="706">
        <v>6</v>
      </c>
    </row>
    <row r="103" spans="1:9">
      <c r="B103" s="418" t="s">
        <v>240</v>
      </c>
      <c r="C103" s="709">
        <f t="shared" ref="C103:D103" si="0">MAX(C6:C97)</f>
        <v>12.06</v>
      </c>
      <c r="D103" s="709">
        <f t="shared" si="0"/>
        <v>13.62</v>
      </c>
      <c r="E103" s="709">
        <f>MAX(E6:E97)</f>
        <v>14.64</v>
      </c>
      <c r="F103" s="709">
        <f t="shared" ref="F103:I103" si="1">MAX(F6:F97)</f>
        <v>14.88</v>
      </c>
      <c r="G103" s="709">
        <f t="shared" si="1"/>
        <v>24.35</v>
      </c>
      <c r="H103" s="709">
        <f t="shared" si="1"/>
        <v>12.75</v>
      </c>
      <c r="I103" s="709">
        <f t="shared" si="1"/>
        <v>27.78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3" orientation="portrait" r:id="rId1"/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17.25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130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5.75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82</vt:i4>
      </vt:variant>
      <vt:variant>
        <vt:lpstr>Named Ranges</vt:lpstr>
      </vt:variant>
      <vt:variant>
        <vt:i4>138</vt:i4>
      </vt:variant>
    </vt:vector>
  </HeadingPairs>
  <TitlesOfParts>
    <vt:vector size="220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Maret 2024</vt:lpstr>
      <vt:lpstr>April 2024</vt:lpstr>
      <vt:lpstr>Mei 2024</vt:lpstr>
      <vt:lpstr>Juni 2024</vt:lpstr>
      <vt:lpstr>Juli 2024</vt:lpstr>
      <vt:lpstr>Agustus 2024</vt:lpstr>
      <vt:lpstr>September 2024</vt:lpstr>
      <vt:lpstr>Oktober 2024</vt:lpstr>
      <vt:lpstr>November 2024</vt:lpstr>
      <vt:lpstr>Desember 2024</vt:lpstr>
      <vt:lpstr>Januari 2025</vt:lpstr>
      <vt:lpstr>Februari 2025</vt:lpstr>
      <vt:lpstr>Maret 2025</vt:lpstr>
      <vt:lpstr>Desember 20</vt:lpstr>
      <vt:lpstr>'Agustus 2019'!Print_Area</vt:lpstr>
      <vt:lpstr>'Agustus 2022'!Print_Area</vt:lpstr>
      <vt:lpstr>'Agustus 2023'!Print_Area</vt:lpstr>
      <vt:lpstr>'Agustus 2024'!Print_Area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2024'!Print_Area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'Desember 2024'!Print_Area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'Februari 2025'!Print_Area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'Januari 2025'!Print_Area</vt:lpstr>
      <vt:lpstr>'Jul 2019 '!Print_Area</vt:lpstr>
      <vt:lpstr>'Juli 2022'!Print_Area</vt:lpstr>
      <vt:lpstr>'Juli 2023'!Print_Area</vt:lpstr>
      <vt:lpstr>'Juli 2024'!Print_Area</vt:lpstr>
      <vt:lpstr>'Juli 21'!Print_Area</vt:lpstr>
      <vt:lpstr>'Jun 2019'!Print_Area</vt:lpstr>
      <vt:lpstr>'Juni 2022'!Print_Area</vt:lpstr>
      <vt:lpstr>'Juni 2023'!Print_Area</vt:lpstr>
      <vt:lpstr>'Juni 2024'!Print_Area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'Maret 2024'!Print_Area</vt:lpstr>
      <vt:lpstr>'Maret 2025'!Print_Area</vt:lpstr>
      <vt:lpstr>'Mei 2019'!Print_Area</vt:lpstr>
      <vt:lpstr>'Mei 2022'!Print_Area</vt:lpstr>
      <vt:lpstr>'Mei 2023'!Print_Area</vt:lpstr>
      <vt:lpstr>'Mei 2024'!Print_Area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2024'!Print_Area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2024'!Print_Area</vt:lpstr>
      <vt:lpstr>'Oktober 21'!Print_Area</vt:lpstr>
      <vt:lpstr>'September 2019'!Print_Area</vt:lpstr>
      <vt:lpstr>'September 2022'!Print_Area</vt:lpstr>
      <vt:lpstr>'September 2023'!Print_Area</vt:lpstr>
      <vt:lpstr>'September 2024'!Print_Area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2024'!Print_Titles</vt:lpstr>
      <vt:lpstr>'Agustus 21'!Print_Titles</vt:lpstr>
      <vt:lpstr>'April 2019'!Print_Titles</vt:lpstr>
      <vt:lpstr>'April 2022'!Print_Titles</vt:lpstr>
      <vt:lpstr>'April 2023'!Print_Titles</vt:lpstr>
      <vt:lpstr>'April 2024'!Print_Titles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2024'!Print_Titles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2024'!Print_Titles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'Maret 2024'!Print_Titles</vt:lpstr>
      <vt:lpstr>'Mei 2019'!Print_Titles</vt:lpstr>
      <vt:lpstr>'Mei 2022'!Print_Titles</vt:lpstr>
      <vt:lpstr>'Mei 2023'!Print_Titles</vt:lpstr>
      <vt:lpstr>'Mei 2024'!Print_Titles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2024'!Print_Titles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ROG</cp:lastModifiedBy>
  <cp:lastPrinted>2025-03-18T01:23:19Z</cp:lastPrinted>
  <dcterms:created xsi:type="dcterms:W3CDTF">2019-01-15T03:19:26Z</dcterms:created>
  <dcterms:modified xsi:type="dcterms:W3CDTF">2025-05-19T04:04:30Z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