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F2B559E6-6D78-457D-9E64-973E1B1E4A6F}" xr6:coauthVersionLast="47" xr6:coauthVersionMax="47" xr10:uidLastSave="{00000000-0000-0000-0000-000000000000}"/>
  <bookViews>
    <workbookView xWindow="-120" yWindow="-120" windowWidth="29040" windowHeight="16440"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Pelapor'!$B$1:$AD$24</definedName>
    <definedName name="_xlnm.Print_Area" localSheetId="1">'Jml Permintaan iDeb Pelapor'!$B$1:$AE$25</definedName>
  </definedNames>
  <calcPr calcId="191029"/>
</workbook>
</file>

<file path=xl/calcChain.xml><?xml version="1.0" encoding="utf-8"?>
<calcChain xmlns="http://schemas.openxmlformats.org/spreadsheetml/2006/main">
  <c r="CD21" i="1" l="1"/>
  <c r="CE22" i="7" l="1"/>
  <c r="CD22" i="7"/>
  <c r="CC21" i="1"/>
  <c r="CB21" i="1"/>
  <c r="CC22" i="7" l="1"/>
  <c r="CB22" i="7"/>
  <c r="CA22" i="7"/>
  <c r="BZ22" i="7"/>
  <c r="CA21" i="1" l="1"/>
  <c r="BZ21" i="1" l="1"/>
  <c r="BY21" i="1" l="1"/>
  <c r="BX22" i="7" l="1"/>
  <c r="BW21" i="1"/>
  <c r="BY22" i="7"/>
  <c r="BX21" i="1"/>
  <c r="BV21" i="1" l="1"/>
  <c r="BU21" i="1"/>
  <c r="BW22" i="7"/>
  <c r="BV22" i="7"/>
  <c r="BU22" i="7"/>
  <c r="BT21" i="1" l="1"/>
  <c r="BT22" i="7" l="1"/>
  <c r="BS21" i="1"/>
  <c r="BR21" i="1" l="1"/>
  <c r="BS22" i="7"/>
  <c r="BR22" i="7" l="1"/>
  <c r="BQ21" i="1" l="1"/>
  <c r="BQ22" i="7" l="1"/>
  <c r="BP21" i="1"/>
  <c r="BP22" i="7" l="1"/>
  <c r="BO21" i="1"/>
  <c r="BN21" i="1" l="1"/>
  <c r="BO22" i="7"/>
  <c r="BN22" i="7" l="1"/>
  <c r="BM21" i="1"/>
  <c r="BM22" i="7" l="1"/>
  <c r="BL21" i="1"/>
  <c r="BL22" i="7" l="1"/>
  <c r="BK21" i="1"/>
  <c r="BK22" i="7" l="1"/>
  <c r="BJ21" i="1"/>
  <c r="BJ22" i="7" l="1"/>
  <c r="BI21" i="1"/>
  <c r="BH21" i="1" l="1"/>
  <c r="BI22" i="7"/>
  <c r="BG21" i="1" l="1"/>
  <c r="BF21" i="1"/>
  <c r="BH22" i="7"/>
  <c r="BG22" i="7"/>
  <c r="BF22" i="7" l="1"/>
  <c r="BE21" i="1"/>
  <c r="BE22" i="7" l="1"/>
  <c r="BD21" i="1" l="1"/>
  <c r="BD22" i="7" l="1"/>
  <c r="BC21" i="1"/>
  <c r="BB21" i="1"/>
  <c r="BA21" i="1"/>
  <c r="AZ21" i="1"/>
  <c r="AY21" i="1"/>
  <c r="BC22" i="7"/>
  <c r="BB22" i="7"/>
  <c r="BA22" i="7"/>
  <c r="AZ22" i="7" l="1"/>
  <c r="AY22" i="7" l="1"/>
  <c r="AX21" i="1"/>
  <c r="AV22" i="7" l="1"/>
  <c r="AX22" i="7" l="1"/>
  <c r="AW22" i="7"/>
  <c r="AU22" i="7"/>
  <c r="AT22" i="7"/>
  <c r="AS22" i="7"/>
  <c r="AR22" i="7"/>
  <c r="AQ22" i="7"/>
  <c r="AP22" i="7"/>
  <c r="AO22" i="7"/>
  <c r="AN22" i="7"/>
  <c r="AM22" i="7"/>
  <c r="AL22" i="7"/>
  <c r="AK22" i="7"/>
  <c r="AJ22" i="7"/>
  <c r="AI22" i="7"/>
  <c r="AH22" i="7"/>
  <c r="AG22" i="7"/>
  <c r="AF22" i="7"/>
  <c r="AJ8" i="1" l="1"/>
  <c r="AK8" i="1" s="1"/>
  <c r="AW21" i="1"/>
  <c r="AV21" i="1"/>
  <c r="AI21" i="1"/>
  <c r="AH21" i="1"/>
  <c r="AG21" i="1"/>
  <c r="AF21" i="1"/>
  <c r="AE21" i="1"/>
  <c r="AJ21" i="1" l="1"/>
  <c r="AK21" i="1"/>
  <c r="AL8" i="1"/>
  <c r="AM8" i="1" l="1"/>
  <c r="AL21" i="1"/>
  <c r="AM21" i="1" l="1"/>
  <c r="AN8" i="1"/>
  <c r="AN21" i="1" l="1"/>
  <c r="AO8" i="1"/>
  <c r="AP8" i="1" l="1"/>
  <c r="AQ8" i="1" s="1"/>
  <c r="AR8" i="1" s="1"/>
  <c r="AS8" i="1" s="1"/>
  <c r="AT8" i="1" s="1"/>
  <c r="AU8" i="1" s="1"/>
  <c r="AO21" i="1"/>
  <c r="AP21" i="1" l="1"/>
  <c r="AE22" i="7"/>
  <c r="AD22" i="7"/>
  <c r="AA21" i="1"/>
  <c r="AB21" i="1"/>
  <c r="AC21" i="1"/>
  <c r="AD21" i="1"/>
  <c r="AQ21" i="1" l="1"/>
  <c r="AC22" i="7"/>
  <c r="AR21" i="1" l="1"/>
  <c r="AB22" i="7"/>
  <c r="AS21" i="1" l="1"/>
  <c r="Z21" i="1"/>
  <c r="AA22" i="7"/>
  <c r="AU21" i="1" l="1"/>
  <c r="AT21" i="1"/>
  <c r="Z22" i="7"/>
  <c r="Y22" i="7"/>
  <c r="X21" i="1"/>
  <c r="W21" i="1"/>
  <c r="Y21" i="1" l="1"/>
  <c r="V21" i="1" l="1"/>
  <c r="U21" i="1"/>
  <c r="X22" i="7" l="1"/>
  <c r="W22" i="7" l="1"/>
  <c r="V22" i="7" l="1"/>
  <c r="U22" i="7" l="1"/>
  <c r="T21" i="1" l="1"/>
  <c r="T22" i="7" l="1"/>
  <c r="S21" i="1"/>
  <c r="R21" i="1" l="1"/>
  <c r="S22" i="7"/>
  <c r="R22" i="7" l="1"/>
  <c r="Q22" i="7" l="1"/>
  <c r="E22" i="7" l="1"/>
  <c r="F22" i="7"/>
  <c r="G22" i="7"/>
  <c r="H22" i="7"/>
  <c r="I22" i="7"/>
  <c r="J22" i="7"/>
  <c r="K22" i="7"/>
  <c r="L22" i="7"/>
  <c r="M22" i="7"/>
  <c r="N22" i="7"/>
  <c r="O22" i="7"/>
  <c r="D22" i="7"/>
  <c r="P22" i="7"/>
</calcChain>
</file>

<file path=xl/sharedStrings.xml><?xml version="1.0" encoding="utf-8"?>
<sst xmlns="http://schemas.openxmlformats.org/spreadsheetml/2006/main" count="390" uniqueCount="128">
  <si>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</si>
  <si>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</si>
  <si>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</si>
  <si>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</si>
  <si>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</si>
  <si>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</si>
  <si>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</si>
  <si>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</si>
  <si>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</si>
  <si>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</si>
  <si>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</si>
  <si>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</si>
  <si>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</si>
  <si>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</si>
  <si>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</si>
  <si>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</si>
  <si>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</si>
  <si>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</si>
  <si>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</si>
  <si>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</si>
  <si>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</si>
  <si>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</si>
  <si>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</si>
  <si>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</si>
  <si>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</si>
  <si>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</si>
  <si>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</si>
  <si>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</si>
  <si>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</si>
  <si>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</si>
  <si>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</si>
  <si>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</si>
  <si>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</si>
  <si>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</si>
  <si>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</si>
  <si>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</si>
  <si>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</si>
  <si>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</si>
  <si>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</si>
  <si>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</si>
  <si>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</si>
  <si>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</si>
  <si>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</si>
  <si>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</si>
  <si>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</si>
  <si>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</si>
  <si>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</si>
  <si>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</si>
  <si>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</si>
  <si>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</si>
  <si>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</si>
  <si>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</si>
  <si>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</si>
  <si>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</si>
  <si>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</si>
  <si>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</si>
  <si>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</si>
  <si>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</si>
  <si>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</si>
  <si>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</si>
  <si>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</si>
  <si>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</si>
  <si>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</si>
  <si>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</si>
  <si>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</si>
  <si>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</si>
  <si>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</si>
  <si>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</si>
  <si>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</si>
  <si>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</si>
  <si>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</si>
  <si>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</si>
  <si>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</si>
  <si>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</si>
  <si>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</si>
  <si>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</si>
  <si>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</si>
  <si>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</si>
  <si>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</si>
  <si>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</si>
  <si>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</si>
  <si>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</si>
  <si>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</si>
  <si>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</si>
  <si>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</si>
  <si>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</si>
  <si>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</si>
  <si>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</si>
  <si>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</si>
  <si>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</si>
  <si>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</si>
  <si>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</si>
  <si>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</si>
  <si>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</si>
  <si>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</si>
  <si>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</si>
  <si>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</si>
  <si>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</si>
  <si>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</si>
  <si>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</si>
  <si>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</si>
  <si>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</si>
  <si>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</si>
  <si>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</si>
  <si>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</si>
  <si>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</si>
  <si>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</si>
  <si>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</si>
  <si>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</si>
  <si>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</si>
  <si>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</si>
  <si>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</si>
  <si>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</si>
  <si>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</si>
  <si>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</si>
  <si>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</si>
  <si>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</si>
  <si>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t>* Sesuai dengan POJK No. 18/POJK.03/2017 tentang Pelaporan dan Permintaan Informasi Debitur melalui Sistem Layanan Informasi Keuangan bahwa seluruh BPR, BPRS, dan Perusahaan Pembiayaan (konvensional dan syariah) wajib menjadi pelapor SLIK paling lambat tanggal 31 Desember 2018 
* Sesuai dengan data perizinan yang diterima DPDS</t>
  </si>
  <si>
    <t>Mar-24</t>
  </si>
  <si>
    <t>Apr-24</t>
  </si>
  <si>
    <t>Mei-24</t>
  </si>
  <si>
    <t>Jun-24</t>
  </si>
  <si>
    <t>Juni-24</t>
  </si>
  <si>
    <r>
      <rPr>
        <sz val="18"/>
        <rFont val="Arial Narrow"/>
        <family val="2"/>
      </rPr>
      <t>Perkembangan Jumlah Pelapor</t>
    </r>
    <r>
      <rPr>
        <sz val="14"/>
        <rFont val="Arial Narrow"/>
        <family val="2"/>
      </rPr>
      <t xml:space="preserve"> 
</t>
    </r>
    <r>
      <rPr>
        <sz val="13"/>
        <rFont val="Arial Narrow"/>
        <family val="2"/>
      </rPr>
      <t>Sistem Layanan Informasi Keuangan
Periode Januari 2018 -  Juli 2024</t>
    </r>
  </si>
  <si>
    <t>Perkembangan Jumlah Permintaan Informasi Debitur (IDeb) oleh Pelapor 
Sistem Layanan Informasi Keuangan
Periode Januari 2018 - Juli 2024</t>
  </si>
  <si>
    <t>Juli-24</t>
  </si>
  <si>
    <t>Jul-24</t>
  </si>
  <si>
    <t>Agt-24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</si>
</sst>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3" x14ac:knownFonts="1">
    <font>
      <sz val="11"/>
      <color theme="1"/>
      <name val="Calibri"/>
      <family val="2"/>
      <scheme val="minor"/>
    </font>
    <font>
      <b/>
      <sz val="9"/>
      <color theme="1"/>
      <name val="Arial"/>
      <family val="2"/>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
      <sz val="8"/>
      <name val="Calibri"/>
      <family val="2"/>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s>
  <cellStyleXfs count="2">
    <xf numFmtId="0" fontId="0" fillId="0" borderId="0"/>
    <xf numFmtId="164" fontId="15" fillId="0" borderId="0" applyFont="0" applyFill="0" applyBorder="0" applyAlignment="0" applyProtection="0"/>
  </cellStyleXfs>
  <cellXfs count="83">
    <xf numFmtId="0" fontId="0" fillId="0" borderId="0" xfId="0"/>
    <xf numFmtId="0" fontId="3" fillId="0" borderId="0" xfId="0" applyFont="1"/>
    <xf numFmtId="0" fontId="5" fillId="0" borderId="0" xfId="0" applyFont="1"/>
    <xf numFmtId="0" fontId="5" fillId="0" borderId="0" xfId="0" applyFont="1" applyAlignment="1" applyProtection="1">
      <alignment wrapText="1"/>
      <protection locked="0"/>
    </xf>
    <xf numFmtId="0" fontId="5" fillId="0" borderId="0" xfId="0" applyFont="1" applyAlignment="1">
      <alignment horizontal="center"/>
    </xf>
    <xf numFmtId="3" fontId="7" fillId="4" borderId="4" xfId="0" applyNumberFormat="1" applyFont="1" applyFill="1" applyBorder="1" applyAlignment="1">
      <alignment vertical="center" wrapText="1"/>
    </xf>
    <xf numFmtId="3" fontId="7" fillId="4" borderId="4" xfId="0" applyNumberFormat="1" applyFont="1" applyFill="1" applyBorder="1" applyAlignment="1">
      <alignment horizontal="right" vertical="center" wrapText="1"/>
    </xf>
    <xf numFmtId="3" fontId="7" fillId="6" borderId="4" xfId="0" applyNumberFormat="1" applyFont="1" applyFill="1" applyBorder="1" applyAlignment="1">
      <alignment vertical="center" wrapText="1"/>
    </xf>
    <xf numFmtId="3" fontId="7" fillId="6" borderId="4" xfId="0" applyNumberFormat="1" applyFont="1" applyFill="1" applyBorder="1" applyAlignment="1">
      <alignment horizontal="right" vertical="center" wrapText="1"/>
    </xf>
    <xf numFmtId="0" fontId="8" fillId="0" borderId="0" xfId="0" applyFont="1" applyAlignment="1">
      <alignment horizontal="left" wrapText="1"/>
    </xf>
    <xf numFmtId="0" fontId="9" fillId="0" borderId="0" xfId="0" applyFont="1" applyAlignment="1">
      <alignment horizontal="left" vertical="center" wrapText="1"/>
    </xf>
    <xf numFmtId="0" fontId="2" fillId="0" borderId="5" xfId="0" applyFont="1" applyBorder="1" applyAlignment="1">
      <alignment vertical="center" wrapText="1"/>
    </xf>
    <xf numFmtId="0" fontId="3" fillId="0" borderId="0" xfId="0" applyFont="1" applyAlignment="1" applyProtection="1">
      <alignment wrapText="1"/>
      <protection locked="0"/>
    </xf>
    <xf numFmtId="3" fontId="3" fillId="0" borderId="0" xfId="0" applyNumberFormat="1" applyFont="1"/>
    <xf numFmtId="0" fontId="6" fillId="5" borderId="3" xfId="0" applyFont="1" applyFill="1" applyBorder="1" applyAlignment="1">
      <alignment horizontal="center" vertical="center" wrapText="1"/>
    </xf>
    <xf numFmtId="0" fontId="10" fillId="2" borderId="1" xfId="0" applyFont="1" applyFill="1" applyBorder="1" applyAlignment="1">
      <alignment horizontal="center" vertical="center" wrapText="1" readingOrder="1"/>
    </xf>
    <xf numFmtId="17" fontId="10" fillId="2" borderId="1" xfId="0" applyNumberFormat="1" applyFont="1" applyFill="1" applyBorder="1" applyAlignment="1">
      <alignment horizontal="center" vertical="center" wrapText="1" readingOrder="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0" borderId="1" xfId="0" applyFont="1" applyBorder="1" applyAlignment="1">
      <alignment horizontal="left" vertical="center" wrapText="1" readingOrder="1"/>
    </xf>
    <xf numFmtId="0" fontId="11" fillId="0" borderId="1" xfId="0"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0" fontId="11" fillId="0" borderId="2" xfId="0" applyFont="1" applyBorder="1" applyAlignment="1">
      <alignment horizontal="left" vertical="center" wrapText="1" readingOrder="1"/>
    </xf>
    <xf numFmtId="0" fontId="11" fillId="0" borderId="2" xfId="0" applyFont="1" applyBorder="1" applyAlignment="1">
      <alignment horizontal="center" vertical="center" wrapText="1" readingOrder="1"/>
    </xf>
    <xf numFmtId="0" fontId="2" fillId="0" borderId="0" xfId="0" applyFont="1" applyAlignment="1">
      <alignment horizontal="left" vertical="center" wrapText="1" readingOrder="1"/>
    </xf>
    <xf numFmtId="3" fontId="1" fillId="0" borderId="0" xfId="0" applyNumberFormat="1" applyFont="1" applyAlignment="1">
      <alignment horizontal="center" vertical="center" readingOrder="1"/>
    </xf>
    <xf numFmtId="17" fontId="6" fillId="5" borderId="3"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3" fillId="3" borderId="1" xfId="0" applyNumberFormat="1" applyFont="1" applyFill="1" applyBorder="1" applyAlignment="1">
      <alignment horizontal="center" vertical="center" wrapText="1" readingOrder="1"/>
    </xf>
    <xf numFmtId="3" fontId="3" fillId="0" borderId="1" xfId="0" applyNumberFormat="1" applyFont="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6" fillId="2" borderId="1" xfId="0" quotePrefix="1" applyNumberFormat="1" applyFont="1" applyFill="1" applyBorder="1" applyAlignment="1">
      <alignment horizontal="center" vertical="center" wrapText="1" readingOrder="1"/>
    </xf>
    <xf numFmtId="17" fontId="6" fillId="5" borderId="3" xfId="0" quotePrefix="1"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readingOrder="1"/>
    </xf>
    <xf numFmtId="3" fontId="7" fillId="0" borderId="1" xfId="0" applyNumberFormat="1" applyFont="1" applyBorder="1" applyAlignment="1">
      <alignment horizontal="center" vertical="center" wrapText="1" readingOrder="1"/>
    </xf>
    <xf numFmtId="3" fontId="12" fillId="0" borderId="1" xfId="0" applyNumberFormat="1" applyFont="1" applyBorder="1" applyAlignment="1">
      <alignment horizontal="center" vertical="center" wrapText="1" readingOrder="1"/>
    </xf>
    <xf numFmtId="3" fontId="12" fillId="3" borderId="1" xfId="0" applyNumberFormat="1" applyFont="1" applyFill="1" applyBorder="1" applyAlignment="1">
      <alignment horizontal="center" vertical="center" wrapText="1" readingOrder="1"/>
    </xf>
    <xf numFmtId="3" fontId="12" fillId="0" borderId="2" xfId="0" applyNumberFormat="1" applyFont="1" applyBorder="1" applyAlignment="1">
      <alignment horizontal="center" vertical="center" wrapText="1" readingOrder="1"/>
    </xf>
    <xf numFmtId="17" fontId="6" fillId="5" borderId="0" xfId="0" applyNumberFormat="1" applyFont="1" applyFill="1" applyAlignment="1">
      <alignment horizontal="center" vertical="center" wrapText="1"/>
    </xf>
    <xf numFmtId="3" fontId="7" fillId="4" borderId="0" xfId="0" applyNumberFormat="1" applyFont="1" applyFill="1" applyAlignment="1">
      <alignment horizontal="right" vertical="center" wrapText="1"/>
    </xf>
    <xf numFmtId="3" fontId="7" fillId="6" borderId="0" xfId="0" applyNumberFormat="1" applyFont="1" applyFill="1" applyAlignment="1">
      <alignment horizontal="right" vertical="center" wrapText="1"/>
    </xf>
    <xf numFmtId="17" fontId="6" fillId="5" borderId="0" xfId="0" quotePrefix="1" applyNumberFormat="1" applyFont="1" applyFill="1" applyAlignment="1">
      <alignment horizontal="center" vertical="center" wrapText="1"/>
    </xf>
    <xf numFmtId="0" fontId="7" fillId="0" borderId="2" xfId="0" applyFont="1" applyBorder="1" applyAlignment="1">
      <alignment horizontal="left" vertical="center" wrapText="1" readingOrder="1"/>
    </xf>
    <xf numFmtId="0" fontId="5" fillId="0" borderId="0" xfId="0" quotePrefix="1" applyFont="1"/>
    <xf numFmtId="0" fontId="7" fillId="7" borderId="2" xfId="0" applyFont="1" applyFill="1" applyBorder="1" applyAlignment="1">
      <alignment horizontal="left" vertical="center" wrapText="1" readingOrder="1"/>
    </xf>
    <xf numFmtId="0" fontId="11" fillId="7" borderId="2" xfId="0"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12" fillId="7" borderId="2" xfId="0" applyNumberFormat="1" applyFont="1" applyFill="1" applyBorder="1" applyAlignment="1">
      <alignment horizontal="center" vertical="center" wrapText="1" readingOrder="1"/>
    </xf>
    <xf numFmtId="3" fontId="7" fillId="0" borderId="0" xfId="0" applyNumberFormat="1" applyFont="1" applyAlignment="1">
      <alignment horizontal="right" vertical="center" wrapText="1"/>
    </xf>
    <xf numFmtId="3" fontId="7" fillId="0" borderId="0" xfId="0" applyNumberFormat="1" applyFont="1" applyAlignment="1">
      <alignment vertical="center" wrapText="1"/>
    </xf>
    <xf numFmtId="165" fontId="7" fillId="4" borderId="0" xfId="1" applyNumberFormat="1" applyFont="1" applyFill="1" applyBorder="1" applyAlignment="1" applyProtection="1">
      <alignment horizontal="right" vertical="center" wrapText="1"/>
    </xf>
    <xf numFmtId="165" fontId="7" fillId="6" borderId="0" xfId="1" applyNumberFormat="1" applyFont="1" applyFill="1" applyBorder="1" applyAlignment="1" applyProtection="1">
      <alignment horizontal="right" vertical="center" wrapText="1"/>
    </xf>
    <xf numFmtId="165" fontId="7" fillId="0" borderId="0" xfId="1" applyNumberFormat="1" applyFont="1" applyFill="1" applyBorder="1" applyAlignment="1" applyProtection="1">
      <alignment horizontal="right" vertical="center" wrapText="1"/>
    </xf>
    <xf numFmtId="49" fontId="0" fillId="0" borderId="0" xfId="0" applyNumberFormat="1"/>
    <xf numFmtId="0" fontId="5" fillId="0" borderId="0" xfId="0" quotePrefix="1" applyFont="1" applyAlignment="1">
      <alignment horizontal="left"/>
    </xf>
    <xf numFmtId="3" fontId="2" fillId="0" borderId="0" xfId="0" applyNumberFormat="1" applyFont="1" applyAlignment="1">
      <alignment horizontal="right" vertical="center" wrapText="1"/>
    </xf>
    <xf numFmtId="0" fontId="6" fillId="2" borderId="1" xfId="0" applyFont="1" applyFill="1" applyBorder="1" applyAlignment="1">
      <alignment horizontal="center" vertical="center" wrapText="1" readingOrder="1"/>
    </xf>
    <xf numFmtId="0" fontId="7" fillId="0" borderId="1" xfId="0" applyFont="1" applyBorder="1" applyAlignment="1">
      <alignment horizontal="left" vertical="center" wrapText="1" readingOrder="1"/>
    </xf>
    <xf numFmtId="3" fontId="2" fillId="7" borderId="2" xfId="0" applyNumberFormat="1" applyFont="1" applyFill="1" applyBorder="1" applyAlignment="1">
      <alignment horizontal="center" vertical="center" wrapText="1" readingOrder="1"/>
    </xf>
    <xf numFmtId="3" fontId="16" fillId="7" borderId="2" xfId="0" applyNumberFormat="1" applyFont="1" applyFill="1" applyBorder="1" applyAlignment="1">
      <alignment horizontal="center" vertical="center" wrapText="1" readingOrder="1"/>
    </xf>
    <xf numFmtId="3" fontId="16" fillId="3" borderId="1" xfId="0" applyNumberFormat="1"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4" fillId="0" borderId="0" xfId="0" applyFont="1" applyAlignment="1">
      <alignment vertical="top"/>
    </xf>
    <xf numFmtId="0" fontId="17" fillId="0" borderId="0" xfId="0" applyFont="1" applyAlignment="1">
      <alignment vertical="top"/>
    </xf>
    <xf numFmtId="0" fontId="5" fillId="8" borderId="0" xfId="0" quotePrefix="1" applyFont="1" applyFill="1" applyAlignment="1">
      <alignment horizontal="center"/>
    </xf>
    <xf numFmtId="0" fontId="21" fillId="0" borderId="0" xfId="0" applyFont="1"/>
    <xf numFmtId="17" fontId="6" fillId="2" borderId="0" xfId="0" quotePrefix="1" applyNumberFormat="1" applyFont="1" applyFill="1" applyAlignment="1">
      <alignment horizontal="center" vertical="center" wrapText="1" readingOrder="1"/>
    </xf>
    <xf numFmtId="3" fontId="12" fillId="3" borderId="0" xfId="0" applyNumberFormat="1" applyFont="1" applyFill="1" applyAlignment="1">
      <alignment horizontal="center" vertical="center" wrapText="1" readingOrder="1"/>
    </xf>
    <xf numFmtId="3" fontId="12" fillId="0" borderId="0" xfId="0" applyNumberFormat="1" applyFont="1" applyAlignment="1">
      <alignment horizontal="center" vertical="center" wrapText="1" readingOrder="1"/>
    </xf>
    <xf numFmtId="3" fontId="12" fillId="7" borderId="0" xfId="0" applyNumberFormat="1" applyFont="1" applyFill="1" applyAlignment="1">
      <alignment horizontal="center" vertical="center" wrapText="1" readingOrder="1"/>
    </xf>
    <xf numFmtId="0" fontId="3" fillId="0" borderId="0" xfId="0" applyFont="1" applyAlignment="1">
      <alignment horizontal="left" vertical="top" wrapText="1"/>
    </xf>
    <xf numFmtId="0" fontId="18" fillId="0" borderId="0" xfId="0" applyFont="1" applyAlignment="1">
      <alignment vertical="top" wrapText="1"/>
    </xf>
    <xf numFmtId="0" fontId="7" fillId="6" borderId="4" xfId="0" applyFont="1" applyFill="1" applyBorder="1" applyAlignment="1">
      <alignment horizontal="left" vertical="center" wrapText="1"/>
    </xf>
    <xf numFmtId="0" fontId="7" fillId="6" borderId="4" xfId="0" applyFont="1" applyFill="1" applyBorder="1" applyAlignment="1" applyProtection="1">
      <alignment horizontal="left" vertical="center" wrapText="1"/>
      <protection locked="0"/>
    </xf>
    <xf numFmtId="0" fontId="7" fillId="4" borderId="4" xfId="0" applyFont="1" applyFill="1" applyBorder="1" applyAlignment="1">
      <alignment horizontal="left" vertical="center" wrapText="1"/>
    </xf>
    <xf numFmtId="0" fontId="7" fillId="4" borderId="4" xfId="0" applyFont="1" applyFill="1" applyBorder="1" applyAlignment="1" applyProtection="1">
      <alignment horizontal="left" vertical="center" wrapText="1"/>
      <protection locked="0"/>
    </xf>
    <xf numFmtId="0" fontId="7" fillId="7" borderId="4" xfId="0" applyFont="1" applyFill="1" applyBorder="1" applyAlignment="1">
      <alignment horizontal="left" vertical="center" wrapText="1"/>
    </xf>
    <xf numFmtId="0" fontId="7" fillId="7" borderId="4" xfId="0" applyFont="1" applyFill="1" applyBorder="1" applyAlignment="1" applyProtection="1">
      <alignment horizontal="left" vertical="center" wrapText="1"/>
      <protection locked="0"/>
    </xf>
    <xf numFmtId="0" fontId="6" fillId="5" borderId="3" xfId="0" applyFont="1" applyFill="1" applyBorder="1" applyAlignment="1">
      <alignment horizontal="center" vertical="center" wrapText="1"/>
    </xf>
    <xf numFmtId="0" fontId="6" fillId="5" borderId="3" xfId="0" applyFont="1" applyFill="1" applyBorder="1" applyAlignment="1" applyProtection="1">
      <alignment horizontal="center" vertical="center" wrapText="1"/>
      <protection locked="0"/>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302235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D24"/>
  <sheetViews>
    <sheetView tabSelected="1" zoomScale="70" zoomScaleNormal="70" zoomScaleSheetLayoutView="70" workbookViewId="0">
      <pane xSplit="2" ySplit="4" topLeftCell="BW5" activePane="bottomRight" state="frozen"/>
      <selection pane="topRight" activeCell="B1" sqref="B1"/>
      <selection pane="bottomLeft" activeCell="A5" sqref="A5"/>
      <selection pane="bottomRight" activeCell="CF11" sqref="CF11"/>
    </sheetView>
  </sheetViews>
  <sheetFormatPr defaultRowHeight="15" x14ac:dyDescent="0.25"/>
  <cols>
    <col min="1" max="1" width="10.5703125" bestFit="1" customWidth="1"/>
    <col min="2" max="2" width="34" bestFit="1" customWidth="1"/>
    <col min="3" max="3" width="7.85546875" customWidth="1"/>
    <col min="4" max="4" width="8" customWidth="1"/>
    <col min="5" max="5" width="7.85546875" customWidth="1"/>
    <col min="6" max="6" width="7.5703125" customWidth="1"/>
    <col min="7" max="7" width="8.140625" customWidth="1"/>
    <col min="8" max="8" width="7.85546875" customWidth="1"/>
    <col min="9" max="9" width="7.140625" customWidth="1"/>
    <col min="10" max="10" width="7.5703125" customWidth="1"/>
    <col min="11" max="11" width="8.140625" customWidth="1"/>
    <col min="12" max="12" width="7.85546875" customWidth="1"/>
    <col min="13" max="13" width="8" customWidth="1"/>
    <col min="14" max="14" width="9.140625" customWidth="1"/>
    <col min="15" max="15" width="7.85546875" customWidth="1"/>
    <col min="16" max="16" width="8" customWidth="1"/>
    <col min="17" max="17" width="7.85546875" customWidth="1"/>
    <col min="18" max="18" width="7.5703125" customWidth="1"/>
    <col min="19" max="19" width="8.140625" customWidth="1"/>
    <col min="20" max="20" width="7.85546875" customWidth="1"/>
    <col min="21" max="21" width="7.140625" customWidth="1"/>
    <col min="22" max="23" width="8.140625" customWidth="1"/>
    <col min="24" max="24" width="7.85546875" customWidth="1"/>
    <col min="25" max="25" width="8" customWidth="1"/>
    <col min="26" max="27" width="8.140625" customWidth="1"/>
    <col min="28" max="28" width="8.42578125" customWidth="1"/>
    <col min="29" max="29" width="8.140625" customWidth="1"/>
    <col min="30" max="31" width="8" customWidth="1"/>
    <col min="32" max="32" width="8.5703125" customWidth="1"/>
    <col min="33" max="33" width="8" customWidth="1"/>
    <col min="34" max="34" width="8.5703125" customWidth="1"/>
    <col min="35" max="35" width="9.42578125" customWidth="1"/>
    <col min="36" max="36" width="8" customWidth="1"/>
    <col min="37" max="38" width="8.42578125" customWidth="1"/>
    <col min="39" max="39" width="7.85546875" bestFit="1" customWidth="1"/>
    <col min="40" max="40" width="8" bestFit="1" customWidth="1"/>
    <col min="41" max="41" width="7.85546875" bestFit="1" customWidth="1"/>
    <col min="42" max="43" width="7.5703125" bestFit="1" customWidth="1"/>
    <col min="44" max="44" width="7.85546875" bestFit="1" customWidth="1"/>
    <col min="45" max="45" width="7.140625" bestFit="1" customWidth="1"/>
    <col min="46" max="46" width="8.140625" bestFit="1" customWidth="1"/>
    <col min="47" max="47" width="8.85546875" bestFit="1" customWidth="1"/>
    <col min="48" max="48" width="7.5703125" bestFit="1" customWidth="1"/>
    <col min="49" max="50" width="8" bestFit="1" customWidth="1"/>
    <col min="51" max="51" width="8.5703125" customWidth="1"/>
    <col min="52" max="52" width="8.42578125" customWidth="1"/>
    <col min="53" max="53" width="8.140625" bestFit="1" customWidth="1"/>
    <col min="54" max="54" width="6.85546875" bestFit="1" customWidth="1"/>
    <col min="55" max="55" width="8" bestFit="1" customWidth="1"/>
    <col min="56" max="56" width="9.140625" customWidth="1"/>
    <col min="57" max="57" width="8" bestFit="1" customWidth="1"/>
    <col min="58" max="58" width="9.5703125" bestFit="1" customWidth="1"/>
    <col min="59" max="59" width="9.42578125" bestFit="1" customWidth="1"/>
    <col min="60" max="60" width="8" bestFit="1" customWidth="1"/>
    <col min="77" max="79" width="9.42578125" customWidth="1"/>
    <col min="80" max="82" width="9.28515625" customWidth="1"/>
    <col min="83" max="83" width="6.85546875" bestFit="1" customWidth="1"/>
    <col min="84" max="84" width="6.42578125" bestFit="1" customWidth="1"/>
    <col min="85" max="85" width="6.5703125" bestFit="1" customWidth="1"/>
    <col min="86" max="86" width="6.28515625" bestFit="1" customWidth="1"/>
  </cols>
  <sheetData>
    <row r="1" spans="1:82" ht="63" customHeight="1" x14ac:dyDescent="0.25">
      <c r="A1" s="74" t="s">
        <v>123</v>
      </c>
      <c r="B1" s="74"/>
      <c r="C1" s="66"/>
      <c r="D1" s="66"/>
      <c r="E1" s="66"/>
      <c r="F1" s="66"/>
      <c r="G1" s="66"/>
      <c r="H1" s="66"/>
      <c r="I1" s="66"/>
      <c r="J1" s="66"/>
      <c r="K1" s="66"/>
      <c r="L1" s="66"/>
      <c r="M1" s="66"/>
      <c r="N1" s="66"/>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row>
    <row r="3" spans="1:82" x14ac:dyDescent="0.25">
      <c r="B3" s="2"/>
      <c r="C3" s="2"/>
      <c r="D3" s="2"/>
      <c r="E3" s="2"/>
      <c r="F3" s="2"/>
      <c r="G3" s="2"/>
      <c r="H3" s="2"/>
      <c r="I3" s="2"/>
      <c r="J3" s="2"/>
      <c r="K3" s="2"/>
      <c r="L3" s="2"/>
      <c r="M3" s="2"/>
      <c r="N3" s="2"/>
      <c r="O3" s="2"/>
    </row>
    <row r="4" spans="1:82" ht="31.35" customHeight="1" x14ac:dyDescent="0.25">
      <c r="A4" s="57" t="s">
        <v>101</v>
      </c>
      <c r="B4" s="15" t="s">
        <v>0</v>
      </c>
      <c r="C4" s="16">
        <v>43101</v>
      </c>
      <c r="D4" s="16">
        <v>43132</v>
      </c>
      <c r="E4" s="16">
        <v>43160</v>
      </c>
      <c r="F4" s="16">
        <v>43191</v>
      </c>
      <c r="G4" s="16">
        <v>43221</v>
      </c>
      <c r="H4" s="16">
        <v>43252</v>
      </c>
      <c r="I4" s="16">
        <v>43282</v>
      </c>
      <c r="J4" s="15" t="s">
        <v>1</v>
      </c>
      <c r="K4" s="16">
        <v>43344</v>
      </c>
      <c r="L4" s="16">
        <v>43374</v>
      </c>
      <c r="M4" s="16">
        <v>43405</v>
      </c>
      <c r="N4" s="32" t="s">
        <v>94</v>
      </c>
      <c r="O4" s="27">
        <v>43466</v>
      </c>
      <c r="P4" s="27">
        <v>43497</v>
      </c>
      <c r="Q4" s="27">
        <v>43525</v>
      </c>
      <c r="R4" s="27">
        <v>43556</v>
      </c>
      <c r="S4" s="27">
        <v>43586</v>
      </c>
      <c r="T4" s="27">
        <v>43617</v>
      </c>
      <c r="U4" s="27">
        <v>43647</v>
      </c>
      <c r="V4" s="27">
        <v>43678</v>
      </c>
      <c r="W4" s="27">
        <v>43709</v>
      </c>
      <c r="X4" s="27">
        <v>43739</v>
      </c>
      <c r="Y4" s="27">
        <v>43770</v>
      </c>
      <c r="Z4" s="27">
        <v>43800</v>
      </c>
      <c r="AA4" s="27">
        <v>43831</v>
      </c>
      <c r="AB4" s="27">
        <v>43862</v>
      </c>
      <c r="AC4" s="27">
        <v>43891</v>
      </c>
      <c r="AD4" s="27">
        <v>43922</v>
      </c>
      <c r="AE4" s="32" t="s">
        <v>33</v>
      </c>
      <c r="AF4" s="32" t="s">
        <v>34</v>
      </c>
      <c r="AG4" s="32" t="s">
        <v>35</v>
      </c>
      <c r="AH4" s="32" t="s">
        <v>36</v>
      </c>
      <c r="AI4" s="32" t="s">
        <v>37</v>
      </c>
      <c r="AJ4" s="32" t="s">
        <v>38</v>
      </c>
      <c r="AK4" s="32" t="s">
        <v>39</v>
      </c>
      <c r="AL4" s="32" t="s">
        <v>40</v>
      </c>
      <c r="AM4" s="32" t="s">
        <v>42</v>
      </c>
      <c r="AN4" s="32" t="s">
        <v>41</v>
      </c>
      <c r="AO4" s="32" t="s">
        <v>43</v>
      </c>
      <c r="AP4" s="32" t="s">
        <v>44</v>
      </c>
      <c r="AQ4" s="32" t="s">
        <v>45</v>
      </c>
      <c r="AR4" s="32" t="s">
        <v>46</v>
      </c>
      <c r="AS4" s="32" t="s">
        <v>47</v>
      </c>
      <c r="AT4" s="32" t="s">
        <v>48</v>
      </c>
      <c r="AU4" s="32" t="s">
        <v>49</v>
      </c>
      <c r="AV4" s="32" t="s">
        <v>50</v>
      </c>
      <c r="AW4" s="32" t="s">
        <v>51</v>
      </c>
      <c r="AX4" s="32" t="s">
        <v>68</v>
      </c>
      <c r="AY4" s="32" t="s">
        <v>72</v>
      </c>
      <c r="AZ4" s="32" t="s">
        <v>73</v>
      </c>
      <c r="BA4" s="32" t="s">
        <v>74</v>
      </c>
      <c r="BB4" s="32" t="s">
        <v>90</v>
      </c>
      <c r="BC4" s="32" t="s">
        <v>76</v>
      </c>
      <c r="BD4" s="32" t="s">
        <v>86</v>
      </c>
      <c r="BE4" s="32" t="s">
        <v>88</v>
      </c>
      <c r="BF4" s="32" t="s">
        <v>91</v>
      </c>
      <c r="BG4" s="32" t="s">
        <v>92</v>
      </c>
      <c r="BH4" s="32" t="s">
        <v>93</v>
      </c>
      <c r="BI4" s="32" t="s">
        <v>95</v>
      </c>
      <c r="BJ4" s="32" t="s">
        <v>100</v>
      </c>
      <c r="BK4" s="32" t="s">
        <v>102</v>
      </c>
      <c r="BL4" s="32" t="s">
        <v>103</v>
      </c>
      <c r="BM4" s="32" t="s">
        <v>104</v>
      </c>
      <c r="BN4" s="32" t="s">
        <v>105</v>
      </c>
      <c r="BO4" s="32" t="s">
        <v>106</v>
      </c>
      <c r="BP4" s="32" t="s">
        <v>107</v>
      </c>
      <c r="BQ4" s="32" t="s">
        <v>108</v>
      </c>
      <c r="BR4" s="32" t="s">
        <v>109</v>
      </c>
      <c r="BS4" s="32" t="s">
        <v>110</v>
      </c>
      <c r="BT4" s="32" t="s">
        <v>111</v>
      </c>
      <c r="BU4" s="32" t="s">
        <v>112</v>
      </c>
      <c r="BV4" s="32" t="s">
        <v>113</v>
      </c>
      <c r="BW4" s="32" t="s">
        <v>114</v>
      </c>
      <c r="BX4" s="32" t="s">
        <v>115</v>
      </c>
      <c r="BY4" s="32" t="s">
        <v>116</v>
      </c>
      <c r="BZ4" s="69">
        <v>45406</v>
      </c>
      <c r="CA4" s="32" t="s">
        <v>120</v>
      </c>
      <c r="CB4" s="32" t="s">
        <v>122</v>
      </c>
      <c r="CC4" s="32" t="s">
        <v>125</v>
      </c>
      <c r="CD4" s="32" t="s">
        <v>127</v>
      </c>
    </row>
    <row r="5" spans="1:82" ht="28.35" customHeight="1" x14ac:dyDescent="0.25">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7">
        <v>99</v>
      </c>
      <c r="S5" s="37">
        <v>99</v>
      </c>
      <c r="T5" s="37">
        <v>99</v>
      </c>
      <c r="U5" s="37" t="s">
        <v>30</v>
      </c>
      <c r="V5" s="37" t="s">
        <v>30</v>
      </c>
      <c r="W5" s="37">
        <v>97</v>
      </c>
      <c r="X5" s="37">
        <v>97</v>
      </c>
      <c r="Y5" s="37">
        <v>97</v>
      </c>
      <c r="Z5" s="37">
        <v>96</v>
      </c>
      <c r="AA5" s="37">
        <v>96</v>
      </c>
      <c r="AB5" s="37">
        <v>96</v>
      </c>
      <c r="AC5" s="37">
        <v>96</v>
      </c>
      <c r="AD5" s="37">
        <v>96</v>
      </c>
      <c r="AE5" s="37">
        <v>96</v>
      </c>
      <c r="AF5" s="37">
        <v>96</v>
      </c>
      <c r="AG5" s="37">
        <v>96</v>
      </c>
      <c r="AH5" s="37">
        <v>96</v>
      </c>
      <c r="AI5" s="37">
        <v>96</v>
      </c>
      <c r="AJ5" s="37">
        <v>96</v>
      </c>
      <c r="AK5" s="37">
        <v>96</v>
      </c>
      <c r="AL5" s="37">
        <v>95</v>
      </c>
      <c r="AM5" s="37">
        <v>95</v>
      </c>
      <c r="AN5" s="37">
        <v>95</v>
      </c>
      <c r="AO5" s="37">
        <v>95</v>
      </c>
      <c r="AP5" s="37">
        <v>95</v>
      </c>
      <c r="AQ5" s="37">
        <v>95</v>
      </c>
      <c r="AR5" s="37">
        <v>95</v>
      </c>
      <c r="AS5" s="37">
        <v>95</v>
      </c>
      <c r="AT5" s="37">
        <v>95</v>
      </c>
      <c r="AU5" s="37">
        <v>95</v>
      </c>
      <c r="AV5" s="37">
        <v>95</v>
      </c>
      <c r="AW5" s="37">
        <v>95</v>
      </c>
      <c r="AX5" s="37">
        <v>95</v>
      </c>
      <c r="AY5" s="37">
        <v>95</v>
      </c>
      <c r="AZ5" s="37">
        <v>95</v>
      </c>
      <c r="BA5" s="37">
        <v>95</v>
      </c>
      <c r="BB5" s="37">
        <v>95</v>
      </c>
      <c r="BC5" s="37">
        <v>95</v>
      </c>
      <c r="BD5" s="37">
        <v>95</v>
      </c>
      <c r="BE5" s="37">
        <v>95</v>
      </c>
      <c r="BF5" s="37">
        <v>93</v>
      </c>
      <c r="BG5" s="37">
        <v>93</v>
      </c>
      <c r="BH5" s="37">
        <v>93</v>
      </c>
      <c r="BI5" s="37">
        <v>93</v>
      </c>
      <c r="BJ5" s="37">
        <v>93</v>
      </c>
      <c r="BK5" s="37">
        <v>93</v>
      </c>
      <c r="BL5" s="37">
        <v>93</v>
      </c>
      <c r="BM5" s="37">
        <v>93</v>
      </c>
      <c r="BN5" s="37">
        <v>92</v>
      </c>
      <c r="BO5" s="37">
        <v>92</v>
      </c>
      <c r="BP5" s="37">
        <v>92</v>
      </c>
      <c r="BQ5" s="37">
        <v>92</v>
      </c>
      <c r="BR5" s="37">
        <v>92</v>
      </c>
      <c r="BS5" s="37">
        <v>92</v>
      </c>
      <c r="BT5" s="37">
        <v>92</v>
      </c>
      <c r="BU5" s="37">
        <v>92</v>
      </c>
      <c r="BV5" s="37">
        <v>92</v>
      </c>
      <c r="BW5" s="37">
        <v>92</v>
      </c>
      <c r="BX5" s="37">
        <v>92</v>
      </c>
      <c r="BY5" s="37">
        <v>92</v>
      </c>
      <c r="BZ5" s="70">
        <v>92</v>
      </c>
      <c r="CA5" s="70">
        <v>92</v>
      </c>
      <c r="CB5" s="70">
        <v>92</v>
      </c>
      <c r="CC5" s="70">
        <v>92</v>
      </c>
      <c r="CD5" s="70">
        <v>92</v>
      </c>
    </row>
    <row r="6" spans="1:82" ht="29.1" customHeight="1" x14ac:dyDescent="0.25">
      <c r="A6" s="20" t="s">
        <v>56</v>
      </c>
      <c r="B6" s="19" t="s">
        <v>25</v>
      </c>
      <c r="C6" s="35">
        <v>13</v>
      </c>
      <c r="D6" s="35">
        <v>13</v>
      </c>
      <c r="E6" s="35">
        <v>13</v>
      </c>
      <c r="F6" s="35">
        <v>13</v>
      </c>
      <c r="G6" s="35">
        <v>13</v>
      </c>
      <c r="H6" s="35">
        <v>13</v>
      </c>
      <c r="I6" s="35">
        <v>13</v>
      </c>
      <c r="J6" s="35">
        <v>13</v>
      </c>
      <c r="K6" s="35">
        <v>14</v>
      </c>
      <c r="L6" s="35">
        <v>14</v>
      </c>
      <c r="M6" s="35">
        <v>14</v>
      </c>
      <c r="N6" s="35">
        <v>14</v>
      </c>
      <c r="O6" s="35">
        <v>14</v>
      </c>
      <c r="P6" s="35">
        <v>14</v>
      </c>
      <c r="Q6" s="35">
        <v>14</v>
      </c>
      <c r="R6" s="36">
        <v>14</v>
      </c>
      <c r="S6" s="36">
        <v>14</v>
      </c>
      <c r="T6" s="36">
        <v>14</v>
      </c>
      <c r="U6" s="36">
        <v>14</v>
      </c>
      <c r="V6" s="36">
        <v>14</v>
      </c>
      <c r="W6" s="36">
        <v>14</v>
      </c>
      <c r="X6" s="36">
        <v>14</v>
      </c>
      <c r="Y6" s="36">
        <v>14</v>
      </c>
      <c r="Z6" s="36">
        <v>14</v>
      </c>
      <c r="AA6" s="36">
        <v>14</v>
      </c>
      <c r="AB6" s="36">
        <v>14</v>
      </c>
      <c r="AC6" s="36">
        <v>14</v>
      </c>
      <c r="AD6" s="36">
        <v>14</v>
      </c>
      <c r="AE6" s="36">
        <v>14</v>
      </c>
      <c r="AF6" s="36">
        <v>14</v>
      </c>
      <c r="AG6" s="36">
        <v>14</v>
      </c>
      <c r="AH6" s="36">
        <v>14</v>
      </c>
      <c r="AI6" s="36">
        <v>14</v>
      </c>
      <c r="AJ6" s="36">
        <v>14</v>
      </c>
      <c r="AK6" s="36">
        <v>14</v>
      </c>
      <c r="AL6" s="36">
        <v>14</v>
      </c>
      <c r="AM6" s="36">
        <v>12</v>
      </c>
      <c r="AN6" s="36">
        <v>12</v>
      </c>
      <c r="AO6" s="36">
        <v>12</v>
      </c>
      <c r="AP6" s="36">
        <v>12</v>
      </c>
      <c r="AQ6" s="36">
        <v>12</v>
      </c>
      <c r="AR6" s="36">
        <v>12</v>
      </c>
      <c r="AS6" s="36">
        <v>12</v>
      </c>
      <c r="AT6" s="36">
        <v>12</v>
      </c>
      <c r="AU6" s="36">
        <v>12</v>
      </c>
      <c r="AV6" s="36">
        <v>12</v>
      </c>
      <c r="AW6" s="36">
        <v>12</v>
      </c>
      <c r="AX6" s="36">
        <v>12</v>
      </c>
      <c r="AY6" s="36">
        <v>12</v>
      </c>
      <c r="AZ6" s="36">
        <v>12</v>
      </c>
      <c r="BA6" s="36">
        <v>12</v>
      </c>
      <c r="BB6" s="36">
        <v>12</v>
      </c>
      <c r="BC6" s="36">
        <v>12</v>
      </c>
      <c r="BD6" s="36">
        <v>12</v>
      </c>
      <c r="BE6" s="36">
        <v>12</v>
      </c>
      <c r="BF6" s="36">
        <v>13</v>
      </c>
      <c r="BG6" s="36">
        <v>13</v>
      </c>
      <c r="BH6" s="36">
        <v>13</v>
      </c>
      <c r="BI6" s="36">
        <v>13</v>
      </c>
      <c r="BJ6" s="36">
        <v>13</v>
      </c>
      <c r="BK6" s="36">
        <v>13</v>
      </c>
      <c r="BL6" s="36">
        <v>13</v>
      </c>
      <c r="BM6" s="36">
        <v>13</v>
      </c>
      <c r="BN6" s="36">
        <v>13</v>
      </c>
      <c r="BO6" s="36">
        <v>13</v>
      </c>
      <c r="BP6" s="36">
        <v>13</v>
      </c>
      <c r="BQ6" s="36">
        <v>13</v>
      </c>
      <c r="BR6" s="36">
        <v>13</v>
      </c>
      <c r="BS6" s="36">
        <v>13</v>
      </c>
      <c r="BT6" s="36">
        <v>13</v>
      </c>
      <c r="BU6" s="36">
        <v>13</v>
      </c>
      <c r="BV6" s="36">
        <v>13</v>
      </c>
      <c r="BW6" s="36">
        <v>14</v>
      </c>
      <c r="BX6" s="36">
        <v>14</v>
      </c>
      <c r="BY6" s="36">
        <v>14</v>
      </c>
      <c r="BZ6" s="71">
        <v>14</v>
      </c>
      <c r="CA6" s="71">
        <v>14</v>
      </c>
      <c r="CB6" s="71">
        <v>14</v>
      </c>
      <c r="CC6" s="71">
        <v>14</v>
      </c>
      <c r="CD6" s="71">
        <v>14</v>
      </c>
    </row>
    <row r="7" spans="1:82" ht="27.6" customHeight="1" x14ac:dyDescent="0.25">
      <c r="A7" s="18" t="s">
        <v>56</v>
      </c>
      <c r="B7" s="17" t="s">
        <v>26</v>
      </c>
      <c r="C7" s="34">
        <v>21</v>
      </c>
      <c r="D7" s="34">
        <v>21</v>
      </c>
      <c r="E7" s="34">
        <v>21</v>
      </c>
      <c r="F7" s="34">
        <v>21</v>
      </c>
      <c r="G7" s="34">
        <v>21</v>
      </c>
      <c r="H7" s="34">
        <v>21</v>
      </c>
      <c r="I7" s="34">
        <v>21</v>
      </c>
      <c r="J7" s="34">
        <v>21</v>
      </c>
      <c r="K7" s="34">
        <v>20</v>
      </c>
      <c r="L7" s="34">
        <v>20</v>
      </c>
      <c r="M7" s="34">
        <v>20</v>
      </c>
      <c r="N7" s="34">
        <v>20</v>
      </c>
      <c r="O7" s="34">
        <v>20</v>
      </c>
      <c r="P7" s="34">
        <v>20</v>
      </c>
      <c r="Q7" s="34">
        <v>20</v>
      </c>
      <c r="R7" s="37">
        <v>20</v>
      </c>
      <c r="S7" s="37">
        <v>20</v>
      </c>
      <c r="T7" s="37">
        <v>20</v>
      </c>
      <c r="U7" s="37">
        <v>20</v>
      </c>
      <c r="V7" s="37">
        <v>20</v>
      </c>
      <c r="W7" s="37">
        <v>20</v>
      </c>
      <c r="X7" s="37">
        <v>20</v>
      </c>
      <c r="Y7" s="37">
        <v>20</v>
      </c>
      <c r="Z7" s="37">
        <v>20</v>
      </c>
      <c r="AA7" s="37">
        <v>20</v>
      </c>
      <c r="AB7" s="37">
        <v>20</v>
      </c>
      <c r="AC7" s="37">
        <v>20</v>
      </c>
      <c r="AD7" s="37">
        <v>20</v>
      </c>
      <c r="AE7" s="37">
        <v>20</v>
      </c>
      <c r="AF7" s="37">
        <v>20</v>
      </c>
      <c r="AG7" s="37">
        <v>20</v>
      </c>
      <c r="AH7" s="37">
        <v>20</v>
      </c>
      <c r="AI7" s="37">
        <v>20</v>
      </c>
      <c r="AJ7" s="37">
        <v>20</v>
      </c>
      <c r="AK7" s="37">
        <v>20</v>
      </c>
      <c r="AL7" s="37">
        <v>20</v>
      </c>
      <c r="AM7" s="37">
        <v>20</v>
      </c>
      <c r="AN7" s="37">
        <v>20</v>
      </c>
      <c r="AO7" s="37">
        <v>20</v>
      </c>
      <c r="AP7" s="37">
        <v>20</v>
      </c>
      <c r="AQ7" s="37">
        <v>20</v>
      </c>
      <c r="AR7" s="37">
        <v>20</v>
      </c>
      <c r="AS7" s="37">
        <v>20</v>
      </c>
      <c r="AT7" s="37">
        <v>20</v>
      </c>
      <c r="AU7" s="37">
        <v>21</v>
      </c>
      <c r="AV7" s="37">
        <v>21</v>
      </c>
      <c r="AW7" s="37">
        <v>21</v>
      </c>
      <c r="AX7" s="37">
        <v>21</v>
      </c>
      <c r="AY7" s="37">
        <v>21</v>
      </c>
      <c r="AZ7" s="37">
        <v>21</v>
      </c>
      <c r="BA7" s="37">
        <v>21</v>
      </c>
      <c r="BB7" s="37">
        <v>21</v>
      </c>
      <c r="BC7" s="37">
        <v>21</v>
      </c>
      <c r="BD7" s="37">
        <v>21</v>
      </c>
      <c r="BE7" s="37">
        <v>21</v>
      </c>
      <c r="BF7" s="37">
        <v>20</v>
      </c>
      <c r="BG7" s="37">
        <v>20</v>
      </c>
      <c r="BH7" s="37">
        <v>20</v>
      </c>
      <c r="BI7" s="37">
        <v>20</v>
      </c>
      <c r="BJ7" s="37">
        <v>20</v>
      </c>
      <c r="BK7" s="37">
        <v>20</v>
      </c>
      <c r="BL7" s="37">
        <v>20</v>
      </c>
      <c r="BM7" s="37">
        <v>20</v>
      </c>
      <c r="BN7" s="37">
        <v>20</v>
      </c>
      <c r="BO7" s="37">
        <v>20</v>
      </c>
      <c r="BP7" s="37">
        <v>20</v>
      </c>
      <c r="BQ7" s="37">
        <v>20</v>
      </c>
      <c r="BR7" s="37">
        <v>20</v>
      </c>
      <c r="BS7" s="37">
        <v>20</v>
      </c>
      <c r="BT7" s="37">
        <v>20</v>
      </c>
      <c r="BU7" s="37">
        <v>20</v>
      </c>
      <c r="BV7" s="37">
        <v>20</v>
      </c>
      <c r="BW7" s="37">
        <v>19</v>
      </c>
      <c r="BX7" s="37">
        <v>19</v>
      </c>
      <c r="BY7" s="37">
        <v>19</v>
      </c>
      <c r="BZ7" s="70">
        <v>19</v>
      </c>
      <c r="CA7" s="70">
        <v>19</v>
      </c>
      <c r="CB7" s="70">
        <v>19</v>
      </c>
      <c r="CC7" s="70">
        <v>19</v>
      </c>
      <c r="CD7" s="70">
        <v>19</v>
      </c>
    </row>
    <row r="8" spans="1:82" ht="29.1" customHeight="1" x14ac:dyDescent="0.25">
      <c r="A8" s="20" t="s">
        <v>57</v>
      </c>
      <c r="B8" s="19" t="s">
        <v>4</v>
      </c>
      <c r="C8" s="20">
        <v>1321</v>
      </c>
      <c r="D8" s="28">
        <v>1323</v>
      </c>
      <c r="E8" s="28">
        <v>1318</v>
      </c>
      <c r="F8" s="28">
        <v>1331</v>
      </c>
      <c r="G8" s="28">
        <v>1342</v>
      </c>
      <c r="H8" s="28">
        <v>1343</v>
      </c>
      <c r="I8" s="28">
        <v>1344</v>
      </c>
      <c r="J8" s="28">
        <v>1352</v>
      </c>
      <c r="K8" s="28">
        <v>1352</v>
      </c>
      <c r="L8" s="28">
        <v>1369</v>
      </c>
      <c r="M8" s="28">
        <v>1365</v>
      </c>
      <c r="N8" s="28">
        <v>1597</v>
      </c>
      <c r="O8" s="28">
        <v>1593</v>
      </c>
      <c r="P8" s="28">
        <v>1593</v>
      </c>
      <c r="Q8" s="28">
        <v>1593</v>
      </c>
      <c r="R8" s="36">
        <v>1586</v>
      </c>
      <c r="S8" s="36">
        <v>1582</v>
      </c>
      <c r="T8" s="36">
        <v>1581</v>
      </c>
      <c r="U8" s="36">
        <v>1579</v>
      </c>
      <c r="V8" s="36">
        <v>1579</v>
      </c>
      <c r="W8" s="36">
        <v>1578</v>
      </c>
      <c r="X8" s="36">
        <v>1554</v>
      </c>
      <c r="Y8" s="36">
        <v>1552</v>
      </c>
      <c r="Z8" s="36">
        <v>1545</v>
      </c>
      <c r="AA8" s="36">
        <v>1542</v>
      </c>
      <c r="AB8" s="36">
        <v>1542</v>
      </c>
      <c r="AC8" s="36">
        <v>1537</v>
      </c>
      <c r="AD8" s="36">
        <v>1533</v>
      </c>
      <c r="AE8" s="36">
        <v>1533</v>
      </c>
      <c r="AF8" s="36">
        <v>1526</v>
      </c>
      <c r="AG8" s="36">
        <v>1524</v>
      </c>
      <c r="AH8" s="36">
        <v>1521</v>
      </c>
      <c r="AI8" s="36">
        <v>1516</v>
      </c>
      <c r="AJ8" s="36">
        <f>AI8-1</f>
        <v>1515</v>
      </c>
      <c r="AK8" s="36">
        <f>AJ8-1</f>
        <v>1514</v>
      </c>
      <c r="AL8" s="36">
        <f>AK8-4</f>
        <v>1510</v>
      </c>
      <c r="AM8" s="36">
        <f>AL8-3</f>
        <v>1507</v>
      </c>
      <c r="AN8" s="36">
        <f>AM8-0</f>
        <v>1507</v>
      </c>
      <c r="AO8" s="36">
        <f>AN8-2</f>
        <v>1505</v>
      </c>
      <c r="AP8" s="36">
        <f>AO8-3</f>
        <v>1502</v>
      </c>
      <c r="AQ8" s="36">
        <f>AP8-1</f>
        <v>1501</v>
      </c>
      <c r="AR8" s="36">
        <f>AQ8-4</f>
        <v>1497</v>
      </c>
      <c r="AS8" s="36">
        <f>AR8-3</f>
        <v>1494</v>
      </c>
      <c r="AT8" s="36">
        <f>AS8-2</f>
        <v>1492</v>
      </c>
      <c r="AU8" s="36">
        <f>AT8-2</f>
        <v>1490</v>
      </c>
      <c r="AV8" s="36">
        <v>1484</v>
      </c>
      <c r="AW8" s="36">
        <v>1481</v>
      </c>
      <c r="AX8" s="36">
        <v>1481</v>
      </c>
      <c r="AY8" s="36">
        <v>1478</v>
      </c>
      <c r="AZ8" s="36">
        <v>1478</v>
      </c>
      <c r="BA8" s="36">
        <v>1474</v>
      </c>
      <c r="BB8" s="36">
        <v>1462</v>
      </c>
      <c r="BC8" s="36">
        <v>1455</v>
      </c>
      <c r="BD8" s="36">
        <v>1455</v>
      </c>
      <c r="BE8" s="36">
        <v>1455</v>
      </c>
      <c r="BF8" s="36">
        <v>1455</v>
      </c>
      <c r="BG8" s="36">
        <v>1448</v>
      </c>
      <c r="BH8" s="36">
        <v>1448</v>
      </c>
      <c r="BI8" s="36">
        <v>1442</v>
      </c>
      <c r="BJ8" s="36">
        <v>1439</v>
      </c>
      <c r="BK8" s="36">
        <v>1431</v>
      </c>
      <c r="BL8" s="36">
        <v>1427</v>
      </c>
      <c r="BM8" s="36">
        <v>1426</v>
      </c>
      <c r="BN8" s="36">
        <v>1425</v>
      </c>
      <c r="BO8" s="36">
        <v>1416</v>
      </c>
      <c r="BP8" s="36">
        <v>1414</v>
      </c>
      <c r="BQ8" s="36">
        <v>1413</v>
      </c>
      <c r="BR8" s="36">
        <v>1412</v>
      </c>
      <c r="BS8" s="36">
        <v>1410</v>
      </c>
      <c r="BT8" s="36">
        <v>1408</v>
      </c>
      <c r="BU8" s="36">
        <v>1408</v>
      </c>
      <c r="BV8" s="36">
        <v>1408</v>
      </c>
      <c r="BW8" s="36">
        <v>1400</v>
      </c>
      <c r="BX8" s="36">
        <v>1393</v>
      </c>
      <c r="BY8" s="36">
        <v>1392</v>
      </c>
      <c r="BZ8" s="71">
        <v>1389</v>
      </c>
      <c r="CA8" s="71">
        <v>1388</v>
      </c>
      <c r="CB8" s="71">
        <v>1384</v>
      </c>
      <c r="CC8" s="71">
        <v>1381</v>
      </c>
      <c r="CD8" s="71">
        <v>1378</v>
      </c>
    </row>
    <row r="9" spans="1:82" ht="29.45" customHeight="1" x14ac:dyDescent="0.25">
      <c r="A9" s="18" t="s">
        <v>58</v>
      </c>
      <c r="B9" s="17" t="s">
        <v>5</v>
      </c>
      <c r="C9" s="18">
        <v>142</v>
      </c>
      <c r="D9" s="21">
        <v>142</v>
      </c>
      <c r="E9" s="21">
        <v>142</v>
      </c>
      <c r="F9" s="21">
        <v>142</v>
      </c>
      <c r="G9" s="21">
        <v>144</v>
      </c>
      <c r="H9" s="21">
        <v>144</v>
      </c>
      <c r="I9" s="21">
        <v>144</v>
      </c>
      <c r="J9" s="21">
        <v>145</v>
      </c>
      <c r="K9" s="21">
        <v>146</v>
      </c>
      <c r="L9" s="21">
        <v>147</v>
      </c>
      <c r="M9" s="21">
        <v>147</v>
      </c>
      <c r="N9" s="21">
        <v>167</v>
      </c>
      <c r="O9" s="29">
        <v>165</v>
      </c>
      <c r="P9" s="29">
        <v>165</v>
      </c>
      <c r="Q9" s="29">
        <v>165</v>
      </c>
      <c r="R9" s="37">
        <v>164</v>
      </c>
      <c r="S9" s="37">
        <v>164</v>
      </c>
      <c r="T9" s="37">
        <v>164</v>
      </c>
      <c r="U9" s="37">
        <v>165</v>
      </c>
      <c r="V9" s="37">
        <v>165</v>
      </c>
      <c r="W9" s="37">
        <v>165</v>
      </c>
      <c r="X9" s="37">
        <v>164</v>
      </c>
      <c r="Y9" s="37">
        <v>164</v>
      </c>
      <c r="Z9" s="37">
        <v>164</v>
      </c>
      <c r="AA9" s="37">
        <v>164</v>
      </c>
      <c r="AB9" s="37">
        <v>163</v>
      </c>
      <c r="AC9" s="37">
        <v>163</v>
      </c>
      <c r="AD9" s="37">
        <v>163</v>
      </c>
      <c r="AE9" s="37">
        <v>163</v>
      </c>
      <c r="AF9" s="37">
        <v>163</v>
      </c>
      <c r="AG9" s="37">
        <v>163</v>
      </c>
      <c r="AH9" s="37">
        <v>163</v>
      </c>
      <c r="AI9" s="37">
        <v>163</v>
      </c>
      <c r="AJ9" s="37">
        <v>163</v>
      </c>
      <c r="AK9" s="37">
        <v>163</v>
      </c>
      <c r="AL9" s="37">
        <v>163</v>
      </c>
      <c r="AM9" s="37">
        <v>163</v>
      </c>
      <c r="AN9" s="37">
        <v>163</v>
      </c>
      <c r="AO9" s="37">
        <v>163</v>
      </c>
      <c r="AP9" s="37">
        <v>163</v>
      </c>
      <c r="AQ9" s="37">
        <v>163</v>
      </c>
      <c r="AR9" s="37">
        <v>164</v>
      </c>
      <c r="AS9" s="37">
        <v>164</v>
      </c>
      <c r="AT9" s="37">
        <v>165</v>
      </c>
      <c r="AU9" s="37">
        <v>165</v>
      </c>
      <c r="AV9" s="37">
        <v>163</v>
      </c>
      <c r="AW9" s="37">
        <v>163</v>
      </c>
      <c r="AX9" s="37">
        <v>163</v>
      </c>
      <c r="AY9" s="37">
        <v>163</v>
      </c>
      <c r="AZ9" s="37">
        <v>163</v>
      </c>
      <c r="BA9" s="37">
        <v>165</v>
      </c>
      <c r="BB9" s="37">
        <v>165</v>
      </c>
      <c r="BC9" s="37">
        <v>165</v>
      </c>
      <c r="BD9" s="37">
        <v>165</v>
      </c>
      <c r="BE9" s="37">
        <v>165</v>
      </c>
      <c r="BF9" s="37">
        <v>165</v>
      </c>
      <c r="BG9" s="37">
        <v>167</v>
      </c>
      <c r="BH9" s="37">
        <v>167</v>
      </c>
      <c r="BI9" s="37">
        <v>167</v>
      </c>
      <c r="BJ9" s="37">
        <v>169</v>
      </c>
      <c r="BK9" s="37">
        <v>169</v>
      </c>
      <c r="BL9" s="37">
        <v>170</v>
      </c>
      <c r="BM9" s="37">
        <v>170</v>
      </c>
      <c r="BN9" s="37">
        <v>170</v>
      </c>
      <c r="BO9" s="37">
        <v>170</v>
      </c>
      <c r="BP9" s="37">
        <v>170</v>
      </c>
      <c r="BQ9" s="37">
        <v>170</v>
      </c>
      <c r="BR9" s="37">
        <v>172</v>
      </c>
      <c r="BS9" s="37">
        <v>172</v>
      </c>
      <c r="BT9" s="37">
        <v>173</v>
      </c>
      <c r="BU9" s="37">
        <v>173</v>
      </c>
      <c r="BV9" s="37">
        <v>173</v>
      </c>
      <c r="BW9" s="37">
        <v>173</v>
      </c>
      <c r="BX9" s="37">
        <v>174</v>
      </c>
      <c r="BY9" s="37">
        <v>174</v>
      </c>
      <c r="BZ9" s="70">
        <v>173</v>
      </c>
      <c r="CA9" s="70">
        <v>173</v>
      </c>
      <c r="CB9" s="70">
        <v>173</v>
      </c>
      <c r="CC9" s="70">
        <v>173</v>
      </c>
      <c r="CD9" s="70">
        <v>174</v>
      </c>
    </row>
    <row r="10" spans="1:82" ht="29.45" customHeight="1" x14ac:dyDescent="0.25">
      <c r="A10" s="20" t="s">
        <v>59</v>
      </c>
      <c r="B10" s="19" t="s">
        <v>6</v>
      </c>
      <c r="C10" s="20">
        <v>32</v>
      </c>
      <c r="D10" s="28">
        <v>32</v>
      </c>
      <c r="E10" s="28">
        <v>32</v>
      </c>
      <c r="F10" s="28">
        <v>32</v>
      </c>
      <c r="G10" s="28">
        <v>32</v>
      </c>
      <c r="H10" s="28">
        <v>32</v>
      </c>
      <c r="I10" s="28">
        <v>33</v>
      </c>
      <c r="J10" s="28">
        <v>41</v>
      </c>
      <c r="K10" s="28">
        <v>43</v>
      </c>
      <c r="L10" s="28">
        <v>45</v>
      </c>
      <c r="M10" s="28">
        <v>46</v>
      </c>
      <c r="N10" s="28">
        <v>182</v>
      </c>
      <c r="O10" s="30">
        <v>182</v>
      </c>
      <c r="P10" s="30">
        <v>182</v>
      </c>
      <c r="Q10" s="30">
        <v>182</v>
      </c>
      <c r="R10" s="36">
        <v>179</v>
      </c>
      <c r="S10" s="36">
        <v>179</v>
      </c>
      <c r="T10" s="36">
        <v>179</v>
      </c>
      <c r="U10" s="36">
        <v>179</v>
      </c>
      <c r="V10" s="36">
        <v>179</v>
      </c>
      <c r="W10" s="36">
        <v>179</v>
      </c>
      <c r="X10" s="36">
        <v>179</v>
      </c>
      <c r="Y10" s="36">
        <v>179</v>
      </c>
      <c r="Z10" s="36">
        <v>179</v>
      </c>
      <c r="AA10" s="36">
        <v>179</v>
      </c>
      <c r="AB10" s="36">
        <v>178</v>
      </c>
      <c r="AC10" s="36">
        <v>178</v>
      </c>
      <c r="AD10" s="36">
        <v>178</v>
      </c>
      <c r="AE10" s="36">
        <v>178</v>
      </c>
      <c r="AF10" s="36">
        <v>177</v>
      </c>
      <c r="AG10" s="36">
        <v>177</v>
      </c>
      <c r="AH10" s="36">
        <v>177</v>
      </c>
      <c r="AI10" s="36">
        <v>176</v>
      </c>
      <c r="AJ10" s="36">
        <v>176</v>
      </c>
      <c r="AK10" s="36">
        <v>175</v>
      </c>
      <c r="AL10" s="36">
        <v>172</v>
      </c>
      <c r="AM10" s="36">
        <v>169</v>
      </c>
      <c r="AN10" s="36">
        <v>167</v>
      </c>
      <c r="AO10" s="36">
        <v>167</v>
      </c>
      <c r="AP10" s="36">
        <v>165</v>
      </c>
      <c r="AQ10" s="36">
        <v>163</v>
      </c>
      <c r="AR10" s="36">
        <v>161</v>
      </c>
      <c r="AS10" s="36">
        <v>160</v>
      </c>
      <c r="AT10" s="36">
        <v>160</v>
      </c>
      <c r="AU10" s="36">
        <v>159</v>
      </c>
      <c r="AV10" s="36">
        <v>156</v>
      </c>
      <c r="AW10" s="36">
        <v>156</v>
      </c>
      <c r="AX10" s="36">
        <v>155</v>
      </c>
      <c r="AY10" s="36">
        <v>154</v>
      </c>
      <c r="AZ10" s="36">
        <v>153</v>
      </c>
      <c r="BA10" s="36">
        <v>153</v>
      </c>
      <c r="BB10" s="36">
        <v>152</v>
      </c>
      <c r="BC10" s="36">
        <v>152</v>
      </c>
      <c r="BD10" s="36">
        <v>152</v>
      </c>
      <c r="BE10" s="36">
        <v>152</v>
      </c>
      <c r="BF10" s="36">
        <v>150</v>
      </c>
      <c r="BG10" s="36">
        <v>149</v>
      </c>
      <c r="BH10" s="36">
        <v>149</v>
      </c>
      <c r="BI10" s="36">
        <v>148</v>
      </c>
      <c r="BJ10" s="36">
        <v>148</v>
      </c>
      <c r="BK10" s="36">
        <v>148</v>
      </c>
      <c r="BL10" s="36">
        <v>148</v>
      </c>
      <c r="BM10" s="36">
        <v>148</v>
      </c>
      <c r="BN10" s="36">
        <v>148</v>
      </c>
      <c r="BO10" s="36">
        <v>148</v>
      </c>
      <c r="BP10" s="36">
        <v>148</v>
      </c>
      <c r="BQ10" s="36">
        <v>147</v>
      </c>
      <c r="BR10" s="36">
        <v>147</v>
      </c>
      <c r="BS10" s="36">
        <v>147</v>
      </c>
      <c r="BT10" s="36">
        <v>146</v>
      </c>
      <c r="BU10" s="36">
        <v>145</v>
      </c>
      <c r="BV10" s="36">
        <v>144</v>
      </c>
      <c r="BW10" s="36">
        <v>144</v>
      </c>
      <c r="BX10" s="36">
        <v>144</v>
      </c>
      <c r="BY10" s="36">
        <v>144</v>
      </c>
      <c r="BZ10" s="71">
        <v>145</v>
      </c>
      <c r="CA10" s="71">
        <v>145</v>
      </c>
      <c r="CB10" s="71">
        <v>144</v>
      </c>
      <c r="CC10" s="71">
        <v>144</v>
      </c>
      <c r="CD10" s="71">
        <v>144</v>
      </c>
    </row>
    <row r="11" spans="1:82" ht="29.1" customHeight="1" x14ac:dyDescent="0.25">
      <c r="A11" s="18" t="s">
        <v>60</v>
      </c>
      <c r="B11" s="17" t="s">
        <v>7</v>
      </c>
      <c r="C11" s="18">
        <v>5</v>
      </c>
      <c r="D11" s="21">
        <v>5</v>
      </c>
      <c r="E11" s="21">
        <v>5</v>
      </c>
      <c r="F11" s="21">
        <v>5</v>
      </c>
      <c r="G11" s="21">
        <v>5</v>
      </c>
      <c r="H11" s="21">
        <v>5</v>
      </c>
      <c r="I11" s="21">
        <v>5</v>
      </c>
      <c r="J11" s="21">
        <v>6</v>
      </c>
      <c r="K11" s="21">
        <v>6</v>
      </c>
      <c r="L11" s="21">
        <v>6</v>
      </c>
      <c r="M11" s="21">
        <v>6</v>
      </c>
      <c r="N11" s="21">
        <v>7</v>
      </c>
      <c r="O11" s="29">
        <v>8</v>
      </c>
      <c r="P11" s="29">
        <v>8</v>
      </c>
      <c r="Q11" s="29">
        <v>8</v>
      </c>
      <c r="R11" s="37">
        <v>8</v>
      </c>
      <c r="S11" s="37">
        <v>8</v>
      </c>
      <c r="T11" s="37">
        <v>8</v>
      </c>
      <c r="U11" s="37">
        <v>8</v>
      </c>
      <c r="V11" s="37">
        <v>8</v>
      </c>
      <c r="W11" s="37" t="s">
        <v>31</v>
      </c>
      <c r="X11" s="37" t="s">
        <v>31</v>
      </c>
      <c r="Y11" s="37">
        <v>9</v>
      </c>
      <c r="Z11" s="37">
        <v>9</v>
      </c>
      <c r="AA11" s="37">
        <v>10</v>
      </c>
      <c r="AB11" s="37">
        <v>10</v>
      </c>
      <c r="AC11" s="37">
        <v>10</v>
      </c>
      <c r="AD11" s="37">
        <v>10</v>
      </c>
      <c r="AE11" s="37">
        <v>10</v>
      </c>
      <c r="AF11" s="37">
        <v>10</v>
      </c>
      <c r="AG11" s="37">
        <v>10</v>
      </c>
      <c r="AH11" s="37">
        <v>10</v>
      </c>
      <c r="AI11" s="37">
        <v>10</v>
      </c>
      <c r="AJ11" s="37">
        <v>10</v>
      </c>
      <c r="AK11" s="37">
        <v>10</v>
      </c>
      <c r="AL11" s="37">
        <v>10</v>
      </c>
      <c r="AM11" s="37">
        <v>13</v>
      </c>
      <c r="AN11" s="37">
        <v>13</v>
      </c>
      <c r="AO11" s="37">
        <v>14</v>
      </c>
      <c r="AP11" s="37">
        <v>14</v>
      </c>
      <c r="AQ11" s="37">
        <v>14</v>
      </c>
      <c r="AR11" s="37">
        <v>14</v>
      </c>
      <c r="AS11" s="37">
        <v>14</v>
      </c>
      <c r="AT11" s="37">
        <v>14</v>
      </c>
      <c r="AU11" s="37">
        <v>14</v>
      </c>
      <c r="AV11" s="37">
        <v>15</v>
      </c>
      <c r="AW11" s="37">
        <v>16</v>
      </c>
      <c r="AX11" s="37">
        <v>16</v>
      </c>
      <c r="AY11" s="37">
        <v>16</v>
      </c>
      <c r="AZ11" s="37">
        <v>16</v>
      </c>
      <c r="BA11" s="37">
        <v>19</v>
      </c>
      <c r="BB11" s="37">
        <v>19</v>
      </c>
      <c r="BC11" s="37">
        <v>19</v>
      </c>
      <c r="BD11" s="37">
        <v>18</v>
      </c>
      <c r="BE11" s="37">
        <v>18</v>
      </c>
      <c r="BF11" s="37">
        <v>18</v>
      </c>
      <c r="BG11" s="37">
        <v>18</v>
      </c>
      <c r="BH11" s="37">
        <v>18</v>
      </c>
      <c r="BI11" s="37">
        <v>20</v>
      </c>
      <c r="BJ11" s="37">
        <v>49</v>
      </c>
      <c r="BK11" s="37">
        <v>49</v>
      </c>
      <c r="BL11" s="37">
        <v>50</v>
      </c>
      <c r="BM11" s="37">
        <v>50</v>
      </c>
      <c r="BN11" s="37">
        <v>50</v>
      </c>
      <c r="BO11" s="37">
        <v>50</v>
      </c>
      <c r="BP11" s="37">
        <v>50</v>
      </c>
      <c r="BQ11" s="37">
        <v>50</v>
      </c>
      <c r="BR11" s="37">
        <v>50</v>
      </c>
      <c r="BS11" s="37">
        <v>50</v>
      </c>
      <c r="BT11" s="37">
        <v>50</v>
      </c>
      <c r="BU11" s="37">
        <v>49</v>
      </c>
      <c r="BV11" s="37">
        <v>49</v>
      </c>
      <c r="BW11" s="37">
        <v>49</v>
      </c>
      <c r="BX11" s="37">
        <v>49</v>
      </c>
      <c r="BY11" s="37">
        <v>49</v>
      </c>
      <c r="BZ11" s="70">
        <v>49</v>
      </c>
      <c r="CA11" s="70">
        <v>49</v>
      </c>
      <c r="CB11" s="70">
        <v>49</v>
      </c>
      <c r="CC11" s="70">
        <v>49</v>
      </c>
      <c r="CD11" s="70">
        <v>49</v>
      </c>
    </row>
    <row r="12" spans="1:82" ht="29.1" customHeight="1" x14ac:dyDescent="0.25">
      <c r="A12" s="20" t="s">
        <v>61</v>
      </c>
      <c r="B12" s="19" t="s">
        <v>8</v>
      </c>
      <c r="C12" s="20">
        <v>0</v>
      </c>
      <c r="D12" s="28">
        <v>0</v>
      </c>
      <c r="E12" s="28">
        <v>0</v>
      </c>
      <c r="F12" s="28">
        <v>0</v>
      </c>
      <c r="G12" s="28">
        <v>0</v>
      </c>
      <c r="H12" s="28">
        <v>0</v>
      </c>
      <c r="I12" s="28">
        <v>0</v>
      </c>
      <c r="J12" s="28">
        <v>0</v>
      </c>
      <c r="K12" s="28">
        <v>0</v>
      </c>
      <c r="L12" s="28">
        <v>0</v>
      </c>
      <c r="M12" s="28">
        <v>0</v>
      </c>
      <c r="N12" s="28">
        <v>0</v>
      </c>
      <c r="O12" s="28">
        <v>0</v>
      </c>
      <c r="P12" s="28">
        <v>0</v>
      </c>
      <c r="Q12" s="28">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2</v>
      </c>
      <c r="BK12" s="36">
        <v>2</v>
      </c>
      <c r="BL12" s="36">
        <v>2</v>
      </c>
      <c r="BM12" s="36">
        <v>2</v>
      </c>
      <c r="BN12" s="36">
        <v>2</v>
      </c>
      <c r="BO12" s="36">
        <v>2</v>
      </c>
      <c r="BP12" s="36">
        <v>2</v>
      </c>
      <c r="BQ12" s="36">
        <v>2</v>
      </c>
      <c r="BR12" s="36">
        <v>2</v>
      </c>
      <c r="BS12" s="36">
        <v>2</v>
      </c>
      <c r="BT12" s="36">
        <v>2</v>
      </c>
      <c r="BU12" s="36">
        <v>2</v>
      </c>
      <c r="BV12" s="36">
        <v>2</v>
      </c>
      <c r="BW12" s="36">
        <v>2</v>
      </c>
      <c r="BX12" s="36">
        <v>2</v>
      </c>
      <c r="BY12" s="36">
        <v>2</v>
      </c>
      <c r="BZ12" s="71">
        <v>2</v>
      </c>
      <c r="CA12" s="71">
        <v>2</v>
      </c>
      <c r="CB12" s="71">
        <v>2</v>
      </c>
      <c r="CC12" s="71">
        <v>2</v>
      </c>
      <c r="CD12" s="71">
        <v>2</v>
      </c>
    </row>
    <row r="13" spans="1:82" ht="29.1" customHeight="1" x14ac:dyDescent="0.25">
      <c r="A13" s="18" t="s">
        <v>62</v>
      </c>
      <c r="B13" s="17" t="s">
        <v>9</v>
      </c>
      <c r="C13" s="18">
        <v>8</v>
      </c>
      <c r="D13" s="21">
        <v>8</v>
      </c>
      <c r="E13" s="21">
        <v>8</v>
      </c>
      <c r="F13" s="21">
        <v>8</v>
      </c>
      <c r="G13" s="21">
        <v>8</v>
      </c>
      <c r="H13" s="21">
        <v>7</v>
      </c>
      <c r="I13" s="21">
        <v>7</v>
      </c>
      <c r="J13" s="21">
        <v>9</v>
      </c>
      <c r="K13" s="21">
        <v>9</v>
      </c>
      <c r="L13" s="21">
        <v>9</v>
      </c>
      <c r="M13" s="21">
        <v>10</v>
      </c>
      <c r="N13" s="34">
        <v>35</v>
      </c>
      <c r="O13" s="34">
        <v>35</v>
      </c>
      <c r="P13" s="34">
        <v>35</v>
      </c>
      <c r="Q13" s="34">
        <v>35</v>
      </c>
      <c r="R13" s="37">
        <v>35</v>
      </c>
      <c r="S13" s="37">
        <v>35</v>
      </c>
      <c r="T13" s="37">
        <v>35</v>
      </c>
      <c r="U13" s="37">
        <v>35</v>
      </c>
      <c r="V13" s="37">
        <v>35</v>
      </c>
      <c r="W13" s="37">
        <v>35</v>
      </c>
      <c r="X13" s="37">
        <v>35</v>
      </c>
      <c r="Y13" s="37">
        <v>36</v>
      </c>
      <c r="Z13" s="37">
        <v>34</v>
      </c>
      <c r="AA13" s="37">
        <v>34</v>
      </c>
      <c r="AB13" s="37">
        <v>34</v>
      </c>
      <c r="AC13" s="37">
        <v>34</v>
      </c>
      <c r="AD13" s="37">
        <v>34</v>
      </c>
      <c r="AE13" s="37">
        <v>34</v>
      </c>
      <c r="AF13" s="37">
        <v>34</v>
      </c>
      <c r="AG13" s="37">
        <v>34</v>
      </c>
      <c r="AH13" s="37">
        <v>34</v>
      </c>
      <c r="AI13" s="37">
        <v>34</v>
      </c>
      <c r="AJ13" s="37">
        <v>34</v>
      </c>
      <c r="AK13" s="37">
        <v>34</v>
      </c>
      <c r="AL13" s="37">
        <v>33</v>
      </c>
      <c r="AM13" s="37">
        <v>33</v>
      </c>
      <c r="AN13" s="37">
        <v>33</v>
      </c>
      <c r="AO13" s="37">
        <v>33</v>
      </c>
      <c r="AP13" s="37">
        <v>33</v>
      </c>
      <c r="AQ13" s="37">
        <v>33</v>
      </c>
      <c r="AR13" s="37">
        <v>33</v>
      </c>
      <c r="AS13" s="37">
        <v>33</v>
      </c>
      <c r="AT13" s="37">
        <v>33</v>
      </c>
      <c r="AU13" s="37">
        <v>33</v>
      </c>
      <c r="AV13" s="37">
        <v>33</v>
      </c>
      <c r="AW13" s="37">
        <v>33</v>
      </c>
      <c r="AX13" s="37">
        <v>33</v>
      </c>
      <c r="AY13" s="37">
        <v>33</v>
      </c>
      <c r="AZ13" s="37">
        <v>33</v>
      </c>
      <c r="BA13" s="37">
        <v>33</v>
      </c>
      <c r="BB13" s="37">
        <v>33</v>
      </c>
      <c r="BC13" s="37">
        <v>33</v>
      </c>
      <c r="BD13" s="37">
        <v>33</v>
      </c>
      <c r="BE13" s="37">
        <v>33</v>
      </c>
      <c r="BF13" s="37">
        <v>33</v>
      </c>
      <c r="BG13" s="37">
        <v>33</v>
      </c>
      <c r="BH13" s="37">
        <v>33</v>
      </c>
      <c r="BI13" s="37">
        <v>33</v>
      </c>
      <c r="BJ13" s="37">
        <v>33</v>
      </c>
      <c r="BK13" s="37">
        <v>33</v>
      </c>
      <c r="BL13" s="37">
        <v>34</v>
      </c>
      <c r="BM13" s="37">
        <v>34</v>
      </c>
      <c r="BN13" s="37">
        <v>34</v>
      </c>
      <c r="BO13" s="37">
        <v>34</v>
      </c>
      <c r="BP13" s="37">
        <v>34</v>
      </c>
      <c r="BQ13" s="37">
        <v>32</v>
      </c>
      <c r="BR13" s="37">
        <v>32</v>
      </c>
      <c r="BS13" s="37">
        <v>32</v>
      </c>
      <c r="BT13" s="37">
        <v>32</v>
      </c>
      <c r="BU13" s="37">
        <v>31</v>
      </c>
      <c r="BV13" s="37">
        <v>31</v>
      </c>
      <c r="BW13" s="37">
        <v>31</v>
      </c>
      <c r="BX13" s="37">
        <v>31</v>
      </c>
      <c r="BY13" s="37">
        <v>31</v>
      </c>
      <c r="BZ13" s="70">
        <v>31</v>
      </c>
      <c r="CA13" s="70">
        <v>31</v>
      </c>
      <c r="CB13" s="37">
        <v>29</v>
      </c>
      <c r="CC13" s="37">
        <v>29</v>
      </c>
      <c r="CD13" s="37">
        <v>29</v>
      </c>
    </row>
    <row r="14" spans="1:82" ht="28.35" customHeight="1" x14ac:dyDescent="0.25">
      <c r="A14" s="20" t="s">
        <v>63</v>
      </c>
      <c r="B14" s="19" t="s">
        <v>10</v>
      </c>
      <c r="C14" s="20">
        <v>1</v>
      </c>
      <c r="D14" s="28">
        <v>1</v>
      </c>
      <c r="E14" s="28">
        <v>1</v>
      </c>
      <c r="F14" s="28">
        <v>1</v>
      </c>
      <c r="G14" s="28">
        <v>1</v>
      </c>
      <c r="H14" s="28">
        <v>1</v>
      </c>
      <c r="I14" s="28">
        <v>1</v>
      </c>
      <c r="J14" s="28">
        <v>1</v>
      </c>
      <c r="K14" s="28">
        <v>1</v>
      </c>
      <c r="L14" s="28">
        <v>1</v>
      </c>
      <c r="M14" s="28">
        <v>1</v>
      </c>
      <c r="N14" s="28">
        <v>1</v>
      </c>
      <c r="O14" s="28">
        <v>1</v>
      </c>
      <c r="P14" s="28">
        <v>1</v>
      </c>
      <c r="Q14" s="28">
        <v>1</v>
      </c>
      <c r="R14" s="36">
        <v>1</v>
      </c>
      <c r="S14" s="36">
        <v>1</v>
      </c>
      <c r="T14" s="36">
        <v>1</v>
      </c>
      <c r="U14" s="36">
        <v>1</v>
      </c>
      <c r="V14" s="36">
        <v>1</v>
      </c>
      <c r="W14" s="36">
        <v>1</v>
      </c>
      <c r="X14" s="36">
        <v>1</v>
      </c>
      <c r="Y14" s="36">
        <v>1</v>
      </c>
      <c r="Z14" s="36">
        <v>1</v>
      </c>
      <c r="AA14" s="36">
        <v>1</v>
      </c>
      <c r="AB14" s="36">
        <v>1</v>
      </c>
      <c r="AC14" s="36">
        <v>1</v>
      </c>
      <c r="AD14" s="36">
        <v>1</v>
      </c>
      <c r="AE14" s="36">
        <v>1</v>
      </c>
      <c r="AF14" s="36">
        <v>1</v>
      </c>
      <c r="AG14" s="36">
        <v>1</v>
      </c>
      <c r="AH14" s="36">
        <v>1</v>
      </c>
      <c r="AI14" s="36">
        <v>1</v>
      </c>
      <c r="AJ14" s="36">
        <v>1</v>
      </c>
      <c r="AK14" s="36">
        <v>1</v>
      </c>
      <c r="AL14" s="36">
        <v>1</v>
      </c>
      <c r="AM14" s="36">
        <v>1</v>
      </c>
      <c r="AN14" s="36">
        <v>2</v>
      </c>
      <c r="AO14" s="36">
        <v>2</v>
      </c>
      <c r="AP14" s="36">
        <v>2</v>
      </c>
      <c r="AQ14" s="36">
        <v>2</v>
      </c>
      <c r="AR14" s="36">
        <v>2</v>
      </c>
      <c r="AS14" s="36">
        <v>2</v>
      </c>
      <c r="AT14" s="36">
        <v>2</v>
      </c>
      <c r="AU14" s="36">
        <v>2</v>
      </c>
      <c r="AV14" s="36">
        <v>2</v>
      </c>
      <c r="AW14" s="36">
        <v>2</v>
      </c>
      <c r="AX14" s="36">
        <v>2</v>
      </c>
      <c r="AY14" s="36">
        <v>2</v>
      </c>
      <c r="AZ14" s="36">
        <v>2</v>
      </c>
      <c r="BA14" s="36">
        <v>2</v>
      </c>
      <c r="BB14" s="36">
        <v>2</v>
      </c>
      <c r="BC14" s="36">
        <v>2</v>
      </c>
      <c r="BD14" s="36">
        <v>2</v>
      </c>
      <c r="BE14" s="36">
        <v>2</v>
      </c>
      <c r="BF14" s="36">
        <v>2</v>
      </c>
      <c r="BG14" s="36">
        <v>2</v>
      </c>
      <c r="BH14" s="36">
        <v>2</v>
      </c>
      <c r="BI14" s="36">
        <v>2</v>
      </c>
      <c r="BJ14" s="36">
        <v>6</v>
      </c>
      <c r="BK14" s="36">
        <v>6</v>
      </c>
      <c r="BL14" s="36">
        <v>6</v>
      </c>
      <c r="BM14" s="36">
        <v>6</v>
      </c>
      <c r="BN14" s="36">
        <v>6</v>
      </c>
      <c r="BO14" s="36">
        <v>6</v>
      </c>
      <c r="BP14" s="36">
        <v>6</v>
      </c>
      <c r="BQ14" s="36">
        <v>6</v>
      </c>
      <c r="BR14" s="36">
        <v>6</v>
      </c>
      <c r="BS14" s="36">
        <v>6</v>
      </c>
      <c r="BT14" s="36">
        <v>6</v>
      </c>
      <c r="BU14" s="36">
        <v>6</v>
      </c>
      <c r="BV14" s="36">
        <v>6</v>
      </c>
      <c r="BW14" s="36">
        <v>6</v>
      </c>
      <c r="BX14" s="36">
        <v>6</v>
      </c>
      <c r="BY14" s="36">
        <v>6</v>
      </c>
      <c r="BZ14" s="71">
        <v>6</v>
      </c>
      <c r="CA14" s="71">
        <v>6</v>
      </c>
      <c r="CB14" s="71">
        <v>6</v>
      </c>
      <c r="CC14" s="71">
        <v>6</v>
      </c>
      <c r="CD14" s="71">
        <v>6</v>
      </c>
    </row>
    <row r="15" spans="1:82" ht="28.35" customHeight="1" x14ac:dyDescent="0.25">
      <c r="A15" s="62" t="s">
        <v>96</v>
      </c>
      <c r="B15" s="58" t="s">
        <v>97</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8">
        <v>1</v>
      </c>
      <c r="BK15" s="48">
        <v>1</v>
      </c>
      <c r="BL15" s="48">
        <v>1</v>
      </c>
      <c r="BM15" s="48">
        <v>1</v>
      </c>
      <c r="BN15" s="48">
        <v>1</v>
      </c>
      <c r="BO15" s="48">
        <v>1</v>
      </c>
      <c r="BP15" s="48">
        <v>1</v>
      </c>
      <c r="BQ15" s="48">
        <v>1</v>
      </c>
      <c r="BR15" s="48">
        <v>1</v>
      </c>
      <c r="BS15" s="48">
        <v>1</v>
      </c>
      <c r="BT15" s="48">
        <v>1</v>
      </c>
      <c r="BU15" s="48">
        <v>1</v>
      </c>
      <c r="BV15" s="48">
        <v>1</v>
      </c>
      <c r="BW15" s="48">
        <v>1</v>
      </c>
      <c r="BX15" s="48">
        <v>1</v>
      </c>
      <c r="BY15" s="48">
        <v>1</v>
      </c>
      <c r="BZ15" s="72">
        <v>1</v>
      </c>
      <c r="CA15" s="72">
        <v>1</v>
      </c>
      <c r="CB15" s="72">
        <v>1</v>
      </c>
      <c r="CC15" s="72">
        <v>1</v>
      </c>
      <c r="CD15" s="72">
        <v>1</v>
      </c>
    </row>
    <row r="16" spans="1:82" ht="29.45" customHeight="1" x14ac:dyDescent="0.25">
      <c r="A16" s="18" t="s">
        <v>64</v>
      </c>
      <c r="B16" s="17" t="s">
        <v>11</v>
      </c>
      <c r="C16" s="20">
        <v>3</v>
      </c>
      <c r="D16" s="28">
        <v>3</v>
      </c>
      <c r="E16" s="28">
        <v>3</v>
      </c>
      <c r="F16" s="28">
        <v>3</v>
      </c>
      <c r="G16" s="28">
        <v>3</v>
      </c>
      <c r="H16" s="28">
        <v>3</v>
      </c>
      <c r="I16" s="28">
        <v>3</v>
      </c>
      <c r="J16" s="28">
        <v>3</v>
      </c>
      <c r="K16" s="28">
        <v>3</v>
      </c>
      <c r="L16" s="28">
        <v>3</v>
      </c>
      <c r="M16" s="28">
        <v>3</v>
      </c>
      <c r="N16" s="28">
        <v>3</v>
      </c>
      <c r="O16" s="28">
        <v>3</v>
      </c>
      <c r="P16" s="28">
        <v>3</v>
      </c>
      <c r="Q16" s="28">
        <v>3</v>
      </c>
      <c r="R16" s="36">
        <v>3</v>
      </c>
      <c r="S16" s="36">
        <v>3</v>
      </c>
      <c r="T16" s="36">
        <v>3</v>
      </c>
      <c r="U16" s="36">
        <v>3</v>
      </c>
      <c r="V16" s="36">
        <v>3</v>
      </c>
      <c r="W16" s="36">
        <v>3</v>
      </c>
      <c r="X16" s="36">
        <v>3</v>
      </c>
      <c r="Y16" s="36">
        <v>3</v>
      </c>
      <c r="Z16" s="36">
        <v>3</v>
      </c>
      <c r="AA16" s="36">
        <v>3</v>
      </c>
      <c r="AB16" s="36">
        <v>3</v>
      </c>
      <c r="AC16" s="36">
        <v>3</v>
      </c>
      <c r="AD16" s="36">
        <v>3</v>
      </c>
      <c r="AE16" s="36">
        <v>3</v>
      </c>
      <c r="AF16" s="36">
        <v>3</v>
      </c>
      <c r="AG16" s="36">
        <v>3</v>
      </c>
      <c r="AH16" s="36">
        <v>3</v>
      </c>
      <c r="AI16" s="36">
        <v>3</v>
      </c>
      <c r="AJ16" s="36">
        <v>3</v>
      </c>
      <c r="AK16" s="36">
        <v>3</v>
      </c>
      <c r="AL16" s="36">
        <v>3</v>
      </c>
      <c r="AM16" s="36">
        <v>3</v>
      </c>
      <c r="AN16" s="36">
        <v>3</v>
      </c>
      <c r="AO16" s="36">
        <v>3</v>
      </c>
      <c r="AP16" s="36">
        <v>3</v>
      </c>
      <c r="AQ16" s="36">
        <v>3</v>
      </c>
      <c r="AR16" s="36">
        <v>3</v>
      </c>
      <c r="AS16" s="36">
        <v>3</v>
      </c>
      <c r="AT16" s="36">
        <v>3</v>
      </c>
      <c r="AU16" s="36">
        <v>3</v>
      </c>
      <c r="AV16" s="36">
        <v>3</v>
      </c>
      <c r="AW16" s="36">
        <v>3</v>
      </c>
      <c r="AX16" s="36">
        <v>3</v>
      </c>
      <c r="AY16" s="36">
        <v>3</v>
      </c>
      <c r="AZ16" s="36">
        <v>3</v>
      </c>
      <c r="BA16" s="36">
        <v>3</v>
      </c>
      <c r="BB16" s="36">
        <v>3</v>
      </c>
      <c r="BC16" s="36">
        <v>3</v>
      </c>
      <c r="BD16" s="36">
        <v>3</v>
      </c>
      <c r="BE16" s="36">
        <v>3</v>
      </c>
      <c r="BF16" s="36">
        <v>3</v>
      </c>
      <c r="BG16" s="36">
        <v>3</v>
      </c>
      <c r="BH16" s="36">
        <v>3</v>
      </c>
      <c r="BI16" s="36">
        <v>3</v>
      </c>
      <c r="BJ16" s="38">
        <v>3</v>
      </c>
      <c r="BK16" s="38">
        <v>3</v>
      </c>
      <c r="BL16" s="38">
        <v>3</v>
      </c>
      <c r="BM16" s="38">
        <v>3</v>
      </c>
      <c r="BN16" s="38">
        <v>3</v>
      </c>
      <c r="BO16" s="38">
        <v>3</v>
      </c>
      <c r="BP16" s="38">
        <v>3</v>
      </c>
      <c r="BQ16" s="38">
        <v>3</v>
      </c>
      <c r="BR16" s="38">
        <v>3</v>
      </c>
      <c r="BS16" s="38">
        <v>3</v>
      </c>
      <c r="BT16" s="38">
        <v>3</v>
      </c>
      <c r="BU16" s="38">
        <v>3</v>
      </c>
      <c r="BV16" s="38">
        <v>3</v>
      </c>
      <c r="BW16" s="38">
        <v>3</v>
      </c>
      <c r="BX16" s="38">
        <v>3</v>
      </c>
      <c r="BY16" s="38">
        <v>3</v>
      </c>
      <c r="BZ16" s="71">
        <v>3</v>
      </c>
      <c r="CA16" s="71">
        <v>3</v>
      </c>
      <c r="CB16" s="71">
        <v>3</v>
      </c>
      <c r="CC16" s="71">
        <v>3</v>
      </c>
      <c r="CD16" s="71">
        <v>3</v>
      </c>
    </row>
    <row r="17" spans="1:82" ht="28.35" customHeight="1" x14ac:dyDescent="0.25">
      <c r="A17" s="23" t="s">
        <v>65</v>
      </c>
      <c r="B17" s="22" t="s">
        <v>12</v>
      </c>
      <c r="C17" s="46">
        <v>0</v>
      </c>
      <c r="D17" s="47">
        <v>0</v>
      </c>
      <c r="E17" s="47">
        <v>0</v>
      </c>
      <c r="F17" s="47">
        <v>0</v>
      </c>
      <c r="G17" s="47">
        <v>0</v>
      </c>
      <c r="H17" s="47">
        <v>0</v>
      </c>
      <c r="I17" s="47">
        <v>1</v>
      </c>
      <c r="J17" s="47">
        <v>1</v>
      </c>
      <c r="K17" s="47">
        <v>1</v>
      </c>
      <c r="L17" s="47">
        <v>1</v>
      </c>
      <c r="M17" s="47">
        <v>1</v>
      </c>
      <c r="N17" s="47">
        <v>1</v>
      </c>
      <c r="O17" s="47">
        <v>1</v>
      </c>
      <c r="P17" s="47">
        <v>1</v>
      </c>
      <c r="Q17" s="47">
        <v>1</v>
      </c>
      <c r="R17" s="48">
        <v>1</v>
      </c>
      <c r="S17" s="48">
        <v>1</v>
      </c>
      <c r="T17" s="48">
        <v>1</v>
      </c>
      <c r="U17" s="48">
        <v>1</v>
      </c>
      <c r="V17" s="48">
        <v>1</v>
      </c>
      <c r="W17" s="48">
        <v>1</v>
      </c>
      <c r="X17" s="48">
        <v>1</v>
      </c>
      <c r="Y17" s="48">
        <v>1</v>
      </c>
      <c r="Z17" s="48">
        <v>1</v>
      </c>
      <c r="AA17" s="48">
        <v>1</v>
      </c>
      <c r="AB17" s="48">
        <v>1</v>
      </c>
      <c r="AC17" s="48">
        <v>1</v>
      </c>
      <c r="AD17" s="48">
        <v>1</v>
      </c>
      <c r="AE17" s="48">
        <v>1</v>
      </c>
      <c r="AF17" s="48">
        <v>1</v>
      </c>
      <c r="AG17" s="48">
        <v>1</v>
      </c>
      <c r="AH17" s="48">
        <v>1</v>
      </c>
      <c r="AI17" s="48">
        <v>1</v>
      </c>
      <c r="AJ17" s="48">
        <v>1</v>
      </c>
      <c r="AK17" s="48">
        <v>1</v>
      </c>
      <c r="AL17" s="48">
        <v>1</v>
      </c>
      <c r="AM17" s="48">
        <v>1</v>
      </c>
      <c r="AN17" s="48">
        <v>1</v>
      </c>
      <c r="AO17" s="48">
        <v>1</v>
      </c>
      <c r="AP17" s="48">
        <v>1</v>
      </c>
      <c r="AQ17" s="48">
        <v>1</v>
      </c>
      <c r="AR17" s="48">
        <v>1</v>
      </c>
      <c r="AS17" s="48">
        <v>1</v>
      </c>
      <c r="AT17" s="48">
        <v>1</v>
      </c>
      <c r="AU17" s="48">
        <v>1</v>
      </c>
      <c r="AV17" s="48">
        <v>1</v>
      </c>
      <c r="AW17" s="48">
        <v>1</v>
      </c>
      <c r="AX17" s="48">
        <v>1</v>
      </c>
      <c r="AY17" s="48">
        <v>1</v>
      </c>
      <c r="AZ17" s="48">
        <v>1</v>
      </c>
      <c r="BA17" s="48">
        <v>1</v>
      </c>
      <c r="BB17" s="48">
        <v>1</v>
      </c>
      <c r="BC17" s="48">
        <v>1</v>
      </c>
      <c r="BD17" s="48">
        <v>1</v>
      </c>
      <c r="BE17" s="48">
        <v>1</v>
      </c>
      <c r="BF17" s="37">
        <v>1</v>
      </c>
      <c r="BG17" s="48">
        <v>1</v>
      </c>
      <c r="BH17" s="48">
        <v>1</v>
      </c>
      <c r="BI17" s="48">
        <v>2</v>
      </c>
      <c r="BJ17" s="48">
        <v>2</v>
      </c>
      <c r="BK17" s="48">
        <v>2</v>
      </c>
      <c r="BL17" s="48">
        <v>2</v>
      </c>
      <c r="BM17" s="48">
        <v>2</v>
      </c>
      <c r="BN17" s="48">
        <v>2</v>
      </c>
      <c r="BO17" s="48">
        <v>2</v>
      </c>
      <c r="BP17" s="48">
        <v>2</v>
      </c>
      <c r="BQ17" s="48">
        <v>2</v>
      </c>
      <c r="BR17" s="48">
        <v>2</v>
      </c>
      <c r="BS17" s="48">
        <v>2</v>
      </c>
      <c r="BT17" s="48">
        <v>2</v>
      </c>
      <c r="BU17" s="48">
        <v>2</v>
      </c>
      <c r="BV17" s="48">
        <v>2</v>
      </c>
      <c r="BW17" s="48">
        <v>2</v>
      </c>
      <c r="BX17" s="48">
        <v>2</v>
      </c>
      <c r="BY17" s="48">
        <v>2</v>
      </c>
      <c r="BZ17" s="72">
        <v>2</v>
      </c>
      <c r="CA17" s="72">
        <v>2</v>
      </c>
      <c r="CB17" s="72">
        <v>2</v>
      </c>
      <c r="CC17" s="72">
        <v>2</v>
      </c>
      <c r="CD17" s="72">
        <v>2</v>
      </c>
    </row>
    <row r="18" spans="1:82" ht="28.35" customHeight="1" x14ac:dyDescent="0.25">
      <c r="A18" s="63" t="s">
        <v>66</v>
      </c>
      <c r="B18" s="43" t="s">
        <v>52</v>
      </c>
      <c r="C18" s="23">
        <v>0</v>
      </c>
      <c r="D18" s="31">
        <v>0</v>
      </c>
      <c r="E18" s="31">
        <v>0</v>
      </c>
      <c r="F18" s="31">
        <v>0</v>
      </c>
      <c r="G18" s="31">
        <v>0</v>
      </c>
      <c r="H18" s="31">
        <v>0</v>
      </c>
      <c r="I18" s="31">
        <v>0</v>
      </c>
      <c r="J18" s="31">
        <v>0</v>
      </c>
      <c r="K18" s="31">
        <v>0</v>
      </c>
      <c r="L18" s="31">
        <v>0</v>
      </c>
      <c r="M18" s="31">
        <v>0</v>
      </c>
      <c r="N18" s="31">
        <v>0</v>
      </c>
      <c r="O18" s="31">
        <v>0</v>
      </c>
      <c r="P18" s="31">
        <v>0</v>
      </c>
      <c r="Q18" s="31">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120</v>
      </c>
      <c r="AO18" s="38">
        <v>120</v>
      </c>
      <c r="AP18" s="38">
        <v>120</v>
      </c>
      <c r="AQ18" s="38">
        <v>119</v>
      </c>
      <c r="AR18" s="38">
        <v>119</v>
      </c>
      <c r="AS18" s="38">
        <v>119</v>
      </c>
      <c r="AT18" s="38">
        <v>118</v>
      </c>
      <c r="AU18" s="38">
        <v>118</v>
      </c>
      <c r="AV18" s="38">
        <v>118</v>
      </c>
      <c r="AW18" s="38">
        <v>119</v>
      </c>
      <c r="AX18" s="38">
        <v>119</v>
      </c>
      <c r="AY18" s="38">
        <v>119</v>
      </c>
      <c r="AZ18" s="38">
        <v>117</v>
      </c>
      <c r="BA18" s="38">
        <v>117</v>
      </c>
      <c r="BB18" s="38">
        <v>117</v>
      </c>
      <c r="BC18" s="38">
        <v>117</v>
      </c>
      <c r="BD18" s="38">
        <v>117</v>
      </c>
      <c r="BE18" s="38">
        <v>117</v>
      </c>
      <c r="BF18" s="38">
        <v>117</v>
      </c>
      <c r="BG18" s="38">
        <v>117</v>
      </c>
      <c r="BH18" s="38">
        <v>117</v>
      </c>
      <c r="BI18" s="38">
        <v>117</v>
      </c>
      <c r="BJ18" s="38">
        <v>117</v>
      </c>
      <c r="BK18" s="38">
        <v>117</v>
      </c>
      <c r="BL18" s="38">
        <v>117</v>
      </c>
      <c r="BM18" s="38">
        <v>117</v>
      </c>
      <c r="BN18" s="38">
        <v>117</v>
      </c>
      <c r="BO18" s="38">
        <v>117</v>
      </c>
      <c r="BP18" s="38">
        <v>117</v>
      </c>
      <c r="BQ18" s="38">
        <v>117</v>
      </c>
      <c r="BR18" s="38">
        <v>117</v>
      </c>
      <c r="BS18" s="38">
        <v>117</v>
      </c>
      <c r="BT18" s="38">
        <v>115</v>
      </c>
      <c r="BU18" s="38">
        <v>115</v>
      </c>
      <c r="BV18" s="38">
        <v>115</v>
      </c>
      <c r="BW18" s="38">
        <v>116</v>
      </c>
      <c r="BX18" s="38">
        <v>116</v>
      </c>
      <c r="BY18" s="38">
        <v>116</v>
      </c>
      <c r="BZ18" s="71">
        <v>116</v>
      </c>
      <c r="CA18" s="71">
        <v>116</v>
      </c>
      <c r="CB18" s="71">
        <v>116</v>
      </c>
      <c r="CC18" s="71">
        <v>116</v>
      </c>
      <c r="CD18" s="71">
        <v>116</v>
      </c>
    </row>
    <row r="19" spans="1:82" ht="28.35" customHeight="1" x14ac:dyDescent="0.25">
      <c r="A19" s="64" t="s">
        <v>70</v>
      </c>
      <c r="B19" s="45" t="s">
        <v>69</v>
      </c>
      <c r="C19" s="46">
        <v>0</v>
      </c>
      <c r="D19" s="47">
        <v>0</v>
      </c>
      <c r="E19" s="47">
        <v>0</v>
      </c>
      <c r="F19" s="47">
        <v>0</v>
      </c>
      <c r="G19" s="47">
        <v>0</v>
      </c>
      <c r="H19" s="47">
        <v>0</v>
      </c>
      <c r="I19" s="47">
        <v>0</v>
      </c>
      <c r="J19" s="47">
        <v>0</v>
      </c>
      <c r="K19" s="47">
        <v>0</v>
      </c>
      <c r="L19" s="47">
        <v>0</v>
      </c>
      <c r="M19" s="47">
        <v>0</v>
      </c>
      <c r="N19" s="47">
        <v>0</v>
      </c>
      <c r="O19" s="47">
        <v>0</v>
      </c>
      <c r="P19" s="47">
        <v>0</v>
      </c>
      <c r="Q19" s="47">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1</v>
      </c>
      <c r="AY19" s="48">
        <v>1</v>
      </c>
      <c r="AZ19" s="48">
        <v>1</v>
      </c>
      <c r="BA19" s="48">
        <v>1</v>
      </c>
      <c r="BB19" s="48">
        <v>1</v>
      </c>
      <c r="BC19" s="48">
        <v>1</v>
      </c>
      <c r="BD19" s="48">
        <v>1</v>
      </c>
      <c r="BE19" s="48">
        <v>1</v>
      </c>
      <c r="BF19" s="37">
        <v>1</v>
      </c>
      <c r="BG19" s="48">
        <v>1</v>
      </c>
      <c r="BH19" s="48">
        <v>1</v>
      </c>
      <c r="BI19" s="48">
        <v>1</v>
      </c>
      <c r="BJ19" s="48">
        <v>1</v>
      </c>
      <c r="BK19" s="48">
        <v>1</v>
      </c>
      <c r="BL19" s="48">
        <v>1</v>
      </c>
      <c r="BM19" s="48">
        <v>1</v>
      </c>
      <c r="BN19" s="48">
        <v>1</v>
      </c>
      <c r="BO19" s="48">
        <v>1</v>
      </c>
      <c r="BP19" s="48">
        <v>1</v>
      </c>
      <c r="BQ19" s="48">
        <v>1</v>
      </c>
      <c r="BR19" s="48">
        <v>1</v>
      </c>
      <c r="BS19" s="48">
        <v>1</v>
      </c>
      <c r="BT19" s="48">
        <v>1</v>
      </c>
      <c r="BU19" s="48">
        <v>1</v>
      </c>
      <c r="BV19" s="48">
        <v>1</v>
      </c>
      <c r="BW19" s="48">
        <v>1</v>
      </c>
      <c r="BX19" s="48">
        <v>1</v>
      </c>
      <c r="BY19" s="48">
        <v>1</v>
      </c>
      <c r="BZ19" s="72">
        <v>1</v>
      </c>
      <c r="CA19" s="72">
        <v>1</v>
      </c>
      <c r="CB19" s="72">
        <v>1</v>
      </c>
      <c r="CC19" s="72">
        <v>1</v>
      </c>
      <c r="CD19" s="72">
        <v>1</v>
      </c>
    </row>
    <row r="20" spans="1:82" ht="29.1" customHeight="1" x14ac:dyDescent="0.25">
      <c r="A20" s="20" t="s">
        <v>67</v>
      </c>
      <c r="B20" s="19" t="s">
        <v>13</v>
      </c>
      <c r="C20" s="20">
        <v>1</v>
      </c>
      <c r="D20" s="28">
        <v>1</v>
      </c>
      <c r="E20" s="28">
        <v>1</v>
      </c>
      <c r="F20" s="28">
        <v>1</v>
      </c>
      <c r="G20" s="28">
        <v>1</v>
      </c>
      <c r="H20" s="28">
        <v>1</v>
      </c>
      <c r="I20" s="28">
        <v>1</v>
      </c>
      <c r="J20" s="28">
        <v>2</v>
      </c>
      <c r="K20" s="28">
        <v>2</v>
      </c>
      <c r="L20" s="28">
        <v>3</v>
      </c>
      <c r="M20" s="28">
        <v>3</v>
      </c>
      <c r="N20" s="28">
        <v>3</v>
      </c>
      <c r="O20" s="28">
        <v>3</v>
      </c>
      <c r="P20" s="28">
        <v>3</v>
      </c>
      <c r="Q20" s="28">
        <v>3</v>
      </c>
      <c r="R20" s="36">
        <v>4</v>
      </c>
      <c r="S20" s="36">
        <v>4</v>
      </c>
      <c r="T20" s="36">
        <v>4</v>
      </c>
      <c r="U20" s="36">
        <v>4</v>
      </c>
      <c r="V20" s="36">
        <v>4</v>
      </c>
      <c r="W20" s="36">
        <v>4</v>
      </c>
      <c r="X20" s="36">
        <v>4</v>
      </c>
      <c r="Y20" s="36">
        <v>4</v>
      </c>
      <c r="Z20" s="36">
        <v>4</v>
      </c>
      <c r="AA20" s="36">
        <v>4</v>
      </c>
      <c r="AB20" s="36">
        <v>4</v>
      </c>
      <c r="AC20" s="36">
        <v>4</v>
      </c>
      <c r="AD20" s="36">
        <v>4</v>
      </c>
      <c r="AE20" s="36">
        <v>4</v>
      </c>
      <c r="AF20" s="36">
        <v>4</v>
      </c>
      <c r="AG20" s="36">
        <v>4</v>
      </c>
      <c r="AH20" s="36">
        <v>4</v>
      </c>
      <c r="AI20" s="36">
        <v>4</v>
      </c>
      <c r="AJ20" s="36">
        <v>4</v>
      </c>
      <c r="AK20" s="36">
        <v>4</v>
      </c>
      <c r="AL20" s="36">
        <v>4</v>
      </c>
      <c r="AM20" s="36">
        <v>4</v>
      </c>
      <c r="AN20" s="36">
        <v>4</v>
      </c>
      <c r="AO20" s="36">
        <v>4</v>
      </c>
      <c r="AP20" s="36">
        <v>4</v>
      </c>
      <c r="AQ20" s="36">
        <v>4</v>
      </c>
      <c r="AR20" s="36">
        <v>4</v>
      </c>
      <c r="AS20" s="36">
        <v>4</v>
      </c>
      <c r="AT20" s="36">
        <v>4</v>
      </c>
      <c r="AU20" s="36">
        <v>4</v>
      </c>
      <c r="AV20" s="36">
        <v>4</v>
      </c>
      <c r="AW20" s="36">
        <v>4</v>
      </c>
      <c r="AX20" s="36">
        <v>4</v>
      </c>
      <c r="AY20" s="36">
        <v>4</v>
      </c>
      <c r="AZ20" s="36">
        <v>4</v>
      </c>
      <c r="BA20" s="36">
        <v>4</v>
      </c>
      <c r="BB20" s="36">
        <v>4</v>
      </c>
      <c r="BC20" s="36">
        <v>4</v>
      </c>
      <c r="BD20" s="36">
        <v>4</v>
      </c>
      <c r="BE20" s="36">
        <v>4</v>
      </c>
      <c r="BF20" s="36">
        <v>4</v>
      </c>
      <c r="BG20" s="36">
        <v>4</v>
      </c>
      <c r="BH20" s="36">
        <v>4</v>
      </c>
      <c r="BI20" s="36">
        <v>4</v>
      </c>
      <c r="BJ20" s="36">
        <v>4</v>
      </c>
      <c r="BK20" s="36">
        <v>4</v>
      </c>
      <c r="BL20" s="36">
        <v>4</v>
      </c>
      <c r="BM20" s="36">
        <v>4</v>
      </c>
      <c r="BN20" s="36">
        <v>4</v>
      </c>
      <c r="BO20" s="36">
        <v>4</v>
      </c>
      <c r="BP20" s="36">
        <v>4</v>
      </c>
      <c r="BQ20" s="36">
        <v>4</v>
      </c>
      <c r="BR20" s="36">
        <v>4</v>
      </c>
      <c r="BS20" s="36">
        <v>4</v>
      </c>
      <c r="BT20" s="36">
        <v>4</v>
      </c>
      <c r="BU20" s="36">
        <v>4</v>
      </c>
      <c r="BV20" s="36">
        <v>4</v>
      </c>
      <c r="BW20" s="36">
        <v>4</v>
      </c>
      <c r="BX20" s="36">
        <v>4</v>
      </c>
      <c r="BY20" s="36">
        <v>4</v>
      </c>
      <c r="BZ20" s="71">
        <v>4</v>
      </c>
      <c r="CA20" s="71">
        <v>4</v>
      </c>
      <c r="CB20" s="71">
        <v>4</v>
      </c>
      <c r="CC20" s="71">
        <v>4</v>
      </c>
      <c r="CD20" s="71">
        <v>4</v>
      </c>
    </row>
    <row r="21" spans="1:82" ht="29.1" customHeight="1" x14ac:dyDescent="0.25">
      <c r="B21" s="45" t="s">
        <v>14</v>
      </c>
      <c r="C21" s="59">
        <v>1649</v>
      </c>
      <c r="D21" s="59">
        <v>1651</v>
      </c>
      <c r="E21" s="59">
        <v>1646</v>
      </c>
      <c r="F21" s="59">
        <v>1659</v>
      </c>
      <c r="G21" s="59">
        <v>1672</v>
      </c>
      <c r="H21" s="59">
        <v>1672</v>
      </c>
      <c r="I21" s="59">
        <v>1675</v>
      </c>
      <c r="J21" s="59">
        <v>1696</v>
      </c>
      <c r="K21" s="59">
        <v>1698</v>
      </c>
      <c r="L21" s="59">
        <v>1719</v>
      </c>
      <c r="M21" s="59">
        <v>1717</v>
      </c>
      <c r="N21" s="59">
        <v>2131</v>
      </c>
      <c r="O21" s="59">
        <v>2126</v>
      </c>
      <c r="P21" s="59">
        <v>2125</v>
      </c>
      <c r="Q21" s="59">
        <v>2125</v>
      </c>
      <c r="R21" s="60">
        <f t="shared" ref="R21:T21" si="0">SUM(R5:R20)</f>
        <v>2114</v>
      </c>
      <c r="S21" s="60">
        <f t="shared" si="0"/>
        <v>2110</v>
      </c>
      <c r="T21" s="60">
        <f t="shared" si="0"/>
        <v>2109</v>
      </c>
      <c r="U21" s="60">
        <f>SUM(U6:U20)+98</f>
        <v>2107</v>
      </c>
      <c r="V21" s="60">
        <f>SUM(V6:V20)+98</f>
        <v>2107</v>
      </c>
      <c r="W21" s="60">
        <f>SUM(W5:W20)+9</f>
        <v>2106</v>
      </c>
      <c r="X21" s="60">
        <f>SUM(X5:X20)+9</f>
        <v>2081</v>
      </c>
      <c r="Y21" s="60">
        <f t="shared" ref="Y21:Z21" si="1">SUM(Y5:Y20)</f>
        <v>2080</v>
      </c>
      <c r="Z21" s="60">
        <f t="shared" si="1"/>
        <v>2070</v>
      </c>
      <c r="AA21" s="60">
        <f>SUM(AA5:AA20)</f>
        <v>2068</v>
      </c>
      <c r="AB21" s="60">
        <f>SUM(AB5:AB20)</f>
        <v>2066</v>
      </c>
      <c r="AC21" s="60">
        <f>SUM(AC5:AC20)</f>
        <v>2061</v>
      </c>
      <c r="AD21" s="60">
        <f>SUM(AD5:AD20)</f>
        <v>2057</v>
      </c>
      <c r="AE21" s="60">
        <f t="shared" ref="AE21:AW21" si="2">SUM(AE5:AE20)</f>
        <v>2057</v>
      </c>
      <c r="AF21" s="60">
        <f t="shared" si="2"/>
        <v>2049</v>
      </c>
      <c r="AG21" s="60">
        <f t="shared" si="2"/>
        <v>2047</v>
      </c>
      <c r="AH21" s="60">
        <f t="shared" si="2"/>
        <v>2044</v>
      </c>
      <c r="AI21" s="60">
        <f t="shared" si="2"/>
        <v>2038</v>
      </c>
      <c r="AJ21" s="60">
        <f t="shared" si="2"/>
        <v>2037</v>
      </c>
      <c r="AK21" s="60">
        <f t="shared" si="2"/>
        <v>2035</v>
      </c>
      <c r="AL21" s="60">
        <f t="shared" si="2"/>
        <v>2026</v>
      </c>
      <c r="AM21" s="60">
        <f t="shared" si="2"/>
        <v>2021</v>
      </c>
      <c r="AN21" s="60">
        <f t="shared" si="2"/>
        <v>2140</v>
      </c>
      <c r="AO21" s="60">
        <f t="shared" si="2"/>
        <v>2139</v>
      </c>
      <c r="AP21" s="60">
        <f t="shared" si="2"/>
        <v>2134</v>
      </c>
      <c r="AQ21" s="60">
        <f t="shared" si="2"/>
        <v>2130</v>
      </c>
      <c r="AR21" s="60">
        <f t="shared" si="2"/>
        <v>2125</v>
      </c>
      <c r="AS21" s="60">
        <f t="shared" si="2"/>
        <v>2121</v>
      </c>
      <c r="AT21" s="60">
        <f t="shared" si="2"/>
        <v>2119</v>
      </c>
      <c r="AU21" s="60">
        <f t="shared" si="2"/>
        <v>2117</v>
      </c>
      <c r="AV21" s="60">
        <f t="shared" si="2"/>
        <v>2107</v>
      </c>
      <c r="AW21" s="60">
        <f t="shared" si="2"/>
        <v>2106</v>
      </c>
      <c r="AX21" s="60">
        <f>SUM(AX5:AX20)</f>
        <v>2106</v>
      </c>
      <c r="AY21" s="60">
        <f t="shared" ref="AY21:BC21" si="3">SUM(AY5:AY20)</f>
        <v>2102</v>
      </c>
      <c r="AZ21" s="60">
        <f t="shared" si="3"/>
        <v>2099</v>
      </c>
      <c r="BA21" s="60">
        <f t="shared" si="3"/>
        <v>2100</v>
      </c>
      <c r="BB21" s="60">
        <f t="shared" si="3"/>
        <v>2087</v>
      </c>
      <c r="BC21" s="60">
        <f t="shared" si="3"/>
        <v>2080</v>
      </c>
      <c r="BD21" s="60">
        <f>SUM(BD5:BD20)</f>
        <v>2079</v>
      </c>
      <c r="BE21" s="60">
        <f>SUM(BE5:BE20)</f>
        <v>2079</v>
      </c>
      <c r="BF21" s="61">
        <f t="shared" ref="BF21:BG21" si="4">SUM(BF5:BF20)</f>
        <v>2075</v>
      </c>
      <c r="BG21" s="60">
        <f t="shared" si="4"/>
        <v>2069</v>
      </c>
      <c r="BH21" s="60">
        <f t="shared" ref="BH21:BI21" si="5">SUM(BH5:BH20)</f>
        <v>2069</v>
      </c>
      <c r="BI21" s="60">
        <f t="shared" si="5"/>
        <v>2065</v>
      </c>
      <c r="BJ21" s="60">
        <f t="shared" ref="BJ21:BK21" si="6">SUM(BJ5:BJ20)</f>
        <v>2100</v>
      </c>
      <c r="BK21" s="60">
        <f t="shared" si="6"/>
        <v>2092</v>
      </c>
      <c r="BL21" s="60">
        <f t="shared" ref="BL21:BM21" si="7">SUM(BL5:BL20)</f>
        <v>2091</v>
      </c>
      <c r="BM21" s="60">
        <f t="shared" si="7"/>
        <v>2090</v>
      </c>
      <c r="BN21" s="60">
        <f t="shared" ref="BN21:BO21" si="8">SUM(BN5:BN20)</f>
        <v>2088</v>
      </c>
      <c r="BO21" s="60">
        <f t="shared" si="8"/>
        <v>2079</v>
      </c>
      <c r="BP21" s="60">
        <f t="shared" ref="BP21:BQ21" si="9">SUM(BP5:BP20)</f>
        <v>2077</v>
      </c>
      <c r="BQ21" s="60">
        <f t="shared" si="9"/>
        <v>2073</v>
      </c>
      <c r="BR21" s="60">
        <f t="shared" ref="BR21:BS21" si="10">SUM(BR5:BR20)</f>
        <v>2074</v>
      </c>
      <c r="BS21" s="60">
        <f t="shared" si="10"/>
        <v>2072</v>
      </c>
      <c r="BT21" s="60">
        <f t="shared" ref="BT21" si="11">SUM(BT5:BT20)</f>
        <v>2068</v>
      </c>
      <c r="BU21" s="60">
        <f t="shared" ref="BU21:BZ21" si="12">SUM(BU5:BU20)</f>
        <v>2065</v>
      </c>
      <c r="BV21" s="60">
        <f t="shared" si="12"/>
        <v>2064</v>
      </c>
      <c r="BW21" s="60">
        <f t="shared" si="12"/>
        <v>2057</v>
      </c>
      <c r="BX21" s="60">
        <f t="shared" si="12"/>
        <v>2051</v>
      </c>
      <c r="BY21" s="60">
        <f t="shared" si="12"/>
        <v>2050</v>
      </c>
      <c r="BZ21" s="60">
        <f t="shared" si="12"/>
        <v>2047</v>
      </c>
      <c r="CA21" s="60">
        <f t="shared" ref="CA21:CB21" si="13">SUM(CA5:CA20)</f>
        <v>2046</v>
      </c>
      <c r="CB21" s="60">
        <f t="shared" si="13"/>
        <v>2039</v>
      </c>
      <c r="CC21" s="60">
        <f t="shared" ref="CC21:CD21" si="14">SUM(CC5:CC20)</f>
        <v>2036</v>
      </c>
      <c r="CD21" s="60">
        <f t="shared" si="14"/>
        <v>2034</v>
      </c>
    </row>
    <row r="22" spans="1:82" x14ac:dyDescent="0.25">
      <c r="B22" s="24"/>
      <c r="C22" s="25"/>
      <c r="D22" s="25"/>
      <c r="E22" s="25"/>
      <c r="F22" s="25"/>
      <c r="G22" s="25"/>
      <c r="H22" s="25"/>
      <c r="I22" s="25"/>
      <c r="J22" s="25"/>
      <c r="K22" s="25"/>
      <c r="L22" s="25"/>
      <c r="M22" s="25"/>
      <c r="N22" s="25"/>
      <c r="O22" s="25"/>
      <c r="BY22" s="68"/>
      <c r="BZ22" s="68"/>
      <c r="CA22" s="68"/>
    </row>
    <row r="23" spans="1:82" x14ac:dyDescent="0.25">
      <c r="B23" s="1" t="s">
        <v>27</v>
      </c>
      <c r="BY23" s="68"/>
      <c r="BZ23" s="68"/>
      <c r="CA23" s="68"/>
    </row>
    <row r="24" spans="1:82" ht="42.75" customHeight="1" x14ac:dyDescent="0.25">
      <c r="B24" s="73" t="s">
        <v>117</v>
      </c>
      <c r="C24" s="73"/>
      <c r="D24" s="73"/>
      <c r="E24" s="73"/>
      <c r="F24" s="73"/>
      <c r="G24" s="73"/>
      <c r="H24" s="73"/>
      <c r="I24" s="73"/>
      <c r="J24" s="73"/>
      <c r="K24" s="73"/>
      <c r="L24" s="73"/>
      <c r="M24" s="73"/>
      <c r="N24" s="73"/>
      <c r="O24" s="73"/>
      <c r="P24" s="73"/>
      <c r="Q24" s="73"/>
      <c r="R24" s="73"/>
      <c r="S24" s="73"/>
      <c r="T24" s="73"/>
      <c r="U24" s="73"/>
      <c r="V24" s="73"/>
      <c r="W24" s="73"/>
    </row>
  </sheetData>
  <mergeCells count="2">
    <mergeCell ref="B24:W24"/>
    <mergeCell ref="A1:B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E25"/>
  <sheetViews>
    <sheetView zoomScale="90" zoomScaleNormal="90" zoomScaleSheetLayoutView="70" workbookViewId="0">
      <pane xSplit="3" ySplit="4" topLeftCell="BR6" activePane="bottomRight" state="frozen"/>
      <selection pane="topRight" activeCell="D1" sqref="D1"/>
      <selection pane="bottomLeft" activeCell="A5" sqref="A5"/>
      <selection pane="bottomRight" activeCell="CG7" sqref="CG7"/>
    </sheetView>
  </sheetViews>
  <sheetFormatPr defaultColWidth="8.85546875" defaultRowHeight="14.25" x14ac:dyDescent="0.2"/>
  <cols>
    <col min="1" max="1" width="6.42578125" style="2" bestFit="1" customWidth="1"/>
    <col min="2" max="2" width="10.5703125" style="2" bestFit="1" customWidth="1"/>
    <col min="3" max="3" width="24.140625" style="2" customWidth="1"/>
    <col min="4" max="4" width="11" style="2" bestFit="1" customWidth="1"/>
    <col min="5" max="5" width="10.5703125" style="2" bestFit="1" customWidth="1"/>
    <col min="6" max="6" width="11.140625" style="2" bestFit="1" customWidth="1"/>
    <col min="7" max="7" width="11" style="2" bestFit="1" customWidth="1"/>
    <col min="8" max="8" width="11.140625" style="2" bestFit="1" customWidth="1"/>
    <col min="9" max="9" width="10.5703125" style="2" bestFit="1" customWidth="1"/>
    <col min="10" max="10" width="10.42578125" style="2" bestFit="1" customWidth="1"/>
    <col min="11" max="11" width="11.140625" style="2" bestFit="1" customWidth="1"/>
    <col min="12" max="12" width="10.5703125" style="2" bestFit="1" customWidth="1"/>
    <col min="13" max="13" width="11.140625" style="2" bestFit="1" customWidth="1"/>
    <col min="14" max="14" width="10.5703125" style="2" bestFit="1" customWidth="1"/>
    <col min="15" max="16" width="11" style="2" bestFit="1" customWidth="1"/>
    <col min="17" max="17" width="10.140625" style="2" bestFit="1" customWidth="1"/>
    <col min="18" max="18" width="10.5703125" style="2" bestFit="1" customWidth="1"/>
    <col min="19" max="21" width="11.140625" style="2" bestFit="1" customWidth="1"/>
    <col min="22" max="22" width="10.42578125" style="2" bestFit="1" customWidth="1"/>
    <col min="23" max="23" width="11.5703125" style="2" bestFit="1" customWidth="1"/>
    <col min="24" max="24" width="11.42578125" style="2" bestFit="1" customWidth="1"/>
    <col min="25" max="27" width="11.140625" style="2" bestFit="1" customWidth="1"/>
    <col min="28" max="29" width="10.5703125" style="2" bestFit="1" customWidth="1"/>
    <col min="30" max="30" width="11.42578125" style="2" bestFit="1" customWidth="1"/>
    <col min="31" max="32" width="11" style="2" bestFit="1" customWidth="1"/>
    <col min="33" max="33" width="11.42578125" style="2" bestFit="1" customWidth="1"/>
    <col min="34" max="34" width="12" style="2" bestFit="1" customWidth="1"/>
    <col min="35" max="35" width="11.5703125" style="2" bestFit="1" customWidth="1"/>
    <col min="36" max="38" width="12" style="2" bestFit="1" customWidth="1"/>
    <col min="39" max="39" width="12.42578125" style="2" bestFit="1" customWidth="1"/>
    <col min="40" max="40" width="11.5703125" style="2" bestFit="1" customWidth="1"/>
    <col min="41" max="41" width="12.140625" style="2" bestFit="1" customWidth="1"/>
    <col min="42" max="42" width="11.5703125" style="2" bestFit="1" customWidth="1"/>
    <col min="43" max="43" width="12.42578125" style="2" bestFit="1" customWidth="1"/>
    <col min="44" max="44" width="12" style="2" bestFit="1" customWidth="1"/>
    <col min="45" max="45" width="11.140625" style="2" bestFit="1" customWidth="1"/>
    <col min="46" max="48" width="11.5703125" style="2" bestFit="1" customWidth="1"/>
    <col min="49" max="49" width="12" style="2" bestFit="1" customWidth="1"/>
    <col min="50" max="50" width="11.42578125" style="2" bestFit="1" customWidth="1"/>
    <col min="51" max="53" width="12.85546875" style="2" bestFit="1" customWidth="1"/>
    <col min="54" max="54" width="12.5703125" style="2" bestFit="1" customWidth="1"/>
    <col min="55" max="55" width="12.42578125" style="2" bestFit="1" customWidth="1"/>
    <col min="56" max="56" width="13.5703125" style="2" bestFit="1" customWidth="1"/>
    <col min="57" max="57" width="12.85546875" style="2" bestFit="1" customWidth="1"/>
    <col min="58" max="59" width="13.42578125" style="2" bestFit="1" customWidth="1"/>
    <col min="60" max="60" width="13" style="2" bestFit="1" customWidth="1"/>
    <col min="61" max="61" width="13.42578125" style="2" bestFit="1" customWidth="1"/>
    <col min="62" max="62" width="12.42578125" style="2" bestFit="1" customWidth="1"/>
    <col min="63" max="66" width="10.85546875" style="2" bestFit="1" customWidth="1"/>
    <col min="67" max="68" width="10.5703125" style="2" customWidth="1"/>
    <col min="69" max="72" width="10.85546875" style="2" bestFit="1" customWidth="1"/>
    <col min="73" max="73" width="10.85546875" style="2" customWidth="1"/>
    <col min="74" max="74" width="11.140625" style="2" bestFit="1" customWidth="1"/>
    <col min="75" max="75" width="9.85546875" style="2" bestFit="1" customWidth="1"/>
    <col min="76" max="82" width="11.140625" style="2" bestFit="1" customWidth="1"/>
    <col min="83" max="83" width="11.140625" style="2" customWidth="1"/>
    <col min="84" max="16384" width="8.85546875" style="2"/>
  </cols>
  <sheetData>
    <row r="1" spans="1:83" customFormat="1" ht="83.1" customHeight="1" x14ac:dyDescent="0.25">
      <c r="A1" s="74" t="s">
        <v>124</v>
      </c>
      <c r="B1" s="74"/>
      <c r="C1" s="74"/>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row>
    <row r="2" spans="1:83" ht="10.35" customHeight="1" x14ac:dyDescent="0.2">
      <c r="B2" s="9"/>
      <c r="C2" s="3"/>
      <c r="D2" s="3"/>
      <c r="E2" s="3"/>
      <c r="F2" s="3"/>
      <c r="G2" s="3"/>
      <c r="H2" s="3"/>
      <c r="I2" s="3"/>
      <c r="J2" s="3"/>
      <c r="K2" s="3"/>
      <c r="L2" s="3"/>
      <c r="M2" s="3"/>
      <c r="N2" s="3"/>
      <c r="O2" s="3"/>
      <c r="P2" s="3"/>
    </row>
    <row r="3" spans="1:83" ht="10.35" customHeight="1" thickBot="1" x14ac:dyDescent="0.25">
      <c r="B3" s="10"/>
      <c r="C3" s="3"/>
      <c r="D3" s="3"/>
      <c r="E3" s="3"/>
      <c r="F3" s="3"/>
      <c r="G3" s="3"/>
      <c r="H3" s="3"/>
      <c r="I3" s="3"/>
      <c r="J3" s="3"/>
      <c r="K3" s="3"/>
      <c r="L3" s="3"/>
      <c r="M3" s="3"/>
      <c r="N3" s="3"/>
      <c r="O3" s="3"/>
      <c r="P3" s="3"/>
    </row>
    <row r="4" spans="1:83" s="4" customFormat="1" ht="28.35" customHeight="1" x14ac:dyDescent="0.2">
      <c r="A4" s="67"/>
      <c r="B4" s="81" t="s">
        <v>0</v>
      </c>
      <c r="C4" s="82"/>
      <c r="D4" s="14" t="s">
        <v>15</v>
      </c>
      <c r="E4" s="14" t="s">
        <v>16</v>
      </c>
      <c r="F4" s="14" t="s">
        <v>17</v>
      </c>
      <c r="G4" s="14" t="s">
        <v>18</v>
      </c>
      <c r="H4" s="14" t="s">
        <v>19</v>
      </c>
      <c r="I4" s="14" t="s">
        <v>20</v>
      </c>
      <c r="J4" s="14" t="s">
        <v>21</v>
      </c>
      <c r="K4" s="14" t="s">
        <v>1</v>
      </c>
      <c r="L4" s="14" t="s">
        <v>22</v>
      </c>
      <c r="M4" s="14" t="s">
        <v>23</v>
      </c>
      <c r="N4" s="14" t="s">
        <v>24</v>
      </c>
      <c r="O4" s="33" t="s">
        <v>28</v>
      </c>
      <c r="P4" s="26">
        <v>43466</v>
      </c>
      <c r="Q4" s="26">
        <v>43497</v>
      </c>
      <c r="R4" s="26">
        <v>43525</v>
      </c>
      <c r="S4" s="26">
        <v>43556</v>
      </c>
      <c r="T4" s="26">
        <v>43586</v>
      </c>
      <c r="U4" s="26">
        <v>43617</v>
      </c>
      <c r="V4" s="26">
        <v>43647</v>
      </c>
      <c r="W4" s="26">
        <v>43678</v>
      </c>
      <c r="X4" s="26">
        <v>43709</v>
      </c>
      <c r="Y4" s="26">
        <v>43739</v>
      </c>
      <c r="Z4" s="39">
        <v>43770</v>
      </c>
      <c r="AA4" s="39">
        <v>43800</v>
      </c>
      <c r="AB4" s="39">
        <v>43831</v>
      </c>
      <c r="AC4" s="39">
        <v>43862</v>
      </c>
      <c r="AD4" s="39">
        <v>43891</v>
      </c>
      <c r="AE4" s="39">
        <v>43922</v>
      </c>
      <c r="AF4" s="42" t="s">
        <v>33</v>
      </c>
      <c r="AG4" s="42" t="s">
        <v>34</v>
      </c>
      <c r="AH4" s="42" t="s">
        <v>35</v>
      </c>
      <c r="AI4" s="42" t="s">
        <v>36</v>
      </c>
      <c r="AJ4" s="42" t="s">
        <v>37</v>
      </c>
      <c r="AK4" s="42" t="s">
        <v>38</v>
      </c>
      <c r="AL4" s="42" t="s">
        <v>39</v>
      </c>
      <c r="AM4" s="42" t="s">
        <v>40</v>
      </c>
      <c r="AN4" s="42" t="s">
        <v>42</v>
      </c>
      <c r="AO4" s="42" t="s">
        <v>41</v>
      </c>
      <c r="AP4" s="42" t="s">
        <v>43</v>
      </c>
      <c r="AQ4" s="39">
        <v>44287</v>
      </c>
      <c r="AR4" s="42" t="s">
        <v>45</v>
      </c>
      <c r="AS4" s="42" t="s">
        <v>46</v>
      </c>
      <c r="AT4" s="42" t="s">
        <v>47</v>
      </c>
      <c r="AU4" s="42" t="s">
        <v>48</v>
      </c>
      <c r="AV4" s="42" t="s">
        <v>53</v>
      </c>
      <c r="AW4" s="42" t="s">
        <v>50</v>
      </c>
      <c r="AX4" s="42" t="s">
        <v>51</v>
      </c>
      <c r="AY4" s="42" t="s">
        <v>68</v>
      </c>
      <c r="AZ4" s="42" t="s">
        <v>72</v>
      </c>
      <c r="BA4" s="42" t="s">
        <v>73</v>
      </c>
      <c r="BB4" s="42" t="s">
        <v>74</v>
      </c>
      <c r="BC4" s="42" t="s">
        <v>75</v>
      </c>
      <c r="BD4" s="42" t="s">
        <v>76</v>
      </c>
      <c r="BE4" s="42" t="s">
        <v>86</v>
      </c>
      <c r="BF4" s="42" t="s">
        <v>88</v>
      </c>
      <c r="BG4" s="42" t="s">
        <v>91</v>
      </c>
      <c r="BH4" s="42" t="s">
        <v>92</v>
      </c>
      <c r="BI4" s="42" t="s">
        <v>93</v>
      </c>
      <c r="BJ4" s="42" t="s">
        <v>95</v>
      </c>
      <c r="BK4" s="42" t="s">
        <v>100</v>
      </c>
      <c r="BL4" s="42" t="s">
        <v>102</v>
      </c>
      <c r="BM4" s="42" t="s">
        <v>103</v>
      </c>
      <c r="BN4" s="42" t="s">
        <v>104</v>
      </c>
      <c r="BO4" s="42" t="s">
        <v>105</v>
      </c>
      <c r="BP4" s="42" t="s">
        <v>106</v>
      </c>
      <c r="BQ4" s="42" t="s">
        <v>107</v>
      </c>
      <c r="BR4" s="42" t="s">
        <v>108</v>
      </c>
      <c r="BS4" s="42" t="s">
        <v>109</v>
      </c>
      <c r="BT4" s="42" t="s">
        <v>110</v>
      </c>
      <c r="BU4" s="42" t="s">
        <v>111</v>
      </c>
      <c r="BV4" s="42" t="s">
        <v>112</v>
      </c>
      <c r="BW4" s="42" t="s">
        <v>113</v>
      </c>
      <c r="BX4" s="42" t="s">
        <v>114</v>
      </c>
      <c r="BY4" s="42" t="s">
        <v>115</v>
      </c>
      <c r="BZ4" s="42" t="s">
        <v>118</v>
      </c>
      <c r="CA4" s="42" t="s">
        <v>119</v>
      </c>
      <c r="CB4" s="42" t="s">
        <v>120</v>
      </c>
      <c r="CC4" s="42" t="s">
        <v>121</v>
      </c>
      <c r="CD4" s="42" t="s">
        <v>126</v>
      </c>
      <c r="CE4" s="42" t="s">
        <v>127</v>
      </c>
    </row>
    <row r="5" spans="1:83" ht="28.35" customHeight="1" x14ac:dyDescent="0.2">
      <c r="A5" s="55" t="s">
        <v>55</v>
      </c>
      <c r="B5" s="77" t="s">
        <v>2</v>
      </c>
      <c r="C5" s="78"/>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40">
        <v>4238465</v>
      </c>
      <c r="AA5" s="40">
        <v>3854300</v>
      </c>
      <c r="AB5" s="40">
        <v>4721731</v>
      </c>
      <c r="AC5" s="40">
        <v>5016724</v>
      </c>
      <c r="AD5" s="40">
        <v>4316831</v>
      </c>
      <c r="AE5" s="40">
        <v>3094730</v>
      </c>
      <c r="AF5" s="40">
        <v>6352457</v>
      </c>
      <c r="AG5" s="40">
        <v>7316976</v>
      </c>
      <c r="AH5" s="40">
        <v>7594033</v>
      </c>
      <c r="AI5" s="40">
        <v>7743361</v>
      </c>
      <c r="AJ5" s="40">
        <v>10243213</v>
      </c>
      <c r="AK5" s="40">
        <v>8693306</v>
      </c>
      <c r="AL5" s="40">
        <v>9058798</v>
      </c>
      <c r="AM5" s="40">
        <v>8314987</v>
      </c>
      <c r="AN5" s="40">
        <v>8697641</v>
      </c>
      <c r="AO5" s="40">
        <v>8101928</v>
      </c>
      <c r="AP5" s="40">
        <v>9318550</v>
      </c>
      <c r="AQ5" s="40">
        <v>11222816</v>
      </c>
      <c r="AR5" s="40">
        <v>7303410</v>
      </c>
      <c r="AS5" s="40">
        <v>7312612</v>
      </c>
      <c r="AT5" s="40">
        <v>7741438</v>
      </c>
      <c r="AU5" s="40">
        <v>9697058</v>
      </c>
      <c r="AV5" s="40">
        <v>9901313</v>
      </c>
      <c r="AW5" s="40">
        <v>9813707</v>
      </c>
      <c r="AX5" s="40">
        <v>10107043</v>
      </c>
      <c r="AY5" s="51">
        <v>7749699</v>
      </c>
      <c r="AZ5" s="51">
        <v>7749699</v>
      </c>
      <c r="BA5" s="51">
        <v>8553317</v>
      </c>
      <c r="BB5" s="51">
        <v>9733125</v>
      </c>
      <c r="BC5" s="51">
        <v>8750650</v>
      </c>
      <c r="BD5" s="51">
        <v>8126285</v>
      </c>
      <c r="BE5" s="51">
        <v>9521355</v>
      </c>
      <c r="BF5" s="51">
        <v>9267582</v>
      </c>
      <c r="BG5" s="51">
        <v>9142978</v>
      </c>
      <c r="BH5" s="51">
        <v>10200950</v>
      </c>
      <c r="BI5" s="51">
        <v>10997804</v>
      </c>
      <c r="BJ5" s="51">
        <v>10879149</v>
      </c>
      <c r="BK5" s="51">
        <v>12416069</v>
      </c>
      <c r="BL5" s="51">
        <v>11379349</v>
      </c>
      <c r="BM5" s="51">
        <v>10411474</v>
      </c>
      <c r="BN5" s="51">
        <v>12555098</v>
      </c>
      <c r="BO5" s="51">
        <v>11407695</v>
      </c>
      <c r="BP5" s="51">
        <v>12145825</v>
      </c>
      <c r="BQ5" s="51">
        <v>11413522</v>
      </c>
      <c r="BR5" s="51">
        <v>12458239</v>
      </c>
      <c r="BS5" s="51">
        <v>12969886</v>
      </c>
      <c r="BT5" s="51">
        <v>14581202</v>
      </c>
      <c r="BU5" s="51">
        <v>13038378</v>
      </c>
      <c r="BV5" s="51">
        <v>11916972</v>
      </c>
      <c r="BW5" s="51">
        <v>12614179</v>
      </c>
      <c r="BX5" s="51">
        <v>12404241</v>
      </c>
      <c r="BY5" s="51">
        <v>11837809</v>
      </c>
      <c r="BZ5" s="51">
        <v>12437746</v>
      </c>
      <c r="CA5" s="51">
        <v>10982974</v>
      </c>
      <c r="CB5" s="51">
        <v>13214734</v>
      </c>
      <c r="CC5" s="51">
        <v>12815033</v>
      </c>
      <c r="CD5" s="51">
        <v>13497526</v>
      </c>
      <c r="CE5" s="51">
        <v>13771826</v>
      </c>
    </row>
    <row r="6" spans="1:83" ht="28.35" customHeight="1" x14ac:dyDescent="0.2">
      <c r="A6" s="44" t="s">
        <v>56</v>
      </c>
      <c r="B6" s="75" t="s">
        <v>3</v>
      </c>
      <c r="C6" s="76"/>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41">
        <v>148715</v>
      </c>
      <c r="AA6" s="41">
        <v>137132</v>
      </c>
      <c r="AB6" s="41">
        <v>181540</v>
      </c>
      <c r="AC6" s="41">
        <v>226598</v>
      </c>
      <c r="AD6" s="41">
        <v>237637</v>
      </c>
      <c r="AE6" s="41">
        <v>143109</v>
      </c>
      <c r="AF6" s="41">
        <v>114025</v>
      </c>
      <c r="AG6" s="41">
        <v>208151</v>
      </c>
      <c r="AH6" s="41">
        <v>226624</v>
      </c>
      <c r="AI6" s="41">
        <v>160851</v>
      </c>
      <c r="AJ6" s="41">
        <v>422638</v>
      </c>
      <c r="AK6" s="41">
        <v>418984</v>
      </c>
      <c r="AL6" s="41">
        <v>555219</v>
      </c>
      <c r="AM6" s="41">
        <v>369377</v>
      </c>
      <c r="AN6" s="41">
        <v>292026</v>
      </c>
      <c r="AO6" s="41">
        <v>383013</v>
      </c>
      <c r="AP6" s="41">
        <v>702775</v>
      </c>
      <c r="AQ6" s="41">
        <v>595011</v>
      </c>
      <c r="AR6" s="41">
        <v>446334</v>
      </c>
      <c r="AS6" s="41">
        <v>629990</v>
      </c>
      <c r="AT6" s="41">
        <v>576300</v>
      </c>
      <c r="AU6" s="41">
        <v>638975</v>
      </c>
      <c r="AV6" s="41">
        <v>556779</v>
      </c>
      <c r="AW6" s="41">
        <v>756738</v>
      </c>
      <c r="AX6" s="41">
        <v>763945</v>
      </c>
      <c r="AY6" s="52">
        <v>463424</v>
      </c>
      <c r="AZ6" s="52">
        <v>463424</v>
      </c>
      <c r="BA6" s="52">
        <v>410182</v>
      </c>
      <c r="BB6" s="52">
        <v>485907</v>
      </c>
      <c r="BC6" s="52">
        <v>410140</v>
      </c>
      <c r="BD6" s="52">
        <v>604708</v>
      </c>
      <c r="BE6" s="52">
        <v>743781</v>
      </c>
      <c r="BF6" s="52">
        <v>684035</v>
      </c>
      <c r="BG6" s="52">
        <v>735923</v>
      </c>
      <c r="BH6" s="52">
        <v>575813</v>
      </c>
      <c r="BI6" s="52">
        <v>689224</v>
      </c>
      <c r="BJ6" s="52">
        <v>764518</v>
      </c>
      <c r="BK6" s="52">
        <v>605624</v>
      </c>
      <c r="BL6" s="52">
        <v>379374</v>
      </c>
      <c r="BM6" s="52">
        <v>482574</v>
      </c>
      <c r="BN6" s="52">
        <v>606194</v>
      </c>
      <c r="BO6" s="52">
        <v>444511</v>
      </c>
      <c r="BP6" s="52">
        <v>568113</v>
      </c>
      <c r="BQ6" s="52">
        <v>578926</v>
      </c>
      <c r="BR6" s="52">
        <v>1087251</v>
      </c>
      <c r="BS6" s="52">
        <v>638165</v>
      </c>
      <c r="BT6" s="52">
        <v>530236</v>
      </c>
      <c r="BU6" s="52">
        <v>688463</v>
      </c>
      <c r="BV6" s="52">
        <v>742650</v>
      </c>
      <c r="BW6" s="52">
        <v>4497679</v>
      </c>
      <c r="BX6" s="52">
        <v>936758</v>
      </c>
      <c r="BY6" s="52">
        <v>579500</v>
      </c>
      <c r="BZ6" s="52">
        <v>442260</v>
      </c>
      <c r="CA6" s="52">
        <v>330273</v>
      </c>
      <c r="CB6" s="52">
        <v>452541</v>
      </c>
      <c r="CC6" s="52">
        <v>433143</v>
      </c>
      <c r="CD6" s="52">
        <v>479102</v>
      </c>
      <c r="CE6" s="52">
        <v>516666</v>
      </c>
    </row>
    <row r="7" spans="1:83" ht="28.35" customHeight="1" x14ac:dyDescent="0.2">
      <c r="A7" s="44" t="s">
        <v>57</v>
      </c>
      <c r="B7" s="77" t="s">
        <v>4</v>
      </c>
      <c r="C7" s="78"/>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40">
        <v>552849</v>
      </c>
      <c r="AA7" s="40">
        <v>478451</v>
      </c>
      <c r="AB7" s="40">
        <v>1077579</v>
      </c>
      <c r="AC7" s="40">
        <v>794919</v>
      </c>
      <c r="AD7" s="40">
        <v>318670</v>
      </c>
      <c r="AE7" s="40">
        <v>252579</v>
      </c>
      <c r="AF7" s="40">
        <v>166749</v>
      </c>
      <c r="AG7" s="40">
        <v>236180</v>
      </c>
      <c r="AH7" s="40">
        <v>266824</v>
      </c>
      <c r="AI7" s="40">
        <v>224334</v>
      </c>
      <c r="AJ7" s="40">
        <v>255080</v>
      </c>
      <c r="AK7" s="40">
        <v>227197</v>
      </c>
      <c r="AL7" s="40">
        <v>257123</v>
      </c>
      <c r="AM7" s="40">
        <v>226761</v>
      </c>
      <c r="AN7" s="40">
        <v>266155</v>
      </c>
      <c r="AO7" s="40">
        <v>275686</v>
      </c>
      <c r="AP7" s="40">
        <v>336078</v>
      </c>
      <c r="AQ7" s="40">
        <v>314252</v>
      </c>
      <c r="AR7" s="40">
        <v>198721</v>
      </c>
      <c r="AS7" s="40">
        <v>265536</v>
      </c>
      <c r="AT7" s="40">
        <v>236663</v>
      </c>
      <c r="AU7" s="40">
        <v>264145</v>
      </c>
      <c r="AV7" s="40">
        <v>286266</v>
      </c>
      <c r="AW7" s="40">
        <v>274233</v>
      </c>
      <c r="AX7" s="40">
        <v>294478</v>
      </c>
      <c r="AY7" s="51">
        <v>290854</v>
      </c>
      <c r="AZ7" s="51">
        <v>290854</v>
      </c>
      <c r="BA7" s="51">
        <v>306994</v>
      </c>
      <c r="BB7" s="51">
        <v>371431</v>
      </c>
      <c r="BC7" s="51">
        <v>314811</v>
      </c>
      <c r="BD7" s="51">
        <v>227729</v>
      </c>
      <c r="BE7" s="51">
        <v>334876</v>
      </c>
      <c r="BF7" s="51">
        <v>379689</v>
      </c>
      <c r="BG7" s="51">
        <v>365164</v>
      </c>
      <c r="BH7" s="51">
        <v>351921</v>
      </c>
      <c r="BI7" s="51">
        <v>341636</v>
      </c>
      <c r="BJ7" s="51">
        <v>362767</v>
      </c>
      <c r="BK7" s="51">
        <v>344728</v>
      </c>
      <c r="BL7" s="51">
        <v>378640</v>
      </c>
      <c r="BM7" s="51">
        <v>398026</v>
      </c>
      <c r="BN7" s="51">
        <v>432990</v>
      </c>
      <c r="BO7" s="51">
        <v>261583</v>
      </c>
      <c r="BP7" s="51">
        <v>385508</v>
      </c>
      <c r="BQ7" s="51">
        <v>364591</v>
      </c>
      <c r="BR7" s="51">
        <v>385193</v>
      </c>
      <c r="BS7" s="51">
        <v>381728</v>
      </c>
      <c r="BT7" s="51">
        <v>387444</v>
      </c>
      <c r="BU7" s="51">
        <v>394241</v>
      </c>
      <c r="BV7" s="51">
        <v>400708</v>
      </c>
      <c r="BW7" s="51">
        <v>343107</v>
      </c>
      <c r="BX7" s="51">
        <v>439429</v>
      </c>
      <c r="BY7" s="51">
        <v>384255</v>
      </c>
      <c r="BZ7" s="51">
        <v>419827</v>
      </c>
      <c r="CA7" s="51">
        <v>277981</v>
      </c>
      <c r="CB7" s="51">
        <v>383618</v>
      </c>
      <c r="CC7" s="51">
        <v>359506</v>
      </c>
      <c r="CD7" s="51">
        <v>427709</v>
      </c>
      <c r="CE7" s="51">
        <v>408578</v>
      </c>
    </row>
    <row r="8" spans="1:83" ht="28.35" customHeight="1" x14ac:dyDescent="0.2">
      <c r="A8" s="44" t="s">
        <v>58</v>
      </c>
      <c r="B8" s="75" t="s">
        <v>5</v>
      </c>
      <c r="C8" s="76"/>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41">
        <v>22987</v>
      </c>
      <c r="AA8" s="41">
        <v>20916</v>
      </c>
      <c r="AB8" s="41">
        <v>26594</v>
      </c>
      <c r="AC8" s="41">
        <v>26407</v>
      </c>
      <c r="AD8" s="41">
        <v>27766</v>
      </c>
      <c r="AE8" s="41">
        <v>20234</v>
      </c>
      <c r="AF8" s="41">
        <v>12448</v>
      </c>
      <c r="AG8" s="41">
        <v>20402</v>
      </c>
      <c r="AH8" s="41">
        <v>23472</v>
      </c>
      <c r="AI8" s="41">
        <v>20355</v>
      </c>
      <c r="AJ8" s="41">
        <v>25193</v>
      </c>
      <c r="AK8" s="41">
        <v>21465</v>
      </c>
      <c r="AL8" s="41">
        <v>27384</v>
      </c>
      <c r="AM8" s="41">
        <v>21055</v>
      </c>
      <c r="AN8" s="41">
        <v>26383</v>
      </c>
      <c r="AO8" s="41">
        <v>28545</v>
      </c>
      <c r="AP8" s="41">
        <v>31973</v>
      </c>
      <c r="AQ8" s="41">
        <v>33522</v>
      </c>
      <c r="AR8" s="41">
        <v>19281</v>
      </c>
      <c r="AS8" s="41">
        <v>24440</v>
      </c>
      <c r="AT8" s="41">
        <v>22508</v>
      </c>
      <c r="AU8" s="41">
        <v>26609</v>
      </c>
      <c r="AV8" s="41">
        <v>29044</v>
      </c>
      <c r="AW8" s="41">
        <v>28885</v>
      </c>
      <c r="AX8" s="41">
        <v>33185</v>
      </c>
      <c r="AY8" s="52">
        <v>37540</v>
      </c>
      <c r="AZ8" s="52">
        <v>37540</v>
      </c>
      <c r="BA8" s="52">
        <v>36737</v>
      </c>
      <c r="BB8" s="52">
        <v>45494</v>
      </c>
      <c r="BC8" s="52">
        <v>35288</v>
      </c>
      <c r="BD8" s="52">
        <v>25731</v>
      </c>
      <c r="BE8" s="52">
        <v>40431</v>
      </c>
      <c r="BF8" s="52">
        <v>41602</v>
      </c>
      <c r="BG8" s="52">
        <v>53918</v>
      </c>
      <c r="BH8" s="52">
        <v>43312</v>
      </c>
      <c r="BI8" s="52">
        <v>42615</v>
      </c>
      <c r="BJ8" s="52">
        <v>38528</v>
      </c>
      <c r="BK8" s="52">
        <v>37429</v>
      </c>
      <c r="BL8" s="52">
        <v>46053</v>
      </c>
      <c r="BM8" s="52">
        <v>49290</v>
      </c>
      <c r="BN8" s="52">
        <v>52526</v>
      </c>
      <c r="BO8" s="52">
        <v>23393</v>
      </c>
      <c r="BP8" s="52">
        <v>42632</v>
      </c>
      <c r="BQ8" s="52">
        <v>38906</v>
      </c>
      <c r="BR8" s="52">
        <v>42433</v>
      </c>
      <c r="BS8" s="52">
        <v>44706</v>
      </c>
      <c r="BT8" s="52">
        <v>45203</v>
      </c>
      <c r="BU8" s="52">
        <v>41945</v>
      </c>
      <c r="BV8" s="52">
        <v>44439</v>
      </c>
      <c r="BW8" s="52">
        <v>39512</v>
      </c>
      <c r="BX8" s="52">
        <v>53748</v>
      </c>
      <c r="BY8" s="52">
        <v>43702</v>
      </c>
      <c r="BZ8" s="52">
        <v>40351</v>
      </c>
      <c r="CA8" s="52">
        <v>25731</v>
      </c>
      <c r="CB8" s="52">
        <v>41802</v>
      </c>
      <c r="CC8" s="52">
        <v>37208</v>
      </c>
      <c r="CD8" s="52">
        <v>45785</v>
      </c>
      <c r="CE8" s="52">
        <v>38914</v>
      </c>
    </row>
    <row r="9" spans="1:83" ht="28.35" customHeight="1" x14ac:dyDescent="0.2">
      <c r="A9" s="44" t="s">
        <v>59</v>
      </c>
      <c r="B9" s="77" t="s">
        <v>6</v>
      </c>
      <c r="C9" s="78"/>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40">
        <v>1277257</v>
      </c>
      <c r="AA9" s="40">
        <v>1504628</v>
      </c>
      <c r="AB9" s="40">
        <v>1481289</v>
      </c>
      <c r="AC9" s="40">
        <v>1525405</v>
      </c>
      <c r="AD9" s="40">
        <v>1411227</v>
      </c>
      <c r="AE9" s="40">
        <v>1422608</v>
      </c>
      <c r="AF9" s="40">
        <v>1377116</v>
      </c>
      <c r="AG9" s="40">
        <v>1969488</v>
      </c>
      <c r="AH9" s="40">
        <v>1852086</v>
      </c>
      <c r="AI9" s="40">
        <v>1760457</v>
      </c>
      <c r="AJ9" s="40">
        <v>3997381</v>
      </c>
      <c r="AK9" s="40">
        <v>4397740</v>
      </c>
      <c r="AL9" s="40">
        <v>5310591</v>
      </c>
      <c r="AM9" s="40">
        <v>7112072</v>
      </c>
      <c r="AN9" s="40">
        <v>5962055</v>
      </c>
      <c r="AO9" s="40">
        <v>4784155</v>
      </c>
      <c r="AP9" s="40">
        <v>2520853</v>
      </c>
      <c r="AQ9" s="40">
        <v>2611914</v>
      </c>
      <c r="AR9" s="40">
        <v>2998962</v>
      </c>
      <c r="AS9" s="40">
        <v>4211369</v>
      </c>
      <c r="AT9" s="40">
        <v>4272568</v>
      </c>
      <c r="AU9" s="40">
        <v>4543709</v>
      </c>
      <c r="AV9" s="40">
        <v>4430233</v>
      </c>
      <c r="AW9" s="40">
        <v>3630383</v>
      </c>
      <c r="AX9" s="40">
        <v>3185089</v>
      </c>
      <c r="AY9" s="51">
        <v>3455555</v>
      </c>
      <c r="AZ9" s="51">
        <v>3455555</v>
      </c>
      <c r="BA9" s="51">
        <v>4997849</v>
      </c>
      <c r="BB9" s="51">
        <v>4313247</v>
      </c>
      <c r="BC9" s="51">
        <v>3551588</v>
      </c>
      <c r="BD9" s="51">
        <v>3897515</v>
      </c>
      <c r="BE9" s="51">
        <v>3658077</v>
      </c>
      <c r="BF9" s="51">
        <v>3878442</v>
      </c>
      <c r="BG9" s="51">
        <v>3869575</v>
      </c>
      <c r="BH9" s="51">
        <v>4162942</v>
      </c>
      <c r="BI9" s="51">
        <v>4145494</v>
      </c>
      <c r="BJ9" s="51">
        <v>4476348</v>
      </c>
      <c r="BK9" s="51">
        <v>5037704</v>
      </c>
      <c r="BL9" s="51">
        <v>4849545</v>
      </c>
      <c r="BM9" s="51">
        <v>4637593</v>
      </c>
      <c r="BN9" s="51">
        <v>5130029</v>
      </c>
      <c r="BO9" s="51">
        <v>5405807</v>
      </c>
      <c r="BP9" s="51">
        <v>5474988</v>
      </c>
      <c r="BQ9" s="51">
        <v>5211381</v>
      </c>
      <c r="BR9" s="51">
        <v>4642343</v>
      </c>
      <c r="BS9" s="51">
        <v>4773585</v>
      </c>
      <c r="BT9" s="51">
        <v>4858496</v>
      </c>
      <c r="BU9" s="51">
        <v>3997026</v>
      </c>
      <c r="BV9" s="51">
        <v>3845045</v>
      </c>
      <c r="BW9" s="51">
        <v>4455965</v>
      </c>
      <c r="BX9" s="51">
        <v>4322196</v>
      </c>
      <c r="BY9" s="51">
        <v>3845055</v>
      </c>
      <c r="BZ9" s="51">
        <v>5583967</v>
      </c>
      <c r="CA9" s="51">
        <v>5096700</v>
      </c>
      <c r="CB9" s="51">
        <v>5327872</v>
      </c>
      <c r="CC9" s="51">
        <v>5054226</v>
      </c>
      <c r="CD9" s="51">
        <v>5254754</v>
      </c>
      <c r="CE9" s="51">
        <v>5535014</v>
      </c>
    </row>
    <row r="10" spans="1:83" ht="28.35" customHeight="1" x14ac:dyDescent="0.2">
      <c r="A10" s="44" t="s">
        <v>60</v>
      </c>
      <c r="B10" s="75" t="s">
        <v>7</v>
      </c>
      <c r="C10" s="76"/>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41">
        <v>1912</v>
      </c>
      <c r="AA10" s="41">
        <v>1506</v>
      </c>
      <c r="AB10" s="41">
        <v>2242</v>
      </c>
      <c r="AC10" s="41">
        <v>4632</v>
      </c>
      <c r="AD10" s="41">
        <v>5098</v>
      </c>
      <c r="AE10" s="41">
        <v>566</v>
      </c>
      <c r="AF10" s="41">
        <v>1615</v>
      </c>
      <c r="AG10" s="41">
        <v>10603</v>
      </c>
      <c r="AH10" s="41">
        <v>17335</v>
      </c>
      <c r="AI10" s="41">
        <v>13557</v>
      </c>
      <c r="AJ10" s="41">
        <v>26339</v>
      </c>
      <c r="AK10" s="41">
        <v>24105</v>
      </c>
      <c r="AL10" s="41">
        <v>18611</v>
      </c>
      <c r="AM10" s="41">
        <v>20815</v>
      </c>
      <c r="AN10" s="41">
        <v>26560</v>
      </c>
      <c r="AO10" s="41">
        <v>28674</v>
      </c>
      <c r="AP10" s="41">
        <v>29230</v>
      </c>
      <c r="AQ10" s="41">
        <v>28243</v>
      </c>
      <c r="AR10" s="41">
        <v>14460</v>
      </c>
      <c r="AS10" s="41">
        <v>29560</v>
      </c>
      <c r="AT10" s="41">
        <v>27148</v>
      </c>
      <c r="AU10" s="41">
        <v>38081</v>
      </c>
      <c r="AV10" s="41">
        <v>43695</v>
      </c>
      <c r="AW10" s="41">
        <v>49379</v>
      </c>
      <c r="AX10" s="41">
        <v>48793</v>
      </c>
      <c r="AY10" s="52">
        <v>51454</v>
      </c>
      <c r="AZ10" s="52">
        <v>51454</v>
      </c>
      <c r="BA10" s="52">
        <v>58608</v>
      </c>
      <c r="BB10" s="52">
        <v>84406</v>
      </c>
      <c r="BC10" s="52">
        <v>48985</v>
      </c>
      <c r="BD10" s="52">
        <v>40774</v>
      </c>
      <c r="BE10" s="52">
        <v>72091</v>
      </c>
      <c r="BF10" s="52">
        <v>66278</v>
      </c>
      <c r="BG10" s="52">
        <v>84958</v>
      </c>
      <c r="BH10" s="52">
        <v>113248</v>
      </c>
      <c r="BI10" s="52">
        <v>98302</v>
      </c>
      <c r="BJ10" s="52">
        <v>103435</v>
      </c>
      <c r="BK10" s="52">
        <v>91526</v>
      </c>
      <c r="BL10" s="52">
        <v>117587</v>
      </c>
      <c r="BM10" s="52">
        <v>131310</v>
      </c>
      <c r="BN10" s="52">
        <v>140167</v>
      </c>
      <c r="BO10" s="52">
        <v>33180</v>
      </c>
      <c r="BP10" s="52">
        <v>97937</v>
      </c>
      <c r="BQ10" s="52">
        <v>102028</v>
      </c>
      <c r="BR10" s="52">
        <v>136113</v>
      </c>
      <c r="BS10" s="52">
        <v>218579</v>
      </c>
      <c r="BT10" s="52">
        <v>185111</v>
      </c>
      <c r="BU10" s="52">
        <v>247478</v>
      </c>
      <c r="BV10" s="52">
        <v>244609</v>
      </c>
      <c r="BW10" s="52">
        <v>182503</v>
      </c>
      <c r="BX10" s="52">
        <v>206498</v>
      </c>
      <c r="BY10" s="52">
        <v>240579</v>
      </c>
      <c r="BZ10" s="52">
        <v>163146</v>
      </c>
      <c r="CA10" s="52">
        <v>82641</v>
      </c>
      <c r="CB10" s="52">
        <v>198226</v>
      </c>
      <c r="CC10" s="52">
        <v>162186</v>
      </c>
      <c r="CD10" s="52">
        <v>203675</v>
      </c>
      <c r="CE10" s="52">
        <v>210885</v>
      </c>
    </row>
    <row r="11" spans="1:83" ht="28.35" customHeight="1" x14ac:dyDescent="0.2">
      <c r="A11" s="44" t="s">
        <v>61</v>
      </c>
      <c r="B11" s="77" t="s">
        <v>8</v>
      </c>
      <c r="C11" s="78"/>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c r="AP11" s="40">
        <v>0</v>
      </c>
      <c r="AQ11" s="40">
        <v>0</v>
      </c>
      <c r="AR11" s="40">
        <v>0</v>
      </c>
      <c r="AS11" s="40">
        <v>0</v>
      </c>
      <c r="AT11" s="40">
        <v>0</v>
      </c>
      <c r="AU11" s="40">
        <v>0</v>
      </c>
      <c r="AV11" s="40">
        <v>0</v>
      </c>
      <c r="AW11" s="40">
        <v>0</v>
      </c>
      <c r="AX11" s="40">
        <v>0</v>
      </c>
      <c r="AY11" s="40">
        <v>0</v>
      </c>
      <c r="AZ11" s="40">
        <v>0</v>
      </c>
      <c r="BA11" s="40">
        <v>0</v>
      </c>
      <c r="BB11" s="40">
        <v>0</v>
      </c>
      <c r="BC11" s="40">
        <v>0</v>
      </c>
      <c r="BD11" s="40">
        <v>0</v>
      </c>
      <c r="BE11" s="40">
        <v>0</v>
      </c>
      <c r="BF11" s="40">
        <v>0</v>
      </c>
      <c r="BG11" s="40">
        <v>0</v>
      </c>
      <c r="BH11" s="40">
        <v>0</v>
      </c>
      <c r="BI11" s="40">
        <v>0</v>
      </c>
      <c r="BJ11" s="40">
        <v>0</v>
      </c>
      <c r="BK11" s="40">
        <v>0</v>
      </c>
      <c r="BL11" s="40">
        <v>0</v>
      </c>
      <c r="BM11" s="40">
        <v>0</v>
      </c>
      <c r="BN11" s="40">
        <v>0</v>
      </c>
      <c r="BO11" s="40">
        <v>0</v>
      </c>
      <c r="BP11" s="40">
        <v>195</v>
      </c>
      <c r="BQ11" s="40">
        <v>202</v>
      </c>
      <c r="BR11" s="40">
        <v>205</v>
      </c>
      <c r="BS11" s="40">
        <v>311</v>
      </c>
      <c r="BT11" s="40">
        <v>258</v>
      </c>
      <c r="BU11" s="40">
        <v>599</v>
      </c>
      <c r="BV11" s="40">
        <v>508</v>
      </c>
      <c r="BW11" s="40">
        <v>295</v>
      </c>
      <c r="BX11" s="40">
        <v>277</v>
      </c>
      <c r="BY11" s="40">
        <v>407</v>
      </c>
      <c r="BZ11" s="40">
        <v>378</v>
      </c>
      <c r="CA11" s="40">
        <v>378</v>
      </c>
      <c r="CB11" s="40">
        <v>433</v>
      </c>
      <c r="CC11" s="40">
        <v>344</v>
      </c>
      <c r="CD11" s="40">
        <v>371</v>
      </c>
      <c r="CE11" s="40">
        <v>389</v>
      </c>
    </row>
    <row r="12" spans="1:83" ht="28.35" customHeight="1" x14ac:dyDescent="0.2">
      <c r="A12" s="44" t="s">
        <v>62</v>
      </c>
      <c r="B12" s="75" t="s">
        <v>9</v>
      </c>
      <c r="C12" s="76"/>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41">
        <v>46191</v>
      </c>
      <c r="AA12" s="41">
        <v>43382</v>
      </c>
      <c r="AB12" s="41">
        <v>59757</v>
      </c>
      <c r="AC12" s="41">
        <v>64158</v>
      </c>
      <c r="AD12" s="41">
        <v>91437</v>
      </c>
      <c r="AE12" s="41">
        <v>96146</v>
      </c>
      <c r="AF12" s="41">
        <v>47415</v>
      </c>
      <c r="AG12" s="41">
        <v>35832</v>
      </c>
      <c r="AH12" s="41">
        <v>55741</v>
      </c>
      <c r="AI12" s="41">
        <v>85434</v>
      </c>
      <c r="AJ12" s="41">
        <v>45735</v>
      </c>
      <c r="AK12" s="41">
        <v>77711</v>
      </c>
      <c r="AL12" s="41">
        <v>54296</v>
      </c>
      <c r="AM12" s="41">
        <v>109603</v>
      </c>
      <c r="AN12" s="41">
        <v>91925</v>
      </c>
      <c r="AO12" s="41">
        <v>130977</v>
      </c>
      <c r="AP12" s="41">
        <v>94193</v>
      </c>
      <c r="AQ12" s="41">
        <v>61422</v>
      </c>
      <c r="AR12" s="41">
        <v>56895</v>
      </c>
      <c r="AS12" s="41">
        <v>49477</v>
      </c>
      <c r="AT12" s="41">
        <v>50786</v>
      </c>
      <c r="AU12" s="41">
        <v>64635</v>
      </c>
      <c r="AV12" s="41">
        <v>97677</v>
      </c>
      <c r="AW12" s="41">
        <v>46774</v>
      </c>
      <c r="AX12" s="41">
        <v>38490</v>
      </c>
      <c r="AY12" s="52">
        <v>43771</v>
      </c>
      <c r="AZ12" s="52">
        <v>43771</v>
      </c>
      <c r="BA12" s="52">
        <v>94821</v>
      </c>
      <c r="BB12" s="52">
        <v>55113</v>
      </c>
      <c r="BC12" s="52">
        <v>50124</v>
      </c>
      <c r="BD12" s="52">
        <v>60240</v>
      </c>
      <c r="BE12" s="52">
        <v>90023</v>
      </c>
      <c r="BF12" s="52">
        <v>66931</v>
      </c>
      <c r="BG12" s="52">
        <v>79924</v>
      </c>
      <c r="BH12" s="52">
        <v>88652</v>
      </c>
      <c r="BI12" s="52">
        <v>83418</v>
      </c>
      <c r="BJ12" s="52">
        <v>94250</v>
      </c>
      <c r="BK12" s="52">
        <v>123509</v>
      </c>
      <c r="BL12" s="52">
        <v>136674</v>
      </c>
      <c r="BM12" s="52">
        <v>98823</v>
      </c>
      <c r="BN12" s="52">
        <v>101948</v>
      </c>
      <c r="BO12" s="52">
        <v>104352</v>
      </c>
      <c r="BP12" s="52">
        <v>123969</v>
      </c>
      <c r="BQ12" s="52">
        <v>132810</v>
      </c>
      <c r="BR12" s="52">
        <v>119990</v>
      </c>
      <c r="BS12" s="52">
        <v>132436</v>
      </c>
      <c r="BT12" s="52">
        <v>119211</v>
      </c>
      <c r="BU12" s="52">
        <v>96311</v>
      </c>
      <c r="BV12" s="52">
        <v>94978</v>
      </c>
      <c r="BW12" s="52">
        <v>116216</v>
      </c>
      <c r="BX12" s="52">
        <v>103249</v>
      </c>
      <c r="BY12" s="52">
        <v>99888</v>
      </c>
      <c r="BZ12" s="52">
        <v>113313</v>
      </c>
      <c r="CA12" s="52">
        <v>91884</v>
      </c>
      <c r="CB12" s="52">
        <v>94087</v>
      </c>
      <c r="CC12" s="52">
        <v>94569</v>
      </c>
      <c r="CD12" s="52">
        <v>102884</v>
      </c>
      <c r="CE12" s="52">
        <v>112227</v>
      </c>
    </row>
    <row r="13" spans="1:83" ht="28.35" customHeight="1" x14ac:dyDescent="0.2">
      <c r="A13" s="44" t="s">
        <v>63</v>
      </c>
      <c r="B13" s="77" t="s">
        <v>10</v>
      </c>
      <c r="C13" s="78"/>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40">
        <v>279</v>
      </c>
      <c r="AA13" s="40">
        <v>175</v>
      </c>
      <c r="AB13" s="40">
        <v>435</v>
      </c>
      <c r="AC13" s="40">
        <v>262</v>
      </c>
      <c r="AD13" s="40">
        <v>378</v>
      </c>
      <c r="AE13" s="40">
        <v>72</v>
      </c>
      <c r="AF13" s="40">
        <v>67</v>
      </c>
      <c r="AG13" s="40">
        <v>83</v>
      </c>
      <c r="AH13" s="40">
        <v>17</v>
      </c>
      <c r="AI13" s="40">
        <v>9</v>
      </c>
      <c r="AJ13" s="40">
        <v>3</v>
      </c>
      <c r="AK13" s="40">
        <v>60</v>
      </c>
      <c r="AL13" s="40">
        <v>91</v>
      </c>
      <c r="AM13" s="40">
        <v>27</v>
      </c>
      <c r="AN13" s="40">
        <v>128</v>
      </c>
      <c r="AO13" s="40">
        <v>173</v>
      </c>
      <c r="AP13" s="40">
        <v>749</v>
      </c>
      <c r="AQ13" s="40">
        <v>824</v>
      </c>
      <c r="AR13" s="40">
        <v>257</v>
      </c>
      <c r="AS13" s="40">
        <v>1416</v>
      </c>
      <c r="AT13" s="40">
        <v>3380</v>
      </c>
      <c r="AU13" s="40">
        <v>3504</v>
      </c>
      <c r="AV13" s="40">
        <v>4364</v>
      </c>
      <c r="AW13" s="40">
        <v>6225</v>
      </c>
      <c r="AX13" s="40">
        <v>7672</v>
      </c>
      <c r="AY13" s="51">
        <v>8663</v>
      </c>
      <c r="AZ13" s="51">
        <v>8663</v>
      </c>
      <c r="BA13" s="51">
        <v>11950</v>
      </c>
      <c r="BB13" s="51">
        <v>16993</v>
      </c>
      <c r="BC13" s="51">
        <v>7479</v>
      </c>
      <c r="BD13" s="51">
        <v>5945</v>
      </c>
      <c r="BE13" s="51">
        <v>17190</v>
      </c>
      <c r="BF13" s="51">
        <v>14634</v>
      </c>
      <c r="BG13" s="51">
        <v>18457</v>
      </c>
      <c r="BH13" s="51">
        <v>39611</v>
      </c>
      <c r="BI13" s="51">
        <v>30054</v>
      </c>
      <c r="BJ13" s="51">
        <v>33296</v>
      </c>
      <c r="BK13" s="51">
        <v>35101</v>
      </c>
      <c r="BL13" s="51">
        <v>45052</v>
      </c>
      <c r="BM13" s="51">
        <v>52700</v>
      </c>
      <c r="BN13" s="51">
        <v>58386</v>
      </c>
      <c r="BO13" s="51">
        <v>6191</v>
      </c>
      <c r="BP13" s="51">
        <v>45689</v>
      </c>
      <c r="BQ13" s="51">
        <v>55474</v>
      </c>
      <c r="BR13" s="51">
        <v>58354</v>
      </c>
      <c r="BS13" s="51">
        <v>74240</v>
      </c>
      <c r="BT13" s="51">
        <v>65046</v>
      </c>
      <c r="BU13" s="51">
        <v>86208</v>
      </c>
      <c r="BV13" s="51">
        <v>84617</v>
      </c>
      <c r="BW13" s="51">
        <v>73610</v>
      </c>
      <c r="BX13" s="51">
        <v>91833</v>
      </c>
      <c r="BY13" s="51">
        <v>102451</v>
      </c>
      <c r="BZ13" s="51">
        <v>65485</v>
      </c>
      <c r="CA13" s="51">
        <v>29684</v>
      </c>
      <c r="CB13" s="51">
        <v>102870</v>
      </c>
      <c r="CC13" s="51">
        <v>75313</v>
      </c>
      <c r="CD13" s="51">
        <v>96185</v>
      </c>
      <c r="CE13" s="51">
        <v>94487</v>
      </c>
    </row>
    <row r="14" spans="1:83" ht="28.35" customHeight="1" x14ac:dyDescent="0.2">
      <c r="A14" s="44" t="s">
        <v>96</v>
      </c>
      <c r="B14" s="75" t="s">
        <v>97</v>
      </c>
      <c r="C14" s="76"/>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c r="X14" s="49">
        <v>0</v>
      </c>
      <c r="Y14" s="49">
        <v>0</v>
      </c>
      <c r="Z14" s="49">
        <v>0</v>
      </c>
      <c r="AA14" s="49">
        <v>0</v>
      </c>
      <c r="AB14" s="49">
        <v>0</v>
      </c>
      <c r="AC14" s="49">
        <v>0</v>
      </c>
      <c r="AD14" s="49">
        <v>0</v>
      </c>
      <c r="AE14" s="49">
        <v>0</v>
      </c>
      <c r="AF14" s="49">
        <v>0</v>
      </c>
      <c r="AG14" s="49">
        <v>0</v>
      </c>
      <c r="AH14" s="49">
        <v>0</v>
      </c>
      <c r="AI14" s="49">
        <v>0</v>
      </c>
      <c r="AJ14" s="49">
        <v>0</v>
      </c>
      <c r="AK14" s="49">
        <v>0</v>
      </c>
      <c r="AL14" s="49">
        <v>0</v>
      </c>
      <c r="AM14" s="49">
        <v>0</v>
      </c>
      <c r="AN14" s="49">
        <v>0</v>
      </c>
      <c r="AO14" s="49">
        <v>0</v>
      </c>
      <c r="AP14" s="49">
        <v>0</v>
      </c>
      <c r="AQ14" s="49">
        <v>0</v>
      </c>
      <c r="AR14" s="49">
        <v>0</v>
      </c>
      <c r="AS14" s="49">
        <v>0</v>
      </c>
      <c r="AT14" s="49">
        <v>0</v>
      </c>
      <c r="AU14" s="49">
        <v>0</v>
      </c>
      <c r="AV14" s="49">
        <v>0</v>
      </c>
      <c r="AW14" s="49">
        <v>0</v>
      </c>
      <c r="AX14" s="49">
        <v>0</v>
      </c>
      <c r="AY14" s="49">
        <v>0</v>
      </c>
      <c r="AZ14" s="49">
        <v>0</v>
      </c>
      <c r="BA14" s="49">
        <v>0</v>
      </c>
      <c r="BB14" s="49">
        <v>0</v>
      </c>
      <c r="BC14" s="49">
        <v>0</v>
      </c>
      <c r="BD14" s="49">
        <v>0</v>
      </c>
      <c r="BE14" s="49">
        <v>0</v>
      </c>
      <c r="BF14" s="49">
        <v>0</v>
      </c>
      <c r="BG14" s="49">
        <v>0</v>
      </c>
      <c r="BH14" s="49">
        <v>0</v>
      </c>
      <c r="BI14" s="49">
        <v>0</v>
      </c>
      <c r="BJ14" s="49">
        <v>0</v>
      </c>
      <c r="BK14" s="49">
        <v>0</v>
      </c>
      <c r="BL14" s="49">
        <v>0</v>
      </c>
      <c r="BM14" s="49">
        <v>0</v>
      </c>
      <c r="BN14" s="49">
        <v>0</v>
      </c>
      <c r="BO14" s="49">
        <v>0</v>
      </c>
      <c r="BP14" s="49">
        <v>19</v>
      </c>
      <c r="BQ14" s="49">
        <v>19</v>
      </c>
      <c r="BR14" s="49">
        <v>20</v>
      </c>
      <c r="BS14" s="49">
        <v>20</v>
      </c>
      <c r="BT14" s="49">
        <v>20</v>
      </c>
      <c r="BU14" s="49">
        <v>20</v>
      </c>
      <c r="BV14" s="49">
        <v>20</v>
      </c>
      <c r="BW14" s="49">
        <v>19</v>
      </c>
      <c r="BX14" s="49">
        <v>19</v>
      </c>
      <c r="BY14" s="49">
        <v>20</v>
      </c>
      <c r="BZ14" s="49">
        <v>20</v>
      </c>
      <c r="CA14" s="49">
        <v>19</v>
      </c>
      <c r="CB14" s="49">
        <v>23</v>
      </c>
      <c r="CC14" s="49">
        <v>20</v>
      </c>
      <c r="CD14" s="49">
        <v>59</v>
      </c>
      <c r="CE14" s="49">
        <v>32</v>
      </c>
    </row>
    <row r="15" spans="1:83" ht="28.35" customHeight="1" x14ac:dyDescent="0.2">
      <c r="A15" s="44" t="s">
        <v>64</v>
      </c>
      <c r="B15" s="77" t="s">
        <v>11</v>
      </c>
      <c r="C15" s="78"/>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40">
        <v>30932</v>
      </c>
      <c r="AA15" s="40">
        <v>32354</v>
      </c>
      <c r="AB15" s="40">
        <v>26604</v>
      </c>
      <c r="AC15" s="40">
        <v>29870</v>
      </c>
      <c r="AD15" s="40">
        <v>34560</v>
      </c>
      <c r="AE15" s="40">
        <v>37107</v>
      </c>
      <c r="AF15" s="40">
        <v>24370</v>
      </c>
      <c r="AG15" s="40">
        <v>29824</v>
      </c>
      <c r="AH15" s="40">
        <v>84626</v>
      </c>
      <c r="AI15" s="40">
        <v>33977</v>
      </c>
      <c r="AJ15" s="40">
        <v>38999</v>
      </c>
      <c r="AK15" s="40">
        <v>36741</v>
      </c>
      <c r="AL15" s="40">
        <v>39905</v>
      </c>
      <c r="AM15" s="40">
        <v>39988</v>
      </c>
      <c r="AN15" s="40">
        <v>51589</v>
      </c>
      <c r="AO15" s="40">
        <v>38754</v>
      </c>
      <c r="AP15" s="40">
        <v>54687</v>
      </c>
      <c r="AQ15" s="40">
        <v>56724</v>
      </c>
      <c r="AR15" s="40">
        <v>29572</v>
      </c>
      <c r="AS15" s="40">
        <v>128970</v>
      </c>
      <c r="AT15" s="40">
        <v>96630</v>
      </c>
      <c r="AU15" s="40">
        <v>37745</v>
      </c>
      <c r="AV15" s="40">
        <v>40719</v>
      </c>
      <c r="AW15" s="40">
        <v>65357</v>
      </c>
      <c r="AX15" s="40">
        <v>57881</v>
      </c>
      <c r="AY15" s="51">
        <v>36694</v>
      </c>
      <c r="AZ15" s="51">
        <v>36694</v>
      </c>
      <c r="BA15" s="51">
        <v>38844</v>
      </c>
      <c r="BB15" s="51">
        <v>44553</v>
      </c>
      <c r="BC15" s="51">
        <v>46296</v>
      </c>
      <c r="BD15" s="51">
        <v>41469</v>
      </c>
      <c r="BE15" s="51">
        <v>65550</v>
      </c>
      <c r="BF15" s="51">
        <v>28228</v>
      </c>
      <c r="BG15" s="51">
        <v>31037</v>
      </c>
      <c r="BH15" s="51">
        <v>26711</v>
      </c>
      <c r="BI15" s="51">
        <v>31314</v>
      </c>
      <c r="BJ15" s="51">
        <v>35347</v>
      </c>
      <c r="BK15" s="51">
        <v>22368</v>
      </c>
      <c r="BL15" s="51">
        <v>27223</v>
      </c>
      <c r="BM15" s="51">
        <v>34637</v>
      </c>
      <c r="BN15" s="51">
        <v>43239</v>
      </c>
      <c r="BO15" s="51">
        <v>62521</v>
      </c>
      <c r="BP15" s="51">
        <v>53821</v>
      </c>
      <c r="BQ15" s="51">
        <v>42695</v>
      </c>
      <c r="BR15" s="51">
        <v>50740</v>
      </c>
      <c r="BS15" s="51">
        <v>58218</v>
      </c>
      <c r="BT15" s="51">
        <v>44542</v>
      </c>
      <c r="BU15" s="51">
        <v>53638</v>
      </c>
      <c r="BV15" s="51">
        <v>47312</v>
      </c>
      <c r="BW15" s="51">
        <v>48471</v>
      </c>
      <c r="BX15" s="51">
        <v>55606</v>
      </c>
      <c r="BY15" s="51">
        <v>52618</v>
      </c>
      <c r="BZ15" s="51">
        <v>66010</v>
      </c>
      <c r="CA15" s="51">
        <v>45347</v>
      </c>
      <c r="CB15" s="51">
        <v>45296</v>
      </c>
      <c r="CC15" s="51">
        <v>53657</v>
      </c>
      <c r="CD15" s="51">
        <v>48882</v>
      </c>
      <c r="CE15" s="51">
        <v>49194</v>
      </c>
    </row>
    <row r="16" spans="1:83" ht="28.35" customHeight="1" x14ac:dyDescent="0.2">
      <c r="A16" s="44" t="s">
        <v>65</v>
      </c>
      <c r="B16" s="75" t="s">
        <v>12</v>
      </c>
      <c r="C16" s="76"/>
      <c r="D16" s="49">
        <v>0</v>
      </c>
      <c r="E16" s="50">
        <v>0</v>
      </c>
      <c r="F16" s="49">
        <v>0</v>
      </c>
      <c r="G16" s="50">
        <v>0</v>
      </c>
      <c r="H16" s="49">
        <v>0</v>
      </c>
      <c r="I16" s="49">
        <v>0</v>
      </c>
      <c r="J16" s="49">
        <v>0</v>
      </c>
      <c r="K16" s="49">
        <v>0</v>
      </c>
      <c r="L16" s="49">
        <v>0</v>
      </c>
      <c r="M16" s="49">
        <v>0</v>
      </c>
      <c r="N16" s="50">
        <v>0</v>
      </c>
      <c r="O16" s="49">
        <v>0</v>
      </c>
      <c r="P16" s="49">
        <v>0</v>
      </c>
      <c r="Q16" s="49">
        <v>0</v>
      </c>
      <c r="R16" s="49">
        <v>0</v>
      </c>
      <c r="S16" s="49">
        <v>0</v>
      </c>
      <c r="T16" s="49">
        <v>0</v>
      </c>
      <c r="U16" s="49">
        <v>0</v>
      </c>
      <c r="V16" s="49">
        <v>0</v>
      </c>
      <c r="W16" s="49">
        <v>0</v>
      </c>
      <c r="X16" s="49">
        <v>0</v>
      </c>
      <c r="Y16" s="49">
        <v>0</v>
      </c>
      <c r="Z16" s="49">
        <v>0</v>
      </c>
      <c r="AA16" s="49">
        <v>0</v>
      </c>
      <c r="AB16" s="49">
        <v>0</v>
      </c>
      <c r="AC16" s="49">
        <v>0</v>
      </c>
      <c r="AD16" s="49">
        <v>0</v>
      </c>
      <c r="AE16" s="49">
        <v>0</v>
      </c>
      <c r="AF16" s="49">
        <v>0</v>
      </c>
      <c r="AG16" s="49">
        <v>0</v>
      </c>
      <c r="AH16" s="49">
        <v>0</v>
      </c>
      <c r="AI16" s="49">
        <v>5408</v>
      </c>
      <c r="AJ16" s="49">
        <v>6406</v>
      </c>
      <c r="AK16" s="49">
        <v>2530</v>
      </c>
      <c r="AL16" s="49">
        <v>2893</v>
      </c>
      <c r="AM16" s="49">
        <v>20904</v>
      </c>
      <c r="AN16" s="49">
        <v>10900</v>
      </c>
      <c r="AO16" s="49">
        <v>5530</v>
      </c>
      <c r="AP16" s="49">
        <v>56189</v>
      </c>
      <c r="AQ16" s="49">
        <v>12096</v>
      </c>
      <c r="AR16" s="49">
        <v>7849</v>
      </c>
      <c r="AS16" s="49">
        <v>9475</v>
      </c>
      <c r="AT16" s="49">
        <v>8557</v>
      </c>
      <c r="AU16" s="49">
        <v>2581</v>
      </c>
      <c r="AV16" s="49">
        <v>3935</v>
      </c>
      <c r="AW16" s="49">
        <v>11743</v>
      </c>
      <c r="AX16" s="49">
        <v>0</v>
      </c>
      <c r="AY16" s="53">
        <v>226</v>
      </c>
      <c r="AZ16" s="53">
        <v>226</v>
      </c>
      <c r="BA16" s="53">
        <v>90</v>
      </c>
      <c r="BB16" s="53">
        <v>1810</v>
      </c>
      <c r="BC16" s="53">
        <v>5232</v>
      </c>
      <c r="BD16" s="53">
        <v>7010</v>
      </c>
      <c r="BE16" s="53">
        <v>2254</v>
      </c>
      <c r="BF16" s="53">
        <v>2052</v>
      </c>
      <c r="BG16" s="53">
        <v>5146</v>
      </c>
      <c r="BH16" s="53">
        <v>2420</v>
      </c>
      <c r="BI16" s="53">
        <v>4868</v>
      </c>
      <c r="BJ16" s="53">
        <v>4356</v>
      </c>
      <c r="BK16" s="53">
        <v>4759</v>
      </c>
      <c r="BL16" s="53">
        <v>545</v>
      </c>
      <c r="BM16" s="53">
        <v>275</v>
      </c>
      <c r="BN16" s="53">
        <v>387</v>
      </c>
      <c r="BO16" s="53">
        <v>1496</v>
      </c>
      <c r="BP16" s="53">
        <v>1532</v>
      </c>
      <c r="BQ16" s="53">
        <v>1979</v>
      </c>
      <c r="BR16" s="53">
        <v>5026</v>
      </c>
      <c r="BS16" s="53">
        <v>5028</v>
      </c>
      <c r="BT16" s="53">
        <v>1391</v>
      </c>
      <c r="BU16" s="53">
        <v>3018</v>
      </c>
      <c r="BV16" s="53">
        <v>881</v>
      </c>
      <c r="BW16" s="53">
        <v>5029</v>
      </c>
      <c r="BX16" s="53">
        <v>5118</v>
      </c>
      <c r="BY16" s="53">
        <v>2316</v>
      </c>
      <c r="BZ16" s="53">
        <v>5348</v>
      </c>
      <c r="CA16" s="53">
        <v>1815</v>
      </c>
      <c r="CB16" s="53">
        <v>653</v>
      </c>
      <c r="CC16" s="53">
        <v>1748</v>
      </c>
      <c r="CD16" s="53">
        <v>1277</v>
      </c>
      <c r="CE16" s="53">
        <v>137</v>
      </c>
    </row>
    <row r="17" spans="1:83" ht="28.35" customHeight="1" x14ac:dyDescent="0.2">
      <c r="A17" s="44" t="s">
        <v>66</v>
      </c>
      <c r="B17" s="77" t="s">
        <v>54</v>
      </c>
      <c r="C17" s="78"/>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c r="CA17" s="6">
        <v>103</v>
      </c>
      <c r="CB17" s="6">
        <v>196</v>
      </c>
      <c r="CC17" s="6">
        <v>96</v>
      </c>
      <c r="CD17" s="6">
        <v>187</v>
      </c>
      <c r="CE17" s="40">
        <v>170</v>
      </c>
    </row>
    <row r="18" spans="1:83" ht="28.35" customHeight="1" x14ac:dyDescent="0.2">
      <c r="A18" s="44" t="s">
        <v>70</v>
      </c>
      <c r="B18" s="75" t="s">
        <v>71</v>
      </c>
      <c r="C18" s="76"/>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Q18" s="49">
        <v>0</v>
      </c>
      <c r="AR18" s="49">
        <v>0</v>
      </c>
      <c r="AS18" s="49">
        <v>0</v>
      </c>
      <c r="AT18" s="49">
        <v>0</v>
      </c>
      <c r="AU18" s="49">
        <v>0</v>
      </c>
      <c r="AV18" s="49">
        <v>0</v>
      </c>
      <c r="AW18" s="49">
        <v>0</v>
      </c>
      <c r="AX18" s="49">
        <v>0</v>
      </c>
      <c r="AY18" s="49">
        <v>0</v>
      </c>
      <c r="AZ18" s="49">
        <v>0</v>
      </c>
      <c r="BA18" s="49">
        <v>0</v>
      </c>
      <c r="BB18" s="49">
        <v>0</v>
      </c>
      <c r="BC18" s="49">
        <v>0</v>
      </c>
      <c r="BD18" s="49">
        <v>0</v>
      </c>
      <c r="BE18" s="49">
        <v>0</v>
      </c>
      <c r="BF18" s="49">
        <v>0</v>
      </c>
      <c r="BG18" s="49">
        <v>0</v>
      </c>
      <c r="BH18" s="49">
        <v>0</v>
      </c>
      <c r="BI18" s="49">
        <v>0</v>
      </c>
      <c r="BJ18" s="49">
        <v>0</v>
      </c>
      <c r="BK18" s="49">
        <v>0</v>
      </c>
      <c r="BL18" s="49">
        <v>0</v>
      </c>
      <c r="BM18" s="49">
        <v>0</v>
      </c>
      <c r="BN18" s="49">
        <v>0</v>
      </c>
      <c r="BO18" s="49">
        <v>0</v>
      </c>
      <c r="BP18" s="49">
        <v>0</v>
      </c>
      <c r="BQ18" s="49">
        <v>0</v>
      </c>
      <c r="BR18" s="49">
        <v>0</v>
      </c>
      <c r="BS18" s="49">
        <v>0</v>
      </c>
      <c r="BT18" s="49">
        <v>0</v>
      </c>
      <c r="BU18" s="49">
        <v>0</v>
      </c>
      <c r="BV18" s="49">
        <v>0</v>
      </c>
      <c r="BW18" s="49">
        <v>0</v>
      </c>
      <c r="BX18" s="49">
        <v>0</v>
      </c>
      <c r="BY18" s="49">
        <v>0</v>
      </c>
      <c r="BZ18" s="49">
        <v>0</v>
      </c>
      <c r="CA18" s="49">
        <v>0</v>
      </c>
      <c r="CB18" s="49">
        <v>0</v>
      </c>
      <c r="CC18" s="49">
        <v>0</v>
      </c>
      <c r="CD18" s="49">
        <v>0</v>
      </c>
      <c r="CE18" s="49">
        <v>0</v>
      </c>
    </row>
    <row r="19" spans="1:83" ht="28.35" customHeight="1" x14ac:dyDescent="0.2">
      <c r="A19" s="44" t="s">
        <v>81</v>
      </c>
      <c r="B19" s="79" t="s">
        <v>98</v>
      </c>
      <c r="C19" s="80"/>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40">
        <v>0</v>
      </c>
    </row>
    <row r="20" spans="1:83" ht="28.35" customHeight="1" x14ac:dyDescent="0.2">
      <c r="A20" s="44" t="s">
        <v>82</v>
      </c>
      <c r="B20" s="75" t="s">
        <v>99</v>
      </c>
      <c r="C20" s="76"/>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c r="AD20" s="49">
        <v>0</v>
      </c>
      <c r="AE20" s="49">
        <v>0</v>
      </c>
      <c r="AF20" s="49">
        <v>0</v>
      </c>
      <c r="AG20" s="49">
        <v>0</v>
      </c>
      <c r="AH20" s="49">
        <v>0</v>
      </c>
      <c r="AI20" s="49">
        <v>0</v>
      </c>
      <c r="AJ20" s="49">
        <v>0</v>
      </c>
      <c r="AK20" s="49">
        <v>0</v>
      </c>
      <c r="AL20" s="49">
        <v>0</v>
      </c>
      <c r="AM20" s="49">
        <v>0</v>
      </c>
      <c r="AN20" s="49">
        <v>0</v>
      </c>
      <c r="AO20" s="49">
        <v>0</v>
      </c>
      <c r="AP20" s="49">
        <v>0</v>
      </c>
      <c r="AQ20" s="49">
        <v>0</v>
      </c>
      <c r="AR20" s="49">
        <v>0</v>
      </c>
      <c r="AS20" s="49">
        <v>0</v>
      </c>
      <c r="AT20" s="49">
        <v>0</v>
      </c>
      <c r="AU20" s="49">
        <v>0</v>
      </c>
      <c r="AV20" s="49">
        <v>0</v>
      </c>
      <c r="AW20" s="49">
        <v>0</v>
      </c>
      <c r="AX20" s="49">
        <v>0</v>
      </c>
      <c r="AY20" s="49">
        <v>0</v>
      </c>
      <c r="AZ20" s="49">
        <v>0</v>
      </c>
      <c r="BA20" s="49">
        <v>0</v>
      </c>
      <c r="BB20" s="49">
        <v>0</v>
      </c>
      <c r="BC20" s="49">
        <v>0</v>
      </c>
      <c r="BD20" s="49">
        <v>0</v>
      </c>
      <c r="BE20" s="49">
        <v>0</v>
      </c>
      <c r="BF20" s="49">
        <v>0</v>
      </c>
      <c r="BG20" s="49">
        <v>0</v>
      </c>
      <c r="BH20" s="49">
        <v>0</v>
      </c>
      <c r="BI20" s="49">
        <v>0</v>
      </c>
      <c r="BJ20" s="49">
        <v>0</v>
      </c>
      <c r="BK20" s="49">
        <v>0</v>
      </c>
      <c r="BL20" s="49">
        <v>0</v>
      </c>
      <c r="BM20" s="49">
        <v>0</v>
      </c>
      <c r="BN20" s="49">
        <v>0</v>
      </c>
      <c r="BO20" s="49">
        <v>0</v>
      </c>
      <c r="BP20" s="49">
        <v>0</v>
      </c>
      <c r="BQ20" s="49">
        <v>0</v>
      </c>
      <c r="BR20" s="49">
        <v>0</v>
      </c>
      <c r="BS20" s="49">
        <v>0</v>
      </c>
      <c r="BT20" s="49">
        <v>0</v>
      </c>
      <c r="BU20" s="49">
        <v>0</v>
      </c>
      <c r="BV20" s="49">
        <v>0</v>
      </c>
      <c r="BW20" s="49">
        <v>0</v>
      </c>
      <c r="BX20" s="49">
        <v>0</v>
      </c>
      <c r="BY20" s="49">
        <v>0</v>
      </c>
      <c r="BZ20" s="49">
        <v>0</v>
      </c>
      <c r="CA20" s="49">
        <v>0</v>
      </c>
      <c r="CB20" s="49">
        <v>0</v>
      </c>
      <c r="CC20" s="49">
        <v>0</v>
      </c>
      <c r="CD20" s="49">
        <v>0</v>
      </c>
      <c r="CE20" s="49">
        <v>0</v>
      </c>
    </row>
    <row r="21" spans="1:83" ht="28.35" customHeight="1" x14ac:dyDescent="0.2">
      <c r="A21" s="44" t="s">
        <v>67</v>
      </c>
      <c r="B21" s="77" t="s">
        <v>13</v>
      </c>
      <c r="C21" s="78"/>
      <c r="D21" s="6">
        <v>17956</v>
      </c>
      <c r="E21" s="6">
        <v>22280</v>
      </c>
      <c r="F21" s="6">
        <v>21397</v>
      </c>
      <c r="G21" s="6">
        <v>21722</v>
      </c>
      <c r="H21" s="6">
        <v>20689</v>
      </c>
      <c r="I21" s="6">
        <v>10445</v>
      </c>
      <c r="J21" s="6">
        <v>20204</v>
      </c>
      <c r="K21" s="6">
        <v>20137</v>
      </c>
      <c r="L21" s="6">
        <v>18508</v>
      </c>
      <c r="M21" s="6">
        <v>21311</v>
      </c>
      <c r="N21" s="6">
        <v>18988</v>
      </c>
      <c r="O21" s="6">
        <v>16954</v>
      </c>
      <c r="P21" s="6">
        <v>22293</v>
      </c>
      <c r="Q21" s="6">
        <v>18770</v>
      </c>
      <c r="R21" s="6">
        <v>19240</v>
      </c>
      <c r="S21" s="6">
        <v>20506</v>
      </c>
      <c r="T21" s="6">
        <v>25314</v>
      </c>
      <c r="U21" s="6">
        <v>22859</v>
      </c>
      <c r="V21" s="6">
        <v>26646</v>
      </c>
      <c r="W21" s="6">
        <v>16933</v>
      </c>
      <c r="X21" s="6">
        <v>34196</v>
      </c>
      <c r="Y21" s="6">
        <v>27544</v>
      </c>
      <c r="Z21" s="6">
        <v>27692</v>
      </c>
      <c r="AA21" s="6">
        <v>24491</v>
      </c>
      <c r="AB21" s="6">
        <v>16805</v>
      </c>
      <c r="AC21" s="6">
        <v>20592</v>
      </c>
      <c r="AD21" s="6">
        <v>16338</v>
      </c>
      <c r="AE21" s="6">
        <v>6922</v>
      </c>
      <c r="AF21" s="6">
        <v>3553</v>
      </c>
      <c r="AG21" s="6">
        <v>7843</v>
      </c>
      <c r="AH21" s="6">
        <v>8885</v>
      </c>
      <c r="AI21" s="6">
        <v>7784</v>
      </c>
      <c r="AJ21" s="6">
        <v>9433</v>
      </c>
      <c r="AK21" s="6">
        <v>7996</v>
      </c>
      <c r="AL21" s="6">
        <v>10425</v>
      </c>
      <c r="AM21" s="6">
        <v>5277</v>
      </c>
      <c r="AN21" s="6">
        <v>6424</v>
      </c>
      <c r="AO21" s="6">
        <v>11498</v>
      </c>
      <c r="AP21" s="6">
        <v>27791</v>
      </c>
      <c r="AQ21" s="6">
        <v>9664</v>
      </c>
      <c r="AR21" s="6">
        <v>15161</v>
      </c>
      <c r="AS21" s="6">
        <v>8327</v>
      </c>
      <c r="AT21" s="6">
        <v>6186</v>
      </c>
      <c r="AU21" s="6">
        <v>9702</v>
      </c>
      <c r="AV21" s="6">
        <v>9143</v>
      </c>
      <c r="AW21" s="6">
        <v>9167</v>
      </c>
      <c r="AX21" s="6">
        <v>9589</v>
      </c>
      <c r="AY21" s="6">
        <v>9100</v>
      </c>
      <c r="AZ21" s="6">
        <v>9100</v>
      </c>
      <c r="BA21" s="6">
        <v>8237</v>
      </c>
      <c r="BB21" s="6">
        <v>9132</v>
      </c>
      <c r="BC21" s="6">
        <v>10551</v>
      </c>
      <c r="BD21" s="6">
        <v>6477</v>
      </c>
      <c r="BE21" s="6">
        <v>10321</v>
      </c>
      <c r="BF21" s="6">
        <v>8598</v>
      </c>
      <c r="BG21" s="6">
        <v>9552</v>
      </c>
      <c r="BH21" s="6">
        <v>9215</v>
      </c>
      <c r="BI21" s="6">
        <v>9445</v>
      </c>
      <c r="BJ21" s="6">
        <v>8961</v>
      </c>
      <c r="BK21" s="6">
        <v>8915</v>
      </c>
      <c r="BL21" s="6">
        <v>9416</v>
      </c>
      <c r="BM21" s="6">
        <v>9500</v>
      </c>
      <c r="BN21" s="6">
        <v>10225</v>
      </c>
      <c r="BO21" s="6">
        <v>6557</v>
      </c>
      <c r="BP21" s="6">
        <v>9915</v>
      </c>
      <c r="BQ21" s="6">
        <v>9718</v>
      </c>
      <c r="BR21" s="6">
        <v>11457</v>
      </c>
      <c r="BS21" s="6">
        <v>11120</v>
      </c>
      <c r="BT21" s="6">
        <v>11359</v>
      </c>
      <c r="BU21" s="6">
        <v>10942</v>
      </c>
      <c r="BV21" s="6">
        <v>10642</v>
      </c>
      <c r="BW21" s="6">
        <v>8789</v>
      </c>
      <c r="BX21" s="6">
        <v>9778</v>
      </c>
      <c r="BY21" s="6">
        <v>9311</v>
      </c>
      <c r="BZ21" s="6">
        <v>10287</v>
      </c>
      <c r="CA21" s="6">
        <v>7706</v>
      </c>
      <c r="CB21" s="6">
        <v>9891</v>
      </c>
      <c r="CC21" s="6">
        <v>8838</v>
      </c>
      <c r="CD21" s="6">
        <v>11075</v>
      </c>
      <c r="CE21" s="40">
        <v>11970</v>
      </c>
    </row>
    <row r="22" spans="1:83" ht="28.35" customHeight="1" x14ac:dyDescent="0.2">
      <c r="B22" s="75" t="s">
        <v>14</v>
      </c>
      <c r="C22" s="76"/>
      <c r="D22" s="56">
        <f>SUM(D5:D21)</f>
        <v>2770070</v>
      </c>
      <c r="E22" s="56">
        <f t="shared" ref="E22:O22" si="0">SUM(E5:E21)</f>
        <v>2858415</v>
      </c>
      <c r="F22" s="56">
        <f t="shared" si="0"/>
        <v>4223140</v>
      </c>
      <c r="G22" s="56">
        <f t="shared" si="0"/>
        <v>4661007</v>
      </c>
      <c r="H22" s="56">
        <f t="shared" si="0"/>
        <v>4634831</v>
      </c>
      <c r="I22" s="56">
        <f t="shared" si="0"/>
        <v>2775379</v>
      </c>
      <c r="J22" s="56">
        <f t="shared" si="0"/>
        <v>4795110</v>
      </c>
      <c r="K22" s="56">
        <f t="shared" si="0"/>
        <v>4529720</v>
      </c>
      <c r="L22" s="56">
        <f t="shared" si="0"/>
        <v>4197535</v>
      </c>
      <c r="M22" s="56">
        <f t="shared" si="0"/>
        <v>4162084</v>
      </c>
      <c r="N22" s="56">
        <f t="shared" si="0"/>
        <v>4076911</v>
      </c>
      <c r="O22" s="56">
        <f t="shared" si="0"/>
        <v>3456491</v>
      </c>
      <c r="P22" s="56">
        <f t="shared" ref="P22:V22" si="1">SUM(P5:P21)</f>
        <v>5260219</v>
      </c>
      <c r="Q22" s="56">
        <f t="shared" si="1"/>
        <v>5540511</v>
      </c>
      <c r="R22" s="56">
        <f t="shared" si="1"/>
        <v>5174205</v>
      </c>
      <c r="S22" s="56">
        <f t="shared" si="1"/>
        <v>5088533</v>
      </c>
      <c r="T22" s="56">
        <f t="shared" si="1"/>
        <v>5899852</v>
      </c>
      <c r="U22" s="56">
        <f t="shared" si="1"/>
        <v>4982910</v>
      </c>
      <c r="V22" s="56">
        <f t="shared" si="1"/>
        <v>6406111</v>
      </c>
      <c r="W22" s="56">
        <f t="shared" ref="W22:X22" si="2">SUM(W5:W21)</f>
        <v>6309283</v>
      </c>
      <c r="X22" s="56">
        <f t="shared" si="2"/>
        <v>6086645</v>
      </c>
      <c r="Y22" s="56">
        <f>SUM(Y6:Y21)+4315943</f>
        <v>6429527</v>
      </c>
      <c r="Z22" s="56">
        <f t="shared" ref="Z22:AY22" si="3">SUM(Z5:Z21)</f>
        <v>6347279</v>
      </c>
      <c r="AA22" s="56">
        <f t="shared" si="3"/>
        <v>6097335</v>
      </c>
      <c r="AB22" s="56">
        <f t="shared" si="3"/>
        <v>7594576</v>
      </c>
      <c r="AC22" s="56">
        <f t="shared" si="3"/>
        <v>7709567</v>
      </c>
      <c r="AD22" s="56">
        <f t="shared" si="3"/>
        <v>6459942</v>
      </c>
      <c r="AE22" s="56">
        <f t="shared" si="3"/>
        <v>5074073</v>
      </c>
      <c r="AF22" s="56">
        <f t="shared" si="3"/>
        <v>8099815</v>
      </c>
      <c r="AG22" s="56">
        <f t="shared" si="3"/>
        <v>9835382</v>
      </c>
      <c r="AH22" s="56">
        <f t="shared" si="3"/>
        <v>10129643</v>
      </c>
      <c r="AI22" s="56">
        <f t="shared" si="3"/>
        <v>10055527</v>
      </c>
      <c r="AJ22" s="56">
        <f t="shared" si="3"/>
        <v>15070420</v>
      </c>
      <c r="AK22" s="56">
        <f t="shared" si="3"/>
        <v>13907835</v>
      </c>
      <c r="AL22" s="56">
        <f t="shared" si="3"/>
        <v>15335336</v>
      </c>
      <c r="AM22" s="56">
        <f t="shared" si="3"/>
        <v>16240866</v>
      </c>
      <c r="AN22" s="56">
        <f t="shared" si="3"/>
        <v>15431786</v>
      </c>
      <c r="AO22" s="56">
        <f t="shared" si="3"/>
        <v>13788948</v>
      </c>
      <c r="AP22" s="56">
        <f t="shared" si="3"/>
        <v>13173068</v>
      </c>
      <c r="AQ22" s="56">
        <f t="shared" si="3"/>
        <v>14946488</v>
      </c>
      <c r="AR22" s="56">
        <f t="shared" si="3"/>
        <v>11090902</v>
      </c>
      <c r="AS22" s="56">
        <f t="shared" si="3"/>
        <v>12671179</v>
      </c>
      <c r="AT22" s="56">
        <f t="shared" si="3"/>
        <v>13042167</v>
      </c>
      <c r="AU22" s="56">
        <f t="shared" si="3"/>
        <v>15326750</v>
      </c>
      <c r="AV22" s="56">
        <f>SUM(AV5:AV21)</f>
        <v>15403179</v>
      </c>
      <c r="AW22" s="56">
        <f t="shared" si="3"/>
        <v>14692641</v>
      </c>
      <c r="AX22" s="56">
        <f t="shared" si="3"/>
        <v>14546181</v>
      </c>
      <c r="AY22" s="56">
        <f t="shared" si="3"/>
        <v>12147050</v>
      </c>
      <c r="AZ22" s="56">
        <f t="shared" ref="AZ22:BC22" si="4">SUM(AZ5:AZ21)</f>
        <v>12147050</v>
      </c>
      <c r="BA22" s="56">
        <f t="shared" si="4"/>
        <v>14517639</v>
      </c>
      <c r="BB22" s="56">
        <f t="shared" si="4"/>
        <v>15161234</v>
      </c>
      <c r="BC22" s="56">
        <f t="shared" si="4"/>
        <v>13231155</v>
      </c>
      <c r="BD22" s="56">
        <f t="shared" ref="BD22" si="5">SUM(BD5:BD21)</f>
        <v>13043892</v>
      </c>
      <c r="BE22" s="56">
        <f>SUM(BE5:BE21)</f>
        <v>14555972</v>
      </c>
      <c r="BF22" s="56">
        <f>SUM(BF5:BF21)</f>
        <v>14438087</v>
      </c>
      <c r="BG22" s="56">
        <f t="shared" ref="BG22:BH22" si="6">SUM(BG5:BG21)</f>
        <v>14396650</v>
      </c>
      <c r="BH22" s="56">
        <f t="shared" si="6"/>
        <v>15614843</v>
      </c>
      <c r="BI22" s="56">
        <f t="shared" ref="BI22:BJ22" si="7">SUM(BI5:BI21)</f>
        <v>16474228</v>
      </c>
      <c r="BJ22" s="56">
        <f t="shared" si="7"/>
        <v>16800974</v>
      </c>
      <c r="BK22" s="56">
        <f t="shared" ref="BK22:BL22" si="8">SUM(BK5:BK21)</f>
        <v>18727771</v>
      </c>
      <c r="BL22" s="56">
        <f t="shared" si="8"/>
        <v>17369591</v>
      </c>
      <c r="BM22" s="56">
        <f t="shared" ref="BM22:BN22" si="9">SUM(BM5:BM21)</f>
        <v>16306270</v>
      </c>
      <c r="BN22" s="56">
        <f t="shared" si="9"/>
        <v>19131262</v>
      </c>
      <c r="BO22" s="56">
        <f t="shared" ref="BO22" si="10">SUM(BO5:BO21)</f>
        <v>17757308</v>
      </c>
      <c r="BP22" s="56">
        <f t="shared" ref="BP22:BT22" si="11">SUM(BP5:BP21)</f>
        <v>18950207</v>
      </c>
      <c r="BQ22" s="56">
        <f t="shared" si="11"/>
        <v>17952315</v>
      </c>
      <c r="BR22" s="56">
        <f t="shared" si="11"/>
        <v>18997440</v>
      </c>
      <c r="BS22" s="56">
        <f t="shared" si="11"/>
        <v>19308198</v>
      </c>
      <c r="BT22" s="56">
        <f t="shared" si="11"/>
        <v>20829693</v>
      </c>
      <c r="BU22" s="56">
        <f>SUM(BU5:BU21)</f>
        <v>18658338</v>
      </c>
      <c r="BV22" s="56">
        <f>SUM(BV5:BV21)</f>
        <v>17433505</v>
      </c>
      <c r="BW22" s="56">
        <f>SUM(BW5:BW21)</f>
        <v>22385464</v>
      </c>
      <c r="BX22" s="56">
        <f>SUM(BX5:BX21)</f>
        <v>18628827</v>
      </c>
      <c r="BY22" s="56">
        <f>SUM(BY5:BY21)</f>
        <v>17197972</v>
      </c>
      <c r="BZ22" s="56">
        <f t="shared" ref="BZ22:CB22" si="12">SUM(BZ5:BZ21)</f>
        <v>19348219</v>
      </c>
      <c r="CA22" s="56">
        <f t="shared" si="12"/>
        <v>16973236</v>
      </c>
      <c r="CB22" s="56">
        <f t="shared" si="12"/>
        <v>19872242</v>
      </c>
      <c r="CC22" s="56">
        <f t="shared" ref="CC22:CE22" si="13">SUM(CC5:CC21)</f>
        <v>19095887</v>
      </c>
      <c r="CD22" s="56">
        <f t="shared" si="13"/>
        <v>20169471</v>
      </c>
      <c r="CE22" s="56">
        <f t="shared" si="13"/>
        <v>20750489</v>
      </c>
    </row>
    <row r="23" spans="1:83" ht="14.1" customHeight="1" x14ac:dyDescent="0.2">
      <c r="B23" s="11"/>
      <c r="C23" s="11"/>
      <c r="D23" s="12"/>
      <c r="E23" s="12"/>
      <c r="F23" s="12"/>
      <c r="G23" s="12"/>
      <c r="H23" s="12"/>
      <c r="I23" s="12"/>
      <c r="J23" s="12"/>
      <c r="K23" s="12"/>
      <c r="L23" s="12"/>
      <c r="M23" s="12"/>
      <c r="N23" s="11"/>
      <c r="O23" s="11"/>
      <c r="P23" s="11"/>
    </row>
    <row r="24" spans="1:83" ht="15" x14ac:dyDescent="0.25">
      <c r="B24" s="1" t="s">
        <v>27</v>
      </c>
      <c r="C24"/>
      <c r="D24"/>
      <c r="E24"/>
      <c r="F24"/>
      <c r="G24"/>
      <c r="H24"/>
      <c r="I24"/>
      <c r="J24"/>
      <c r="K24"/>
      <c r="L24"/>
      <c r="M24"/>
      <c r="N24"/>
      <c r="O24"/>
      <c r="P24" s="13"/>
    </row>
    <row r="25" spans="1:83" ht="38.1" customHeight="1" x14ac:dyDescent="0.2">
      <c r="B25" s="73" t="s">
        <v>29</v>
      </c>
      <c r="C25" s="73"/>
      <c r="D25" s="73"/>
      <c r="E25" s="73"/>
      <c r="F25" s="73"/>
      <c r="G25" s="73"/>
      <c r="H25" s="73"/>
      <c r="I25" s="73"/>
      <c r="J25" s="73"/>
      <c r="K25" s="73"/>
      <c r="L25" s="73"/>
      <c r="M25" s="73"/>
      <c r="N25" s="73"/>
      <c r="O25" s="73"/>
      <c r="P25" s="73"/>
      <c r="Q25" s="73"/>
      <c r="R25" s="73"/>
      <c r="S25" s="73"/>
      <c r="T25" s="73"/>
      <c r="U25" s="73"/>
      <c r="V25" s="73"/>
      <c r="W25" s="73"/>
    </row>
  </sheetData>
  <mergeCells count="21">
    <mergeCell ref="B17:C17"/>
    <mergeCell ref="B8:C8"/>
    <mergeCell ref="B4:C4"/>
    <mergeCell ref="B5:C5"/>
    <mergeCell ref="B6:C6"/>
    <mergeCell ref="A1:C1"/>
    <mergeCell ref="B25:W25"/>
    <mergeCell ref="B16:C16"/>
    <mergeCell ref="B21:C21"/>
    <mergeCell ref="B22:C22"/>
    <mergeCell ref="B9:C9"/>
    <mergeCell ref="B10:C10"/>
    <mergeCell ref="B11:C11"/>
    <mergeCell ref="B12:C12"/>
    <mergeCell ref="B13:C13"/>
    <mergeCell ref="B15:C15"/>
    <mergeCell ref="B18:C18"/>
    <mergeCell ref="B14:C14"/>
    <mergeCell ref="B19:C19"/>
    <mergeCell ref="B20:C20"/>
    <mergeCell ref="B7:C7"/>
  </mergeCells>
  <phoneticPr fontId="22" type="noConversion"/>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5" x14ac:dyDescent="0.25"/>
  <cols>
    <col min="1" max="1" width="11.42578125" bestFit="1" customWidth="1"/>
    <col min="2" max="2" width="19.42578125" bestFit="1" customWidth="1"/>
    <col min="3" max="3" width="12.5703125" bestFit="1" customWidth="1"/>
    <col min="11" max="11" width="19.42578125" bestFit="1" customWidth="1"/>
    <col min="12" max="12" width="11.42578125" bestFit="1" customWidth="1"/>
    <col min="13" max="13" width="12.5703125" bestFit="1" customWidth="1"/>
  </cols>
  <sheetData>
    <row r="1" spans="1:17" x14ac:dyDescent="0.25">
      <c r="A1" s="54" t="s">
        <v>77</v>
      </c>
      <c r="B1" s="54" t="s">
        <v>78</v>
      </c>
      <c r="C1" t="s">
        <v>79</v>
      </c>
      <c r="F1" s="54" t="s">
        <v>78</v>
      </c>
      <c r="G1" s="54" t="s">
        <v>77</v>
      </c>
      <c r="H1" t="s">
        <v>79</v>
      </c>
      <c r="K1" s="54" t="s">
        <v>78</v>
      </c>
      <c r="L1" s="54" t="s">
        <v>77</v>
      </c>
      <c r="M1" t="s">
        <v>79</v>
      </c>
      <c r="O1" s="54" t="s">
        <v>78</v>
      </c>
      <c r="P1" s="54" t="s">
        <v>77</v>
      </c>
      <c r="Q1" t="s">
        <v>79</v>
      </c>
    </row>
    <row r="2" spans="1:17" x14ac:dyDescent="0.25">
      <c r="A2" s="54" t="s">
        <v>80</v>
      </c>
      <c r="B2" s="54" t="s">
        <v>55</v>
      </c>
      <c r="C2">
        <v>8553317</v>
      </c>
      <c r="F2" s="54" t="s">
        <v>55</v>
      </c>
      <c r="G2" s="54" t="s">
        <v>85</v>
      </c>
      <c r="H2">
        <v>8126285</v>
      </c>
      <c r="K2" s="54" t="s">
        <v>55</v>
      </c>
      <c r="L2" s="54" t="s">
        <v>87</v>
      </c>
      <c r="M2">
        <v>9521355</v>
      </c>
      <c r="O2" s="54" t="s">
        <v>55</v>
      </c>
      <c r="P2" s="54" t="s">
        <v>89</v>
      </c>
      <c r="Q2">
        <v>9267582</v>
      </c>
    </row>
    <row r="3" spans="1:17" x14ac:dyDescent="0.25">
      <c r="A3" s="54" t="s">
        <v>80</v>
      </c>
      <c r="B3" s="54" t="s">
        <v>56</v>
      </c>
      <c r="C3">
        <v>410182</v>
      </c>
      <c r="F3" s="54" t="s">
        <v>56</v>
      </c>
      <c r="G3" s="54" t="s">
        <v>85</v>
      </c>
      <c r="H3">
        <v>604708</v>
      </c>
      <c r="K3" s="54" t="s">
        <v>56</v>
      </c>
      <c r="L3" s="54" t="s">
        <v>87</v>
      </c>
      <c r="M3">
        <v>743781</v>
      </c>
      <c r="O3" s="54" t="s">
        <v>56</v>
      </c>
      <c r="P3" s="54" t="s">
        <v>89</v>
      </c>
      <c r="Q3">
        <v>684035</v>
      </c>
    </row>
    <row r="4" spans="1:17" x14ac:dyDescent="0.25">
      <c r="A4" s="54" t="s">
        <v>80</v>
      </c>
      <c r="B4" s="54" t="s">
        <v>57</v>
      </c>
      <c r="C4">
        <v>306994</v>
      </c>
      <c r="F4" s="54" t="s">
        <v>57</v>
      </c>
      <c r="G4" s="54" t="s">
        <v>85</v>
      </c>
      <c r="H4">
        <v>227729</v>
      </c>
      <c r="K4" s="54" t="s">
        <v>57</v>
      </c>
      <c r="L4" s="54" t="s">
        <v>87</v>
      </c>
      <c r="M4">
        <v>334876</v>
      </c>
      <c r="O4" s="54" t="s">
        <v>57</v>
      </c>
      <c r="P4" s="54" t="s">
        <v>89</v>
      </c>
      <c r="Q4">
        <v>379689</v>
      </c>
    </row>
    <row r="5" spans="1:17" x14ac:dyDescent="0.25">
      <c r="A5" s="54" t="s">
        <v>80</v>
      </c>
      <c r="B5" s="54" t="s">
        <v>58</v>
      </c>
      <c r="C5">
        <v>36737</v>
      </c>
      <c r="F5" s="54" t="s">
        <v>58</v>
      </c>
      <c r="G5" s="54" t="s">
        <v>85</v>
      </c>
      <c r="H5">
        <v>25731</v>
      </c>
      <c r="K5" s="54" t="s">
        <v>58</v>
      </c>
      <c r="L5" s="54" t="s">
        <v>87</v>
      </c>
      <c r="M5">
        <v>40431</v>
      </c>
      <c r="O5" s="54" t="s">
        <v>58</v>
      </c>
      <c r="P5" s="54" t="s">
        <v>89</v>
      </c>
      <c r="Q5">
        <v>41602</v>
      </c>
    </row>
    <row r="6" spans="1:17" x14ac:dyDescent="0.25">
      <c r="A6" s="54" t="s">
        <v>80</v>
      </c>
      <c r="B6" s="54" t="s">
        <v>59</v>
      </c>
      <c r="C6">
        <v>4997849</v>
      </c>
      <c r="F6" s="54" t="s">
        <v>59</v>
      </c>
      <c r="G6" s="54" t="s">
        <v>85</v>
      </c>
      <c r="H6">
        <v>3897515</v>
      </c>
      <c r="K6" s="54" t="s">
        <v>59</v>
      </c>
      <c r="L6" s="54" t="s">
        <v>87</v>
      </c>
      <c r="M6">
        <v>3658077</v>
      </c>
      <c r="O6" s="54" t="s">
        <v>59</v>
      </c>
      <c r="P6" s="54" t="s">
        <v>89</v>
      </c>
      <c r="Q6">
        <v>3878442</v>
      </c>
    </row>
    <row r="7" spans="1:17" x14ac:dyDescent="0.25">
      <c r="A7" s="54" t="s">
        <v>80</v>
      </c>
      <c r="B7" s="54" t="s">
        <v>60</v>
      </c>
      <c r="C7">
        <v>58608</v>
      </c>
      <c r="F7" s="54" t="s">
        <v>60</v>
      </c>
      <c r="G7" s="54" t="s">
        <v>85</v>
      </c>
      <c r="H7">
        <v>40774</v>
      </c>
      <c r="K7" s="54" t="s">
        <v>60</v>
      </c>
      <c r="L7" s="54" t="s">
        <v>87</v>
      </c>
      <c r="M7">
        <v>72091</v>
      </c>
      <c r="O7" s="54" t="s">
        <v>60</v>
      </c>
      <c r="P7" s="54" t="s">
        <v>89</v>
      </c>
      <c r="Q7">
        <v>66278</v>
      </c>
    </row>
    <row r="8" spans="1:17" x14ac:dyDescent="0.25">
      <c r="A8" s="54" t="s">
        <v>80</v>
      </c>
      <c r="B8" s="54" t="s">
        <v>62</v>
      </c>
      <c r="C8">
        <v>94821</v>
      </c>
      <c r="F8" s="54" t="s">
        <v>62</v>
      </c>
      <c r="G8" s="54" t="s">
        <v>85</v>
      </c>
      <c r="H8">
        <v>60240</v>
      </c>
      <c r="K8" s="54" t="s">
        <v>62</v>
      </c>
      <c r="L8" s="54" t="s">
        <v>87</v>
      </c>
      <c r="M8">
        <v>90023</v>
      </c>
      <c r="O8" s="54" t="s">
        <v>62</v>
      </c>
      <c r="P8" s="54" t="s">
        <v>89</v>
      </c>
      <c r="Q8">
        <v>66931</v>
      </c>
    </row>
    <row r="9" spans="1:17" x14ac:dyDescent="0.25">
      <c r="A9" s="54" t="s">
        <v>80</v>
      </c>
      <c r="B9" s="54" t="s">
        <v>63</v>
      </c>
      <c r="C9">
        <v>11950</v>
      </c>
      <c r="F9" s="54" t="s">
        <v>63</v>
      </c>
      <c r="G9" s="54" t="s">
        <v>85</v>
      </c>
      <c r="H9">
        <v>5945</v>
      </c>
      <c r="K9" s="54" t="s">
        <v>63</v>
      </c>
      <c r="L9" s="54" t="s">
        <v>87</v>
      </c>
      <c r="M9">
        <v>17190</v>
      </c>
      <c r="O9" s="54" t="s">
        <v>63</v>
      </c>
      <c r="P9" s="54" t="s">
        <v>89</v>
      </c>
      <c r="Q9">
        <v>14634</v>
      </c>
    </row>
    <row r="10" spans="1:17" x14ac:dyDescent="0.25">
      <c r="A10" s="54" t="s">
        <v>80</v>
      </c>
      <c r="B10" s="54" t="s">
        <v>64</v>
      </c>
      <c r="C10">
        <v>38844</v>
      </c>
      <c r="F10" s="54" t="s">
        <v>64</v>
      </c>
      <c r="G10" s="54" t="s">
        <v>85</v>
      </c>
      <c r="H10">
        <v>41469</v>
      </c>
      <c r="K10" s="54" t="s">
        <v>64</v>
      </c>
      <c r="L10" s="54" t="s">
        <v>87</v>
      </c>
      <c r="M10">
        <v>65550</v>
      </c>
      <c r="O10" s="54" t="s">
        <v>64</v>
      </c>
      <c r="P10" s="54" t="s">
        <v>89</v>
      </c>
      <c r="Q10">
        <v>28228</v>
      </c>
    </row>
    <row r="11" spans="1:17" x14ac:dyDescent="0.25">
      <c r="A11" s="54" t="s">
        <v>80</v>
      </c>
      <c r="B11" s="54" t="s">
        <v>65</v>
      </c>
      <c r="C11">
        <v>90</v>
      </c>
      <c r="F11" s="54" t="s">
        <v>65</v>
      </c>
      <c r="G11" s="54" t="s">
        <v>85</v>
      </c>
      <c r="H11">
        <v>7010</v>
      </c>
      <c r="K11" s="54" t="s">
        <v>65</v>
      </c>
      <c r="L11" s="54" t="s">
        <v>87</v>
      </c>
      <c r="M11">
        <v>2254</v>
      </c>
      <c r="O11" s="54" t="s">
        <v>65</v>
      </c>
      <c r="P11" s="54" t="s">
        <v>89</v>
      </c>
      <c r="Q11">
        <v>2052</v>
      </c>
    </row>
    <row r="12" spans="1:17" x14ac:dyDescent="0.25">
      <c r="A12" s="54" t="s">
        <v>80</v>
      </c>
      <c r="B12" s="54" t="s">
        <v>66</v>
      </c>
      <c r="C12">
        <v>10</v>
      </c>
      <c r="F12" s="54" t="s">
        <v>66</v>
      </c>
      <c r="G12" s="54" t="s">
        <v>85</v>
      </c>
      <c r="H12">
        <v>9</v>
      </c>
      <c r="K12" s="54" t="s">
        <v>66</v>
      </c>
      <c r="L12" s="54" t="s">
        <v>87</v>
      </c>
      <c r="M12">
        <v>23</v>
      </c>
      <c r="O12" s="54" t="s">
        <v>66</v>
      </c>
      <c r="P12" s="54" t="s">
        <v>89</v>
      </c>
      <c r="Q12">
        <v>16</v>
      </c>
    </row>
    <row r="13" spans="1:17" x14ac:dyDescent="0.25">
      <c r="A13" s="54" t="s">
        <v>80</v>
      </c>
      <c r="B13" s="54" t="s">
        <v>70</v>
      </c>
      <c r="C13">
        <v>0</v>
      </c>
      <c r="F13" s="54" t="s">
        <v>70</v>
      </c>
      <c r="G13" s="54" t="s">
        <v>85</v>
      </c>
      <c r="H13">
        <v>0</v>
      </c>
      <c r="K13" s="54" t="s">
        <v>70</v>
      </c>
      <c r="L13" s="54" t="s">
        <v>87</v>
      </c>
      <c r="M13">
        <v>0</v>
      </c>
      <c r="O13" s="54" t="s">
        <v>70</v>
      </c>
      <c r="P13" s="54" t="s">
        <v>89</v>
      </c>
      <c r="Q13">
        <v>0</v>
      </c>
    </row>
    <row r="14" spans="1:17" x14ac:dyDescent="0.25">
      <c r="A14" s="54" t="s">
        <v>80</v>
      </c>
      <c r="B14" s="54" t="s">
        <v>81</v>
      </c>
      <c r="C14">
        <v>0</v>
      </c>
      <c r="F14" s="54" t="s">
        <v>81</v>
      </c>
      <c r="G14" s="54" t="s">
        <v>85</v>
      </c>
      <c r="H14">
        <v>0</v>
      </c>
      <c r="K14" s="54" t="s">
        <v>81</v>
      </c>
      <c r="L14" s="54" t="s">
        <v>87</v>
      </c>
      <c r="M14">
        <v>0</v>
      </c>
      <c r="O14" s="54" t="s">
        <v>81</v>
      </c>
      <c r="P14" s="54" t="s">
        <v>89</v>
      </c>
      <c r="Q14">
        <v>0</v>
      </c>
    </row>
    <row r="15" spans="1:17" x14ac:dyDescent="0.25">
      <c r="A15" s="54" t="s">
        <v>80</v>
      </c>
      <c r="B15" s="54" t="s">
        <v>82</v>
      </c>
      <c r="C15">
        <v>0</v>
      </c>
      <c r="F15" s="54" t="s">
        <v>82</v>
      </c>
      <c r="G15" s="54" t="s">
        <v>85</v>
      </c>
      <c r="H15">
        <v>0</v>
      </c>
      <c r="K15" s="54" t="s">
        <v>82</v>
      </c>
      <c r="L15" s="54" t="s">
        <v>87</v>
      </c>
      <c r="M15">
        <v>0</v>
      </c>
      <c r="O15" s="54" t="s">
        <v>82</v>
      </c>
      <c r="P15" s="54" t="s">
        <v>89</v>
      </c>
      <c r="Q15">
        <v>0</v>
      </c>
    </row>
    <row r="16" spans="1:17" x14ac:dyDescent="0.25">
      <c r="A16" s="54" t="s">
        <v>80</v>
      </c>
      <c r="B16" s="54" t="s">
        <v>67</v>
      </c>
      <c r="C16">
        <v>8237</v>
      </c>
      <c r="F16" s="54" t="s">
        <v>67</v>
      </c>
      <c r="G16" s="54" t="s">
        <v>85</v>
      </c>
      <c r="H16">
        <v>6477</v>
      </c>
      <c r="K16" s="54" t="s">
        <v>67</v>
      </c>
      <c r="L16" s="54" t="s">
        <v>87</v>
      </c>
      <c r="M16">
        <v>10321</v>
      </c>
      <c r="O16" s="54" t="s">
        <v>67</v>
      </c>
      <c r="P16" s="54" t="s">
        <v>89</v>
      </c>
      <c r="Q16">
        <v>8598</v>
      </c>
    </row>
    <row r="17" spans="1:3" x14ac:dyDescent="0.25">
      <c r="A17" s="54" t="s">
        <v>83</v>
      </c>
      <c r="B17" s="54" t="s">
        <v>55</v>
      </c>
      <c r="C17">
        <v>9733125</v>
      </c>
    </row>
    <row r="18" spans="1:3" x14ac:dyDescent="0.25">
      <c r="A18" s="54" t="s">
        <v>83</v>
      </c>
      <c r="B18" s="54" t="s">
        <v>56</v>
      </c>
      <c r="C18">
        <v>485907</v>
      </c>
    </row>
    <row r="19" spans="1:3" x14ac:dyDescent="0.25">
      <c r="A19" s="54" t="s">
        <v>83</v>
      </c>
      <c r="B19" s="54" t="s">
        <v>57</v>
      </c>
      <c r="C19">
        <v>371431</v>
      </c>
    </row>
    <row r="20" spans="1:3" x14ac:dyDescent="0.25">
      <c r="A20" s="54" t="s">
        <v>83</v>
      </c>
      <c r="B20" s="54" t="s">
        <v>58</v>
      </c>
      <c r="C20">
        <v>45494</v>
      </c>
    </row>
    <row r="21" spans="1:3" x14ac:dyDescent="0.25">
      <c r="A21" s="54" t="s">
        <v>83</v>
      </c>
      <c r="B21" s="54" t="s">
        <v>59</v>
      </c>
      <c r="C21">
        <v>4313247</v>
      </c>
    </row>
    <row r="22" spans="1:3" x14ac:dyDescent="0.25">
      <c r="A22" s="54" t="s">
        <v>83</v>
      </c>
      <c r="B22" s="54" t="s">
        <v>60</v>
      </c>
      <c r="C22">
        <v>84406</v>
      </c>
    </row>
    <row r="23" spans="1:3" x14ac:dyDescent="0.25">
      <c r="A23" s="54" t="s">
        <v>83</v>
      </c>
      <c r="B23" s="54" t="s">
        <v>62</v>
      </c>
      <c r="C23">
        <v>55113</v>
      </c>
    </row>
    <row r="24" spans="1:3" x14ac:dyDescent="0.25">
      <c r="A24" s="54" t="s">
        <v>83</v>
      </c>
      <c r="B24" s="54" t="s">
        <v>63</v>
      </c>
      <c r="C24">
        <v>16993</v>
      </c>
    </row>
    <row r="25" spans="1:3" x14ac:dyDescent="0.25">
      <c r="A25" s="54" t="s">
        <v>83</v>
      </c>
      <c r="B25" s="54" t="s">
        <v>64</v>
      </c>
      <c r="C25">
        <v>44553</v>
      </c>
    </row>
    <row r="26" spans="1:3" x14ac:dyDescent="0.25">
      <c r="A26" s="54" t="s">
        <v>83</v>
      </c>
      <c r="B26" s="54" t="s">
        <v>65</v>
      </c>
      <c r="C26">
        <v>1810</v>
      </c>
    </row>
    <row r="27" spans="1:3" x14ac:dyDescent="0.25">
      <c r="A27" s="54" t="s">
        <v>83</v>
      </c>
      <c r="B27" s="54" t="s">
        <v>66</v>
      </c>
      <c r="C27">
        <v>23</v>
      </c>
    </row>
    <row r="28" spans="1:3" x14ac:dyDescent="0.25">
      <c r="A28" s="54" t="s">
        <v>83</v>
      </c>
      <c r="B28" s="54" t="s">
        <v>70</v>
      </c>
      <c r="C28">
        <v>0</v>
      </c>
    </row>
    <row r="29" spans="1:3" x14ac:dyDescent="0.25">
      <c r="A29" s="54" t="s">
        <v>83</v>
      </c>
      <c r="B29" s="54" t="s">
        <v>81</v>
      </c>
      <c r="C29">
        <v>0</v>
      </c>
    </row>
    <row r="30" spans="1:3" x14ac:dyDescent="0.25">
      <c r="A30" s="54" t="s">
        <v>83</v>
      </c>
      <c r="B30" s="54" t="s">
        <v>82</v>
      </c>
      <c r="C30">
        <v>0</v>
      </c>
    </row>
    <row r="31" spans="1:3" x14ac:dyDescent="0.25">
      <c r="A31" s="54" t="s">
        <v>83</v>
      </c>
      <c r="B31" s="54" t="s">
        <v>67</v>
      </c>
      <c r="C31">
        <v>9132</v>
      </c>
    </row>
    <row r="32" spans="1:3" x14ac:dyDescent="0.25">
      <c r="A32" s="54" t="s">
        <v>84</v>
      </c>
      <c r="B32" s="54" t="s">
        <v>55</v>
      </c>
      <c r="C32">
        <v>8750650</v>
      </c>
    </row>
    <row r="33" spans="1:3" x14ac:dyDescent="0.25">
      <c r="A33" s="54" t="s">
        <v>84</v>
      </c>
      <c r="B33" s="54" t="s">
        <v>56</v>
      </c>
      <c r="C33">
        <v>410140</v>
      </c>
    </row>
    <row r="34" spans="1:3" x14ac:dyDescent="0.25">
      <c r="A34" s="54" t="s">
        <v>84</v>
      </c>
      <c r="B34" s="54" t="s">
        <v>57</v>
      </c>
      <c r="C34">
        <v>314811</v>
      </c>
    </row>
    <row r="35" spans="1:3" x14ac:dyDescent="0.25">
      <c r="A35" s="54" t="s">
        <v>84</v>
      </c>
      <c r="B35" s="54" t="s">
        <v>58</v>
      </c>
      <c r="C35">
        <v>35288</v>
      </c>
    </row>
    <row r="36" spans="1:3" x14ac:dyDescent="0.25">
      <c r="A36" s="54" t="s">
        <v>84</v>
      </c>
      <c r="B36" s="54" t="s">
        <v>59</v>
      </c>
      <c r="C36">
        <v>3551588</v>
      </c>
    </row>
    <row r="37" spans="1:3" x14ac:dyDescent="0.25">
      <c r="A37" s="54" t="s">
        <v>84</v>
      </c>
      <c r="B37" s="54" t="s">
        <v>60</v>
      </c>
      <c r="C37">
        <v>48985</v>
      </c>
    </row>
    <row r="38" spans="1:3" x14ac:dyDescent="0.25">
      <c r="A38" s="54" t="s">
        <v>84</v>
      </c>
      <c r="B38" s="54" t="s">
        <v>62</v>
      </c>
      <c r="C38">
        <v>50124</v>
      </c>
    </row>
    <row r="39" spans="1:3" x14ac:dyDescent="0.25">
      <c r="A39" s="54" t="s">
        <v>84</v>
      </c>
      <c r="B39" s="54" t="s">
        <v>63</v>
      </c>
      <c r="C39">
        <v>7479</v>
      </c>
    </row>
    <row r="40" spans="1:3" x14ac:dyDescent="0.25">
      <c r="A40" s="54" t="s">
        <v>84</v>
      </c>
      <c r="B40" s="54" t="s">
        <v>64</v>
      </c>
      <c r="C40">
        <v>46296</v>
      </c>
    </row>
    <row r="41" spans="1:3" x14ac:dyDescent="0.25">
      <c r="A41" s="54" t="s">
        <v>84</v>
      </c>
      <c r="B41" s="54" t="s">
        <v>65</v>
      </c>
      <c r="C41">
        <v>5232</v>
      </c>
    </row>
    <row r="42" spans="1:3" x14ac:dyDescent="0.25">
      <c r="A42" s="54" t="s">
        <v>84</v>
      </c>
      <c r="B42" s="54" t="s">
        <v>66</v>
      </c>
      <c r="C42">
        <v>11</v>
      </c>
    </row>
    <row r="43" spans="1:3" x14ac:dyDescent="0.25">
      <c r="A43" s="54" t="s">
        <v>84</v>
      </c>
      <c r="B43" s="54" t="s">
        <v>70</v>
      </c>
      <c r="C43">
        <v>0</v>
      </c>
    </row>
    <row r="44" spans="1:3" x14ac:dyDescent="0.25">
      <c r="A44" s="54" t="s">
        <v>84</v>
      </c>
      <c r="B44" s="54" t="s">
        <v>81</v>
      </c>
      <c r="C44">
        <v>0</v>
      </c>
    </row>
    <row r="45" spans="1:3" x14ac:dyDescent="0.25">
      <c r="A45" s="54" t="s">
        <v>84</v>
      </c>
      <c r="B45" s="54" t="s">
        <v>82</v>
      </c>
      <c r="C45">
        <v>0</v>
      </c>
    </row>
    <row r="46" spans="1:3" x14ac:dyDescent="0.25">
      <c r="A46" s="54" t="s">
        <v>84</v>
      </c>
      <c r="B46" s="54"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5105B8E-2A45-4559-93C9-3B9384239CCF}">
  <ds:schemaRefs>
    <ds:schemaRef ds:uri="http://schemas.microsoft.com/sharepoint/v3/contenttype/forms"/>
  </ds:schemaRefs>
</ds:datastoreItem>
</file>

<file path=customXml/itemProps2.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3B9282-6CC5-4B49-A276-E96166FCD035}">
  <ds:schemaRefs>
    <ds:schemaRef ds:uri="http://purl.org/dc/terms/"/>
    <ds:schemaRef ds:uri="http://schemas.microsoft.com/sharepoint/v3"/>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2024-10-24T04:38:38Z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