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3256" windowHeight="12132" tabRatio="871"/>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workbook>
</file>

<file path=xl/calcChain.xml><?xml version="1.0" encoding="utf-8"?>
<calcChain xmlns="http://schemas.openxmlformats.org/spreadsheetml/2006/main">
  <c r="O12" i="13" l="1"/>
  <c r="N12" i="13"/>
  <c r="M12" i="13"/>
  <c r="L12" i="13"/>
  <c r="K12" i="13"/>
  <c r="J12" i="13"/>
  <c r="I12" i="13"/>
  <c r="H12" i="13"/>
  <c r="G12" i="13"/>
  <c r="F12" i="13"/>
  <c r="E12" i="13"/>
  <c r="D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 r="O11" i="13"/>
  <c r="N11" i="13"/>
  <c r="M11" i="13"/>
  <c r="L11" i="13"/>
  <c r="O5" i="13"/>
  <c r="O7" i="13"/>
  <c r="O8" i="13"/>
  <c r="N5" i="13"/>
  <c r="N7" i="13"/>
  <c r="N8" i="13"/>
  <c r="M5" i="13"/>
  <c r="M7" i="13"/>
  <c r="M8" i="13"/>
  <c r="L5" i="13"/>
  <c r="L7" i="13"/>
  <c r="L8" i="13"/>
  <c r="O4" i="13"/>
  <c r="N4" i="13"/>
  <c r="M4" i="13"/>
  <c r="L4" i="13"/>
  <c r="O3" i="13"/>
  <c r="N3" i="13"/>
  <c r="M3" i="13"/>
  <c r="L3" i="13"/>
  <c r="K11" i="13"/>
  <c r="K5" i="13"/>
  <c r="K7" i="13"/>
  <c r="K8" i="13"/>
  <c r="K4" i="13"/>
  <c r="K3" i="13"/>
  <c r="G11" i="13"/>
  <c r="D11" i="13"/>
  <c r="D9" i="13"/>
  <c r="D8" i="13"/>
  <c r="D7" i="13"/>
  <c r="D5" i="13"/>
  <c r="D4" i="13"/>
  <c r="D3" i="13"/>
  <c r="E11" i="13"/>
  <c r="J11" i="13"/>
  <c r="J9" i="13"/>
  <c r="J8" i="13"/>
  <c r="J7" i="13"/>
  <c r="J5" i="13"/>
  <c r="J4" i="13"/>
  <c r="J3" i="13"/>
  <c r="I11" i="13"/>
  <c r="I9" i="13"/>
  <c r="I8" i="13"/>
  <c r="I7" i="13"/>
  <c r="I5" i="13"/>
  <c r="I4" i="13"/>
  <c r="I3" i="13"/>
  <c r="H11" i="13"/>
  <c r="H9" i="13"/>
  <c r="H8" i="13"/>
  <c r="H7" i="13"/>
  <c r="H5" i="13"/>
  <c r="H4" i="13"/>
  <c r="H3" i="13"/>
  <c r="G9" i="13"/>
  <c r="G8" i="13"/>
  <c r="G7" i="13"/>
  <c r="G5" i="13"/>
  <c r="G4" i="13"/>
  <c r="G3" i="13"/>
  <c r="F11" i="13"/>
  <c r="F9" i="13"/>
  <c r="F8" i="13"/>
  <c r="F7" i="13"/>
  <c r="F5" i="13"/>
  <c r="F4" i="13"/>
  <c r="F3" i="13"/>
  <c r="E3" i="13"/>
  <c r="E4" i="13"/>
  <c r="E5" i="13"/>
  <c r="E7" i="13"/>
  <c r="E8" i="13"/>
  <c r="E9" i="13"/>
  <c r="O9" i="13" l="1"/>
  <c r="K9" i="13"/>
  <c r="N9" i="13"/>
  <c r="L9" i="13"/>
  <c r="M9" i="13"/>
</calcChain>
</file>

<file path=xl/sharedStrings.xml><?xml version="1.0" encoding="utf-8"?>
<sst xmlns="http://schemas.openxmlformats.org/spreadsheetml/2006/main" count="1049" uniqueCount="453">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</sst>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7">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
      <sz val="11"/>
      <color theme="1"/>
      <name val="Calibri"/>
      <family val="2"/>
      <charset val="1"/>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51">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167" fontId="13" fillId="0" borderId="0" xfId="3" applyNumberFormat="1" applyFont="1" applyFill="1" applyBorder="1" applyAlignment="1">
      <alignment horizontal="right" vertical="center"/>
    </xf>
    <xf numFmtId="347" fontId="71" fillId="0" borderId="0" xfId="1" applyNumberFormat="1" applyFont="1" applyFill="1" applyBorder="1"/>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7" fontId="245" fillId="0" borderId="0" xfId="1" applyFont="1" applyFill="1" applyBorder="1" applyAlignment="1">
      <alignment horizontal="left" vertical="center" wrapText="1"/>
    </xf>
    <xf numFmtId="0" fontId="13" fillId="0" borderId="0" xfId="3" applyFont="1" applyFill="1" applyBorder="1" applyAlignment="1">
      <alignment vertical="center"/>
    </xf>
    <xf numFmtId="345" fontId="13" fillId="79" borderId="0" xfId="3" applyNumberFormat="1" applyFont="1" applyFill="1" applyBorder="1" applyAlignment="1">
      <alignment horizontal="righ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47" fontId="0" fillId="0" borderId="0" xfId="0" applyNumberFormat="1"/>
    <xf numFmtId="347" fontId="0" fillId="0" borderId="0" xfId="1" applyNumberFormat="1" applyFont="1"/>
    <xf numFmtId="347" fontId="246" fillId="0" borderId="0" xfId="1" applyNumberFormat="1" applyFont="1" applyFill="1" applyBorder="1"/>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L12" sqref="L12"/>
    </sheetView>
  </sheetViews>
  <sheetFormatPr defaultRowHeight="14.4"/>
  <cols>
    <col min="1" max="1" width="3.33203125" style="18" customWidth="1"/>
    <col min="2" max="2" width="3.33203125" customWidth="1"/>
    <col min="3" max="3" width="10.6640625" bestFit="1"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40">
        <v>2018</v>
      </c>
      <c r="J19" s="140"/>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F5" activePane="bottomRight" state="frozen"/>
      <selection pane="topRight" activeCell="C1" sqref="C1"/>
      <selection pane="bottomLeft" activeCell="A5" sqref="A5"/>
      <selection pane="bottomRight" activeCell="J12" sqref="J12"/>
    </sheetView>
  </sheetViews>
  <sheetFormatPr defaultColWidth="9.109375" defaultRowHeight="14.4"/>
  <cols>
    <col min="1" max="1" width="9.109375" style="22"/>
    <col min="2" max="2" width="67.33203125" style="59" customWidth="1"/>
    <col min="3" max="5" width="19.6640625" style="22" bestFit="1" customWidth="1"/>
    <col min="6" max="7" width="18.33203125" style="22" customWidth="1"/>
    <col min="8" max="8" width="20.109375" style="22" bestFit="1" customWidth="1"/>
    <col min="9" max="14" width="18.33203125" style="22" customWidth="1"/>
    <col min="15" max="15" width="56.44140625" style="22" bestFit="1" customWidth="1"/>
    <col min="16" max="16384" width="9.109375" style="22"/>
  </cols>
  <sheetData>
    <row r="1" spans="1:15">
      <c r="O1" s="111" t="s">
        <v>418</v>
      </c>
    </row>
    <row r="2" spans="1:15" ht="22.8" thickBot="1">
      <c r="A2" s="143" t="s">
        <v>119</v>
      </c>
      <c r="B2" s="144"/>
      <c r="C2" s="144"/>
      <c r="D2" s="144"/>
      <c r="E2" s="144"/>
      <c r="F2" s="144"/>
      <c r="G2" s="144"/>
      <c r="H2" s="144"/>
      <c r="I2" s="144"/>
      <c r="J2" s="144"/>
      <c r="K2" s="144"/>
      <c r="L2" s="144"/>
      <c r="M2" s="144"/>
      <c r="N2" s="144"/>
      <c r="O2" s="144"/>
    </row>
    <row r="3" spans="1:15" ht="22.8" thickBot="1">
      <c r="A3" s="149" t="s">
        <v>166</v>
      </c>
      <c r="B3" s="150"/>
      <c r="C3" s="150"/>
      <c r="D3" s="150"/>
      <c r="E3" s="150"/>
      <c r="F3" s="150"/>
      <c r="G3" s="150"/>
      <c r="H3" s="150"/>
      <c r="I3" s="150"/>
      <c r="J3" s="150"/>
      <c r="K3" s="150"/>
      <c r="L3" s="150"/>
      <c r="M3" s="150"/>
      <c r="N3" s="150"/>
      <c r="O3" s="150"/>
    </row>
    <row r="4" spans="1:15" s="53"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3">
        <v>1</v>
      </c>
      <c r="B5" s="41" t="s">
        <v>156</v>
      </c>
      <c r="C5" s="80">
        <v>25390782</v>
      </c>
      <c r="D5" s="86">
        <v>20805382</v>
      </c>
      <c r="E5" s="86">
        <v>17615300</v>
      </c>
      <c r="F5" s="86">
        <v>11178900</v>
      </c>
      <c r="G5" s="86">
        <v>9751950</v>
      </c>
      <c r="H5" s="86">
        <v>10612350</v>
      </c>
      <c r="I5" s="86">
        <v>9778150</v>
      </c>
      <c r="J5" s="36"/>
      <c r="K5" s="36"/>
      <c r="L5" s="36"/>
      <c r="M5" s="36"/>
      <c r="N5" s="36"/>
      <c r="O5" s="107" t="s">
        <v>167</v>
      </c>
    </row>
    <row r="6" spans="1:15">
      <c r="A6" s="23">
        <v>2</v>
      </c>
      <c r="B6" s="41" t="s">
        <v>152</v>
      </c>
      <c r="C6" s="80">
        <v>13964019.02935</v>
      </c>
      <c r="D6" s="86">
        <v>14296225.445470002</v>
      </c>
      <c r="E6" s="86">
        <v>14340862.33671</v>
      </c>
      <c r="F6" s="86">
        <v>14608820.305270001</v>
      </c>
      <c r="G6" s="86">
        <v>14359112.721799999</v>
      </c>
      <c r="H6" s="86">
        <v>13830970.354710001</v>
      </c>
      <c r="I6" s="86">
        <v>14192789.958790001</v>
      </c>
      <c r="J6" s="36"/>
      <c r="K6" s="36"/>
      <c r="L6" s="36"/>
      <c r="M6" s="36"/>
      <c r="N6" s="36"/>
      <c r="O6" s="107" t="s">
        <v>28</v>
      </c>
    </row>
    <row r="7" spans="1:15">
      <c r="A7" s="23">
        <v>3</v>
      </c>
      <c r="B7" s="41" t="s">
        <v>157</v>
      </c>
      <c r="C7" s="80">
        <v>30536462.113019995</v>
      </c>
      <c r="D7" s="86">
        <v>31103550.011270002</v>
      </c>
      <c r="E7" s="86">
        <v>30809340.024930004</v>
      </c>
      <c r="F7" s="86">
        <v>31569885.492199998</v>
      </c>
      <c r="G7" s="86">
        <v>31975940.609059997</v>
      </c>
      <c r="H7" s="86">
        <v>31343250.698600002</v>
      </c>
      <c r="I7" s="86">
        <v>31334681.830690004</v>
      </c>
      <c r="J7" s="36"/>
      <c r="K7" s="36"/>
      <c r="L7" s="36"/>
      <c r="M7" s="36"/>
      <c r="N7" s="36"/>
      <c r="O7" s="107" t="s">
        <v>419</v>
      </c>
    </row>
    <row r="8" spans="1:15">
      <c r="A8" s="23">
        <v>4</v>
      </c>
      <c r="B8" s="41" t="s">
        <v>158</v>
      </c>
      <c r="C8" s="80">
        <v>29265780.927533999</v>
      </c>
      <c r="D8" s="86">
        <v>30978785.859920003</v>
      </c>
      <c r="E8" s="86">
        <v>32501994.83453</v>
      </c>
      <c r="F8" s="86">
        <v>32792471.210470002</v>
      </c>
      <c r="G8" s="86">
        <v>32192629.265457999</v>
      </c>
      <c r="H8" s="86">
        <v>31965881.45101</v>
      </c>
      <c r="I8" s="86">
        <v>31006723.366380002</v>
      </c>
      <c r="J8" s="36"/>
      <c r="K8" s="36"/>
      <c r="L8" s="36"/>
      <c r="M8" s="36"/>
      <c r="N8" s="36"/>
      <c r="O8" s="107" t="s">
        <v>31</v>
      </c>
    </row>
    <row r="9" spans="1:15">
      <c r="A9" s="23">
        <v>5</v>
      </c>
      <c r="B9" s="41" t="s">
        <v>159</v>
      </c>
      <c r="C9" s="80">
        <v>0</v>
      </c>
      <c r="D9" s="86">
        <v>0</v>
      </c>
      <c r="E9" s="86">
        <v>0</v>
      </c>
      <c r="F9" s="86">
        <v>0</v>
      </c>
      <c r="G9" s="86">
        <v>0</v>
      </c>
      <c r="H9" s="86">
        <v>0</v>
      </c>
      <c r="I9" s="86">
        <v>0</v>
      </c>
      <c r="J9" s="36"/>
      <c r="K9" s="36"/>
      <c r="L9" s="36"/>
      <c r="M9" s="36"/>
      <c r="N9" s="36"/>
      <c r="O9" s="107" t="s">
        <v>34</v>
      </c>
    </row>
    <row r="10" spans="1:15">
      <c r="A10" s="23">
        <v>6</v>
      </c>
      <c r="B10" s="41" t="s">
        <v>160</v>
      </c>
      <c r="C10" s="80">
        <v>0</v>
      </c>
      <c r="D10" s="86">
        <v>0</v>
      </c>
      <c r="E10" s="86">
        <v>0</v>
      </c>
      <c r="F10" s="86">
        <v>0</v>
      </c>
      <c r="G10" s="86">
        <v>0</v>
      </c>
      <c r="H10" s="86">
        <v>0</v>
      </c>
      <c r="I10" s="86">
        <v>0</v>
      </c>
      <c r="J10" s="36"/>
      <c r="K10" s="36"/>
      <c r="L10" s="36"/>
      <c r="M10" s="36"/>
      <c r="N10" s="36"/>
      <c r="O10" s="107" t="s">
        <v>36</v>
      </c>
    </row>
    <row r="11" spans="1:15">
      <c r="A11" s="23">
        <v>7</v>
      </c>
      <c r="B11" s="41" t="s">
        <v>37</v>
      </c>
      <c r="C11" s="80">
        <v>0</v>
      </c>
      <c r="D11" s="86">
        <v>0</v>
      </c>
      <c r="E11" s="86">
        <v>0</v>
      </c>
      <c r="F11" s="86">
        <v>0</v>
      </c>
      <c r="G11" s="86">
        <v>0</v>
      </c>
      <c r="H11" s="86">
        <v>0</v>
      </c>
      <c r="I11" s="86">
        <v>0</v>
      </c>
      <c r="J11" s="36"/>
      <c r="K11" s="36"/>
      <c r="L11" s="36"/>
      <c r="M11" s="36"/>
      <c r="N11" s="36"/>
      <c r="O11" s="107" t="s">
        <v>38</v>
      </c>
    </row>
    <row r="12" spans="1:15">
      <c r="A12" s="23">
        <v>8</v>
      </c>
      <c r="B12" s="41" t="s">
        <v>39</v>
      </c>
      <c r="C12" s="80">
        <v>14617316.498945002</v>
      </c>
      <c r="D12" s="86">
        <v>15036981.818909999</v>
      </c>
      <c r="E12" s="86">
        <v>16618618.911229998</v>
      </c>
      <c r="F12" s="86">
        <v>21326749.702089999</v>
      </c>
      <c r="G12" s="86">
        <v>21047375.161516</v>
      </c>
      <c r="H12" s="86">
        <v>20595453.55948</v>
      </c>
      <c r="I12" s="86">
        <v>21583912.790850002</v>
      </c>
      <c r="J12" s="36"/>
      <c r="K12" s="36"/>
      <c r="L12" s="36"/>
      <c r="M12" s="36"/>
      <c r="N12" s="36"/>
      <c r="O12" s="107" t="s">
        <v>40</v>
      </c>
    </row>
    <row r="13" spans="1:15">
      <c r="A13" s="23">
        <v>9</v>
      </c>
      <c r="B13" s="41" t="s">
        <v>161</v>
      </c>
      <c r="C13" s="80">
        <v>1684301.919924</v>
      </c>
      <c r="D13" s="86">
        <v>1874184.2397100001</v>
      </c>
      <c r="E13" s="86">
        <v>1821703.61372</v>
      </c>
      <c r="F13" s="86">
        <v>1759676.2304199999</v>
      </c>
      <c r="G13" s="86">
        <v>1745033.354388</v>
      </c>
      <c r="H13" s="86">
        <v>1668596.8665199999</v>
      </c>
      <c r="I13" s="86">
        <v>2626554.2741300003</v>
      </c>
      <c r="J13" s="36"/>
      <c r="K13" s="36"/>
      <c r="L13" s="36"/>
      <c r="M13" s="36"/>
      <c r="N13" s="36"/>
      <c r="O13" s="107" t="s">
        <v>168</v>
      </c>
    </row>
    <row r="14" spans="1:15">
      <c r="A14" s="23">
        <v>10</v>
      </c>
      <c r="B14" s="41" t="s">
        <v>162</v>
      </c>
      <c r="C14" s="80">
        <v>192884.77</v>
      </c>
      <c r="D14" s="86">
        <v>193487.37</v>
      </c>
      <c r="E14" s="86">
        <v>194076.87</v>
      </c>
      <c r="F14" s="86">
        <v>192950.27</v>
      </c>
      <c r="G14" s="86">
        <v>193579.07</v>
      </c>
      <c r="H14" s="86">
        <v>200784.08</v>
      </c>
      <c r="I14" s="86">
        <v>201347.38</v>
      </c>
      <c r="J14" s="36"/>
      <c r="K14" s="36"/>
      <c r="L14" s="36"/>
      <c r="M14" s="36"/>
      <c r="N14" s="36"/>
      <c r="O14" s="107" t="s">
        <v>43</v>
      </c>
    </row>
    <row r="15" spans="1:15">
      <c r="A15" s="23">
        <v>11</v>
      </c>
      <c r="B15" s="41" t="s">
        <v>123</v>
      </c>
      <c r="C15" s="80">
        <v>2459720.8829040001</v>
      </c>
      <c r="D15" s="86">
        <v>2313213.93616</v>
      </c>
      <c r="E15" s="86">
        <v>2297337.4495000001</v>
      </c>
      <c r="F15" s="86">
        <v>2295505.8977299999</v>
      </c>
      <c r="G15" s="86">
        <v>2293379.6295690001</v>
      </c>
      <c r="H15" s="86">
        <v>2268338.9592899997</v>
      </c>
      <c r="I15" s="86">
        <v>2303620.3759599999</v>
      </c>
      <c r="J15" s="36"/>
      <c r="K15" s="36"/>
      <c r="L15" s="36"/>
      <c r="M15" s="36"/>
      <c r="N15" s="36"/>
      <c r="O15" s="107" t="s">
        <v>45</v>
      </c>
    </row>
    <row r="16" spans="1:15">
      <c r="A16" s="23">
        <v>12</v>
      </c>
      <c r="B16" s="41" t="s">
        <v>163</v>
      </c>
      <c r="C16" s="80">
        <v>567994.06999999995</v>
      </c>
      <c r="D16" s="86">
        <v>567629.12</v>
      </c>
      <c r="E16" s="86">
        <v>566643.17000000004</v>
      </c>
      <c r="F16" s="86">
        <v>567318.61</v>
      </c>
      <c r="G16" s="86">
        <v>403753.49</v>
      </c>
      <c r="H16" s="86">
        <v>398881.74</v>
      </c>
      <c r="I16" s="86">
        <v>398881.74</v>
      </c>
      <c r="J16" s="36"/>
      <c r="K16" s="36"/>
      <c r="L16" s="36"/>
      <c r="M16" s="36"/>
      <c r="N16" s="36"/>
      <c r="O16" s="107" t="s">
        <v>46</v>
      </c>
    </row>
    <row r="17" spans="1:15">
      <c r="A17" s="23">
        <v>13</v>
      </c>
      <c r="B17" s="41" t="s">
        <v>164</v>
      </c>
      <c r="C17" s="80">
        <v>0</v>
      </c>
      <c r="D17" s="86">
        <v>0</v>
      </c>
      <c r="E17" s="86">
        <v>0</v>
      </c>
      <c r="F17" s="86">
        <v>0</v>
      </c>
      <c r="G17" s="86">
        <v>0</v>
      </c>
      <c r="H17" s="86">
        <v>0</v>
      </c>
      <c r="I17" s="86">
        <v>0</v>
      </c>
      <c r="J17" s="36"/>
      <c r="K17" s="36"/>
      <c r="L17" s="36"/>
      <c r="M17" s="36"/>
      <c r="N17" s="36"/>
      <c r="O17" s="107" t="s">
        <v>48</v>
      </c>
    </row>
    <row r="18" spans="1:15">
      <c r="A18" s="23">
        <v>14</v>
      </c>
      <c r="B18" s="41" t="s">
        <v>124</v>
      </c>
      <c r="C18" s="80">
        <v>0</v>
      </c>
      <c r="D18" s="86">
        <v>0</v>
      </c>
      <c r="E18" s="86">
        <v>0</v>
      </c>
      <c r="F18" s="86">
        <v>0</v>
      </c>
      <c r="G18" s="86">
        <v>0</v>
      </c>
      <c r="H18" s="86">
        <v>0</v>
      </c>
      <c r="I18" s="86">
        <v>0</v>
      </c>
      <c r="J18" s="36"/>
      <c r="K18" s="36"/>
      <c r="L18" s="36"/>
      <c r="M18" s="36"/>
      <c r="N18" s="36"/>
      <c r="O18" s="107" t="s">
        <v>50</v>
      </c>
    </row>
    <row r="19" spans="1:15">
      <c r="A19" s="23">
        <v>15</v>
      </c>
      <c r="B19" s="41" t="s">
        <v>165</v>
      </c>
      <c r="C19" s="80">
        <v>0</v>
      </c>
      <c r="D19" s="86">
        <v>0</v>
      </c>
      <c r="E19" s="86">
        <v>0</v>
      </c>
      <c r="F19" s="86">
        <v>0</v>
      </c>
      <c r="G19" s="86">
        <v>0</v>
      </c>
      <c r="H19" s="86">
        <v>0</v>
      </c>
      <c r="I19" s="86">
        <v>0</v>
      </c>
      <c r="J19" s="36"/>
      <c r="K19" s="36"/>
      <c r="L19" s="36"/>
      <c r="M19" s="36"/>
      <c r="N19" s="36"/>
      <c r="O19" s="107" t="s">
        <v>52</v>
      </c>
    </row>
    <row r="20" spans="1:15">
      <c r="A20" s="23">
        <v>16</v>
      </c>
      <c r="B20" s="41" t="s">
        <v>126</v>
      </c>
      <c r="C20" s="80">
        <v>0</v>
      </c>
      <c r="D20" s="86">
        <v>0</v>
      </c>
      <c r="E20" s="86">
        <v>0</v>
      </c>
      <c r="F20" s="86">
        <v>0</v>
      </c>
      <c r="G20" s="86">
        <v>0</v>
      </c>
      <c r="H20" s="86">
        <v>0</v>
      </c>
      <c r="I20" s="86">
        <v>0</v>
      </c>
      <c r="J20" s="36"/>
      <c r="K20" s="36"/>
      <c r="L20" s="36"/>
      <c r="M20" s="36"/>
      <c r="N20" s="36"/>
      <c r="O20" s="107" t="s">
        <v>54</v>
      </c>
    </row>
    <row r="21" spans="1:15" s="76" customFormat="1">
      <c r="A21" s="75">
        <v>17</v>
      </c>
      <c r="B21" s="69" t="s">
        <v>201</v>
      </c>
      <c r="C21" s="81">
        <v>118679262.211677</v>
      </c>
      <c r="D21" s="83">
        <v>117169439.80147</v>
      </c>
      <c r="E21" s="83">
        <v>116765877.21063</v>
      </c>
      <c r="F21" s="83">
        <v>116292277.71821</v>
      </c>
      <c r="G21" s="83">
        <v>113962753.30179101</v>
      </c>
      <c r="H21" s="83">
        <v>112884507.70963001</v>
      </c>
      <c r="I21" s="83">
        <v>113426661.71683</v>
      </c>
      <c r="J21" s="74"/>
      <c r="K21" s="74"/>
      <c r="L21" s="74"/>
      <c r="M21" s="74"/>
      <c r="N21" s="74"/>
      <c r="O21" s="106" t="s">
        <v>56</v>
      </c>
    </row>
    <row r="22" spans="1:15" s="76" customFormat="1">
      <c r="A22" s="75">
        <v>18</v>
      </c>
      <c r="B22" s="69" t="s">
        <v>339</v>
      </c>
      <c r="C22" s="81">
        <v>14426698.166452268</v>
      </c>
      <c r="D22" s="83">
        <v>15707858.314820001</v>
      </c>
      <c r="E22" s="83">
        <v>14352041.239179999</v>
      </c>
      <c r="F22" s="83">
        <v>14322666.879350001</v>
      </c>
      <c r="G22" s="83">
        <v>15076476.815598004</v>
      </c>
      <c r="H22" s="83">
        <v>15350331.689239999</v>
      </c>
      <c r="I22" s="83">
        <v>14321659.645189999</v>
      </c>
      <c r="J22" s="74"/>
      <c r="K22" s="74"/>
      <c r="L22" s="74"/>
      <c r="M22" s="74"/>
      <c r="N22" s="74"/>
      <c r="O22" s="106" t="s">
        <v>93</v>
      </c>
    </row>
    <row r="23" spans="1:15" s="76" customFormat="1">
      <c r="A23" s="75">
        <v>19</v>
      </c>
      <c r="B23" s="69" t="s">
        <v>22</v>
      </c>
      <c r="C23" s="81">
        <v>133105960.37812927</v>
      </c>
      <c r="D23" s="83">
        <v>132877298.11629999</v>
      </c>
      <c r="E23" s="83">
        <v>131117918.44982</v>
      </c>
      <c r="F23" s="83">
        <v>130614944.59756999</v>
      </c>
      <c r="G23" s="83">
        <v>129039230.11738901</v>
      </c>
      <c r="H23" s="83">
        <v>128234839.39886999</v>
      </c>
      <c r="I23" s="83">
        <v>127748321.36202002</v>
      </c>
      <c r="J23" s="74"/>
      <c r="K23" s="74"/>
      <c r="L23" s="74"/>
      <c r="M23" s="74"/>
      <c r="N23" s="74"/>
      <c r="O23" s="106" t="s">
        <v>94</v>
      </c>
    </row>
    <row r="24" spans="1:15" s="76" customFormat="1">
      <c r="A24" s="75">
        <v>20</v>
      </c>
      <c r="B24" s="69" t="s">
        <v>203</v>
      </c>
      <c r="C24" s="81">
        <v>105213327.38416301</v>
      </c>
      <c r="D24" s="83">
        <v>105717488.84931</v>
      </c>
      <c r="E24" s="83">
        <v>104901244.87735</v>
      </c>
      <c r="F24" s="83">
        <v>106458457.71290001</v>
      </c>
      <c r="G24" s="83">
        <v>107256897.16268301</v>
      </c>
      <c r="H24" s="83">
        <v>108598686.0591</v>
      </c>
      <c r="I24" s="83">
        <v>107549972.45475</v>
      </c>
      <c r="J24" s="74"/>
      <c r="K24" s="74"/>
      <c r="L24" s="74"/>
      <c r="M24" s="74"/>
      <c r="N24" s="74"/>
      <c r="O24" s="106" t="s">
        <v>169</v>
      </c>
    </row>
    <row r="25" spans="1:15" s="76" customFormat="1">
      <c r="A25" s="75">
        <v>21</v>
      </c>
      <c r="B25" s="69" t="s">
        <v>205</v>
      </c>
      <c r="C25" s="81">
        <v>27892632.993963998</v>
      </c>
      <c r="D25" s="83">
        <v>27159809.26698</v>
      </c>
      <c r="E25" s="83">
        <v>26216673.572459999</v>
      </c>
      <c r="F25" s="83">
        <v>24156486.884660002</v>
      </c>
      <c r="G25" s="83">
        <v>21782332.954705998</v>
      </c>
      <c r="H25" s="83">
        <v>19636153.339759998</v>
      </c>
      <c r="I25" s="83">
        <v>20198348.907269999</v>
      </c>
      <c r="J25" s="74"/>
      <c r="K25" s="74"/>
      <c r="L25" s="74"/>
      <c r="M25" s="74"/>
      <c r="N25" s="74"/>
      <c r="O25" s="106" t="s">
        <v>170</v>
      </c>
    </row>
    <row r="26" spans="1:15">
      <c r="J26" s="102"/>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349</v>
      </c>
    </row>
    <row r="10" spans="4:4">
      <c r="D10" t="s">
        <v>350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zoomScale="70" zoomScaleNormal="70" zoomScaleSheetLayoutView="70" workbookViewId="0">
      <pane xSplit="2" ySplit="4" topLeftCell="F5" activePane="bottomRight" state="frozen"/>
      <selection activeCell="G11" sqref="G11"/>
      <selection pane="topRight" activeCell="G11" sqref="G11"/>
      <selection pane="bottomLeft" activeCell="G11" sqref="G11"/>
      <selection pane="bottomRight" activeCell="I5" sqref="I5"/>
    </sheetView>
  </sheetViews>
  <sheetFormatPr defaultRowHeight="14.4"/>
  <cols>
    <col min="1" max="1" width="3.88671875" bestFit="1" customWidth="1"/>
    <col min="2" max="2" width="47.109375" bestFit="1" customWidth="1"/>
    <col min="3" max="3" width="17.6640625" style="28" customWidth="1"/>
    <col min="4" max="5" width="19.109375" bestFit="1" customWidth="1"/>
    <col min="6"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365</v>
      </c>
      <c r="B3" s="150"/>
      <c r="C3" s="150"/>
      <c r="D3" s="150"/>
      <c r="E3" s="150"/>
      <c r="F3" s="150"/>
      <c r="G3" s="150"/>
      <c r="H3" s="150"/>
      <c r="I3" s="150"/>
      <c r="J3" s="150"/>
      <c r="K3" s="150"/>
      <c r="L3" s="150"/>
      <c r="M3" s="150"/>
      <c r="N3" s="150"/>
      <c r="O3" s="150"/>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ht="15" customHeight="1">
      <c r="A5" s="29">
        <v>1</v>
      </c>
      <c r="B5" s="12" t="s">
        <v>223</v>
      </c>
      <c r="C5" s="80">
        <v>17639626.351400003</v>
      </c>
      <c r="D5" s="67">
        <v>32860761.817140002</v>
      </c>
      <c r="E5" s="80">
        <v>49543334.749709986</v>
      </c>
      <c r="F5" s="67">
        <v>66214449.999199994</v>
      </c>
      <c r="G5" s="80">
        <v>81317472.084820017</v>
      </c>
      <c r="H5" s="80">
        <v>95474146.413719997</v>
      </c>
      <c r="I5" s="67">
        <v>112067328.94802001</v>
      </c>
      <c r="J5" s="80"/>
      <c r="K5" s="80"/>
      <c r="L5" s="80"/>
      <c r="M5" s="80"/>
      <c r="N5" s="80"/>
      <c r="O5" s="112" t="s">
        <v>253</v>
      </c>
    </row>
    <row r="6" spans="1:15" ht="15" customHeight="1">
      <c r="A6" s="29">
        <v>2</v>
      </c>
      <c r="B6" s="12" t="s">
        <v>224</v>
      </c>
      <c r="C6" s="80">
        <v>497275.59503000003</v>
      </c>
      <c r="D6" s="67">
        <v>985363.24479999975</v>
      </c>
      <c r="E6" s="80">
        <v>1478307.6543399997</v>
      </c>
      <c r="F6" s="67">
        <v>1906177.6995100002</v>
      </c>
      <c r="G6" s="80">
        <v>2309542.4500300009</v>
      </c>
      <c r="H6" s="80">
        <v>2578861.6713800002</v>
      </c>
      <c r="I6" s="67">
        <v>3016168.0698099993</v>
      </c>
      <c r="J6" s="80"/>
      <c r="K6" s="80"/>
      <c r="L6" s="80"/>
      <c r="M6" s="80"/>
      <c r="N6" s="80"/>
      <c r="O6" s="112" t="s">
        <v>254</v>
      </c>
    </row>
    <row r="7" spans="1:15" ht="15" customHeight="1">
      <c r="A7" s="29">
        <v>3</v>
      </c>
      <c r="B7" s="12" t="s">
        <v>225</v>
      </c>
      <c r="C7" s="80">
        <v>-903929.70203000016</v>
      </c>
      <c r="D7" s="67">
        <v>-850730.76123000041</v>
      </c>
      <c r="E7" s="80">
        <v>-677281.86938999989</v>
      </c>
      <c r="F7" s="67">
        <v>-972461.72247000004</v>
      </c>
      <c r="G7" s="80">
        <v>-771754.90244999982</v>
      </c>
      <c r="H7" s="80">
        <v>-681718.21984000027</v>
      </c>
      <c r="I7" s="67">
        <v>-857272.28273999994</v>
      </c>
      <c r="J7" s="80"/>
      <c r="K7" s="80"/>
      <c r="L7" s="80"/>
      <c r="M7" s="80"/>
      <c r="N7" s="80"/>
      <c r="O7" s="112" t="s">
        <v>256</v>
      </c>
    </row>
    <row r="8" spans="1:15" s="11" customFormat="1" ht="15" customHeight="1">
      <c r="A8" s="30">
        <v>4</v>
      </c>
      <c r="B8" s="73" t="s">
        <v>226</v>
      </c>
      <c r="C8" s="81">
        <v>16238421.054140002</v>
      </c>
      <c r="D8" s="70">
        <v>31024667.810840003</v>
      </c>
      <c r="E8" s="81">
        <v>47387745.225629978</v>
      </c>
      <c r="F8" s="70">
        <v>63335810.576930001</v>
      </c>
      <c r="G8" s="81">
        <v>78236174.732049972</v>
      </c>
      <c r="H8" s="81">
        <v>92213566.522180006</v>
      </c>
      <c r="I8" s="70">
        <v>108193888.59517998</v>
      </c>
      <c r="J8" s="81"/>
      <c r="K8" s="81"/>
      <c r="L8" s="81"/>
      <c r="M8" s="81"/>
      <c r="N8" s="81"/>
      <c r="O8" s="114" t="s">
        <v>257</v>
      </c>
    </row>
    <row r="9" spans="1:15" ht="15" customHeight="1">
      <c r="A9" s="29">
        <v>5</v>
      </c>
      <c r="B9" s="12" t="s">
        <v>227</v>
      </c>
      <c r="C9" s="80">
        <v>7813083.2730599986</v>
      </c>
      <c r="D9" s="67">
        <v>7977394.8549700007</v>
      </c>
      <c r="E9" s="80">
        <v>-1797680.689629999</v>
      </c>
      <c r="F9" s="67">
        <v>-3374172.6066800002</v>
      </c>
      <c r="G9" s="80">
        <v>-1008316.0972599991</v>
      </c>
      <c r="H9" s="80">
        <v>-7505613.7579999994</v>
      </c>
      <c r="I9" s="67">
        <v>-3525598.3893999984</v>
      </c>
      <c r="J9" s="80"/>
      <c r="K9" s="80"/>
      <c r="L9" s="80"/>
      <c r="M9" s="80"/>
      <c r="N9" s="80"/>
      <c r="O9" s="112" t="s">
        <v>255</v>
      </c>
    </row>
    <row r="10" spans="1:15" ht="15" customHeight="1">
      <c r="A10" s="29">
        <v>6</v>
      </c>
      <c r="B10" s="12" t="s">
        <v>228</v>
      </c>
      <c r="C10" s="80">
        <v>109948.23478999997</v>
      </c>
      <c r="D10" s="67">
        <v>208107.50274000003</v>
      </c>
      <c r="E10" s="80">
        <v>316560.3958</v>
      </c>
      <c r="F10" s="67">
        <v>422898.40448000008</v>
      </c>
      <c r="G10" s="80">
        <v>531492.70276999997</v>
      </c>
      <c r="H10" s="80">
        <v>633718.72580000001</v>
      </c>
      <c r="I10" s="67">
        <v>754411.09794999997</v>
      </c>
      <c r="J10" s="80"/>
      <c r="K10" s="80"/>
      <c r="L10" s="80"/>
      <c r="M10" s="80"/>
      <c r="N10" s="80"/>
      <c r="O10" s="112" t="s">
        <v>279</v>
      </c>
    </row>
    <row r="11" spans="1:15" ht="15" customHeight="1">
      <c r="A11" s="29">
        <v>7</v>
      </c>
      <c r="B11" s="12" t="s">
        <v>229</v>
      </c>
      <c r="C11" s="80">
        <v>379938.80748000002</v>
      </c>
      <c r="D11" s="67">
        <v>740913.79009000002</v>
      </c>
      <c r="E11" s="80">
        <v>1145994.6947600003</v>
      </c>
      <c r="F11" s="67">
        <v>1082365.7872300001</v>
      </c>
      <c r="G11" s="80">
        <v>1598513.8736399992</v>
      </c>
      <c r="H11" s="80">
        <v>2056691.0228900001</v>
      </c>
      <c r="I11" s="67">
        <v>2787322.6926000006</v>
      </c>
      <c r="J11" s="80"/>
      <c r="K11" s="80"/>
      <c r="L11" s="80"/>
      <c r="M11" s="80"/>
      <c r="N11" s="80"/>
      <c r="O11" s="112" t="s">
        <v>259</v>
      </c>
    </row>
    <row r="12" spans="1:15" s="11" customFormat="1" ht="15" customHeight="1">
      <c r="A12" s="30">
        <v>8</v>
      </c>
      <c r="B12" s="73" t="s">
        <v>230</v>
      </c>
      <c r="C12" s="81">
        <v>24541391.369810004</v>
      </c>
      <c r="D12" s="70">
        <v>39951083.959029987</v>
      </c>
      <c r="E12" s="81">
        <v>47052619.626789972</v>
      </c>
      <c r="F12" s="70">
        <v>61466902.162219979</v>
      </c>
      <c r="G12" s="81">
        <v>79357865.211450025</v>
      </c>
      <c r="H12" s="81">
        <v>87398362.513140008</v>
      </c>
      <c r="I12" s="70">
        <v>108210023.99659</v>
      </c>
      <c r="J12" s="81"/>
      <c r="K12" s="81"/>
      <c r="L12" s="81"/>
      <c r="M12" s="81"/>
      <c r="N12" s="81"/>
      <c r="O12" s="114" t="s">
        <v>258</v>
      </c>
    </row>
    <row r="13" spans="1:15" ht="15" customHeight="1">
      <c r="A13" s="29">
        <v>9</v>
      </c>
      <c r="B13" s="12" t="s">
        <v>231</v>
      </c>
      <c r="C13" s="80">
        <v>5884430.0207399977</v>
      </c>
      <c r="D13" s="67">
        <v>10882964.406340001</v>
      </c>
      <c r="E13" s="80">
        <v>17112706.212120004</v>
      </c>
      <c r="F13" s="67">
        <v>23919209.161999997</v>
      </c>
      <c r="G13" s="80">
        <v>29166731.266889997</v>
      </c>
      <c r="H13" s="80">
        <v>38409024.920010008</v>
      </c>
      <c r="I13" s="67">
        <v>45659396.558830023</v>
      </c>
      <c r="J13" s="80"/>
      <c r="K13" s="80"/>
      <c r="L13" s="80"/>
      <c r="M13" s="80"/>
      <c r="N13" s="80"/>
      <c r="O13" s="112" t="s">
        <v>267</v>
      </c>
    </row>
    <row r="14" spans="1:15" ht="15" customHeight="1">
      <c r="A14" s="29">
        <v>10</v>
      </c>
      <c r="B14" s="98" t="s">
        <v>395</v>
      </c>
      <c r="C14" s="80">
        <v>6521386.5115600023</v>
      </c>
      <c r="D14" s="67">
        <v>14323543.386870001</v>
      </c>
      <c r="E14" s="80">
        <v>17627148.767769996</v>
      </c>
      <c r="F14" s="67">
        <v>24686732.480760004</v>
      </c>
      <c r="G14" s="80">
        <v>31559427.856089998</v>
      </c>
      <c r="H14" s="67">
        <v>34522552.228489995</v>
      </c>
      <c r="I14" s="67">
        <v>39483688.597649999</v>
      </c>
      <c r="J14" s="80"/>
      <c r="K14" s="80"/>
      <c r="L14" s="80"/>
      <c r="M14" s="80"/>
      <c r="N14" s="80"/>
      <c r="O14" s="112" t="s">
        <v>420</v>
      </c>
    </row>
    <row r="15" spans="1:15" ht="15" customHeight="1">
      <c r="A15" s="29">
        <v>11</v>
      </c>
      <c r="B15" s="12" t="s">
        <v>232</v>
      </c>
      <c r="C15" s="80">
        <v>290771.93153999996</v>
      </c>
      <c r="D15" s="67">
        <v>624506.23342000018</v>
      </c>
      <c r="E15" s="80">
        <v>874139.56319999986</v>
      </c>
      <c r="F15" s="67">
        <v>1228596.8464299999</v>
      </c>
      <c r="G15" s="80">
        <v>1514682.1231999998</v>
      </c>
      <c r="H15" s="80">
        <v>1743789.8654699994</v>
      </c>
      <c r="I15" s="67">
        <v>2025615.8176599997</v>
      </c>
      <c r="J15" s="80"/>
      <c r="K15" s="80"/>
      <c r="L15" s="80"/>
      <c r="M15" s="80"/>
      <c r="N15" s="80"/>
      <c r="O15" s="112" t="s">
        <v>269</v>
      </c>
    </row>
    <row r="16" spans="1:15" ht="15" customHeight="1">
      <c r="A16" s="29">
        <v>12</v>
      </c>
      <c r="B16" s="12" t="s">
        <v>233</v>
      </c>
      <c r="C16" s="80">
        <v>1653253.0696699996</v>
      </c>
      <c r="D16" s="67">
        <v>2099812.1948799998</v>
      </c>
      <c r="E16" s="80">
        <v>3335812.9260500018</v>
      </c>
      <c r="F16" s="67">
        <v>3885468.4911400005</v>
      </c>
      <c r="G16" s="80">
        <v>4895652.7868000008</v>
      </c>
      <c r="H16" s="80">
        <v>4923889.4133300018</v>
      </c>
      <c r="I16" s="67">
        <v>5305733.9253099989</v>
      </c>
      <c r="J16" s="80"/>
      <c r="K16" s="80"/>
      <c r="L16" s="80"/>
      <c r="M16" s="80"/>
      <c r="N16" s="80"/>
      <c r="O16" s="112" t="s">
        <v>268</v>
      </c>
    </row>
    <row r="17" spans="1:15" ht="15" customHeight="1">
      <c r="A17" s="29">
        <v>13</v>
      </c>
      <c r="B17" s="12" t="s">
        <v>234</v>
      </c>
      <c r="C17" s="80">
        <v>-92443.761739999973</v>
      </c>
      <c r="D17" s="67">
        <v>-52465.733969999994</v>
      </c>
      <c r="E17" s="80">
        <v>31984.445279999993</v>
      </c>
      <c r="F17" s="67">
        <v>12146.573719999989</v>
      </c>
      <c r="G17" s="80">
        <v>-89102.244479999979</v>
      </c>
      <c r="H17" s="80">
        <v>83486.926480000038</v>
      </c>
      <c r="I17" s="67">
        <v>173609.36423000001</v>
      </c>
      <c r="J17" s="80"/>
      <c r="K17" s="80"/>
      <c r="L17" s="80"/>
      <c r="M17" s="80"/>
      <c r="N17" s="80"/>
      <c r="O17" s="112" t="s">
        <v>421</v>
      </c>
    </row>
    <row r="18" spans="1:15" ht="28.8">
      <c r="A18" s="122">
        <v>14</v>
      </c>
      <c r="B18" s="87" t="s">
        <v>400</v>
      </c>
      <c r="C18" s="80">
        <v>997.51065999999992</v>
      </c>
      <c r="D18" s="67">
        <v>33.278489999999998</v>
      </c>
      <c r="E18" s="80">
        <v>825.59821999999986</v>
      </c>
      <c r="F18" s="67">
        <v>1164.7039199999997</v>
      </c>
      <c r="G18" s="80">
        <v>716.26423999999997</v>
      </c>
      <c r="H18" s="67">
        <v>1390.09933</v>
      </c>
      <c r="I18" s="67">
        <v>693.11336000000006</v>
      </c>
      <c r="J18" s="80"/>
      <c r="K18" s="80"/>
      <c r="L18" s="80"/>
      <c r="M18" s="80"/>
      <c r="N18" s="80"/>
      <c r="O18" s="115" t="s">
        <v>422</v>
      </c>
    </row>
    <row r="19" spans="1:15" s="11" customFormat="1" ht="15" customHeight="1">
      <c r="A19" s="30">
        <v>15</v>
      </c>
      <c r="B19" s="73" t="s">
        <v>235</v>
      </c>
      <c r="C19" s="81">
        <v>13676851.419420002</v>
      </c>
      <c r="D19" s="70">
        <v>26629381.299150001</v>
      </c>
      <c r="E19" s="81">
        <v>37234338.386160016</v>
      </c>
      <c r="F19" s="70">
        <v>51276124.565140009</v>
      </c>
      <c r="G19" s="81">
        <v>64018743.806409992</v>
      </c>
      <c r="H19" s="81">
        <v>76196553.722270012</v>
      </c>
      <c r="I19" s="70">
        <v>88597505.741799995</v>
      </c>
      <c r="J19" s="81"/>
      <c r="K19" s="81"/>
      <c r="L19" s="81"/>
      <c r="M19" s="81"/>
      <c r="N19" s="81"/>
      <c r="O19" s="114" t="s">
        <v>270</v>
      </c>
    </row>
    <row r="20" spans="1:15" ht="15" customHeight="1">
      <c r="A20" s="29">
        <v>16</v>
      </c>
      <c r="B20" s="12" t="s">
        <v>236</v>
      </c>
      <c r="C20" s="80">
        <v>640873.17250999995</v>
      </c>
      <c r="D20" s="67">
        <v>1221839.1314199998</v>
      </c>
      <c r="E20" s="80">
        <v>1889185.1880499998</v>
      </c>
      <c r="F20" s="67">
        <v>2570877.1240500007</v>
      </c>
      <c r="G20" s="80">
        <v>3195604.1226300001</v>
      </c>
      <c r="H20" s="80">
        <v>3739519.710669999</v>
      </c>
      <c r="I20" s="67">
        <v>4313211.4716299977</v>
      </c>
      <c r="J20" s="80"/>
      <c r="K20" s="80"/>
      <c r="L20" s="80"/>
      <c r="M20" s="80"/>
      <c r="N20" s="80"/>
      <c r="O20" s="112" t="s">
        <v>271</v>
      </c>
    </row>
    <row r="21" spans="1:15" ht="15" customHeight="1">
      <c r="A21" s="29">
        <v>17</v>
      </c>
      <c r="B21" s="12" t="s">
        <v>237</v>
      </c>
      <c r="C21" s="80">
        <v>307334.29288999987</v>
      </c>
      <c r="D21" s="67">
        <v>592316.27585999994</v>
      </c>
      <c r="E21" s="80">
        <v>863088.6664300001</v>
      </c>
      <c r="F21" s="67">
        <v>1182793.6813300001</v>
      </c>
      <c r="G21" s="80">
        <v>1468789.6112700002</v>
      </c>
      <c r="H21" s="80">
        <v>1736210.0976400001</v>
      </c>
      <c r="I21" s="67">
        <v>2058581.6001800003</v>
      </c>
      <c r="J21" s="80"/>
      <c r="K21" s="80"/>
      <c r="L21" s="80"/>
      <c r="M21" s="80"/>
      <c r="N21" s="80"/>
      <c r="O21" s="112" t="s">
        <v>272</v>
      </c>
    </row>
    <row r="22" spans="1:15" ht="15" customHeight="1">
      <c r="A22" s="29">
        <v>18</v>
      </c>
      <c r="B22" s="12" t="s">
        <v>238</v>
      </c>
      <c r="C22" s="80">
        <v>263457.63999</v>
      </c>
      <c r="D22" s="67">
        <v>533449.49924000003</v>
      </c>
      <c r="E22" s="80">
        <v>788024.08327000018</v>
      </c>
      <c r="F22" s="67">
        <v>1041839.7487599998</v>
      </c>
      <c r="G22" s="80">
        <v>1297887.9577800003</v>
      </c>
      <c r="H22" s="80">
        <v>1562429.77562</v>
      </c>
      <c r="I22" s="67">
        <v>1784794.4512400001</v>
      </c>
      <c r="J22" s="80"/>
      <c r="K22" s="80"/>
      <c r="L22" s="80"/>
      <c r="M22" s="80"/>
      <c r="N22" s="80"/>
      <c r="O22" s="112" t="s">
        <v>273</v>
      </c>
    </row>
    <row r="23" spans="1:15" ht="15" customHeight="1">
      <c r="A23" s="29">
        <v>19</v>
      </c>
      <c r="B23" s="12" t="s">
        <v>239</v>
      </c>
      <c r="C23" s="80">
        <v>538259.61487000005</v>
      </c>
      <c r="D23" s="67">
        <v>973511.63725999976</v>
      </c>
      <c r="E23" s="80">
        <v>1493979.5779100002</v>
      </c>
      <c r="F23" s="67">
        <v>1817173.8707700002</v>
      </c>
      <c r="G23" s="80">
        <v>2179830.1079400005</v>
      </c>
      <c r="H23" s="80">
        <v>2465545.5580899995</v>
      </c>
      <c r="I23" s="67">
        <v>2893368.3376200008</v>
      </c>
      <c r="J23" s="80"/>
      <c r="K23" s="80"/>
      <c r="L23" s="80"/>
      <c r="M23" s="80"/>
      <c r="N23" s="80"/>
      <c r="O23" s="112" t="s">
        <v>274</v>
      </c>
    </row>
    <row r="24" spans="1:15" s="11" customFormat="1" ht="15" customHeight="1">
      <c r="A24" s="30">
        <v>20</v>
      </c>
      <c r="B24" s="73" t="s">
        <v>240</v>
      </c>
      <c r="C24" s="81">
        <v>1749924.7206299996</v>
      </c>
      <c r="D24" s="70">
        <v>3321116.5441099997</v>
      </c>
      <c r="E24" s="81">
        <v>5034277.5160300015</v>
      </c>
      <c r="F24" s="70">
        <v>6612684.42533</v>
      </c>
      <c r="G24" s="81">
        <v>8142111.8000100031</v>
      </c>
      <c r="H24" s="81">
        <v>9503705.1424500011</v>
      </c>
      <c r="I24" s="70">
        <v>11049955.861080002</v>
      </c>
      <c r="J24" s="81"/>
      <c r="K24" s="81"/>
      <c r="L24" s="81"/>
      <c r="M24" s="81"/>
      <c r="N24" s="81"/>
      <c r="O24" s="114" t="s">
        <v>275</v>
      </c>
    </row>
    <row r="25" spans="1:15" s="11" customFormat="1" ht="15" customHeight="1">
      <c r="A25" s="30">
        <v>21</v>
      </c>
      <c r="B25" s="73" t="s">
        <v>241</v>
      </c>
      <c r="C25" s="81">
        <v>15426776.140149996</v>
      </c>
      <c r="D25" s="70">
        <v>29950497.843469996</v>
      </c>
      <c r="E25" s="81">
        <v>42268615.902379982</v>
      </c>
      <c r="F25" s="70">
        <v>57888808.990689993</v>
      </c>
      <c r="G25" s="81">
        <v>72160855.606579989</v>
      </c>
      <c r="H25" s="81">
        <v>85700258.86491999</v>
      </c>
      <c r="I25" s="70">
        <v>99647461.603130043</v>
      </c>
      <c r="J25" s="81"/>
      <c r="K25" s="81"/>
      <c r="L25" s="81"/>
      <c r="M25" s="81"/>
      <c r="N25" s="81"/>
      <c r="O25" s="114" t="s">
        <v>427</v>
      </c>
    </row>
    <row r="26" spans="1:15" ht="15" customHeight="1">
      <c r="A26" s="29">
        <v>22</v>
      </c>
      <c r="B26" s="12" t="s">
        <v>242</v>
      </c>
      <c r="C26" s="80">
        <v>175686.73243999999</v>
      </c>
      <c r="D26" s="67">
        <v>339427.95655999996</v>
      </c>
      <c r="E26" s="80">
        <v>508865.19043000008</v>
      </c>
      <c r="F26" s="67">
        <v>757913.72135000001</v>
      </c>
      <c r="G26" s="80">
        <v>925665.19188000017</v>
      </c>
      <c r="H26" s="80">
        <v>1111672.1194800001</v>
      </c>
      <c r="I26" s="67">
        <v>1275339.4050199999</v>
      </c>
      <c r="J26" s="80"/>
      <c r="K26" s="80"/>
      <c r="L26" s="80"/>
      <c r="M26" s="80"/>
      <c r="N26" s="80"/>
      <c r="O26" s="112" t="s">
        <v>266</v>
      </c>
    </row>
    <row r="27" spans="1:15" ht="15" customHeight="1">
      <c r="A27" s="29">
        <v>23</v>
      </c>
      <c r="B27" s="12" t="s">
        <v>243</v>
      </c>
      <c r="C27" s="80">
        <v>558412.59004999988</v>
      </c>
      <c r="D27" s="67">
        <v>1114966.4353399999</v>
      </c>
      <c r="E27" s="80">
        <v>1711219.1464399998</v>
      </c>
      <c r="F27" s="67">
        <v>2462291.7665199996</v>
      </c>
      <c r="G27" s="80">
        <v>3011798.7819400006</v>
      </c>
      <c r="H27" s="80">
        <v>3653888.371199999</v>
      </c>
      <c r="I27" s="67">
        <v>4201827.6670199996</v>
      </c>
      <c r="J27" s="80"/>
      <c r="K27" s="80"/>
      <c r="L27" s="80"/>
      <c r="M27" s="80"/>
      <c r="N27" s="80"/>
      <c r="O27" s="112" t="s">
        <v>277</v>
      </c>
    </row>
    <row r="28" spans="1:15" ht="15" customHeight="1">
      <c r="A28" s="29">
        <v>24</v>
      </c>
      <c r="B28" s="12" t="s">
        <v>244</v>
      </c>
      <c r="C28" s="80">
        <v>22587.349379999996</v>
      </c>
      <c r="D28" s="67">
        <v>50507.569359999994</v>
      </c>
      <c r="E28" s="80">
        <v>76658.606239999994</v>
      </c>
      <c r="F28" s="67">
        <v>106018.16177999999</v>
      </c>
      <c r="G28" s="80">
        <v>119907.8425</v>
      </c>
      <c r="H28" s="80">
        <v>135744.15489999999</v>
      </c>
      <c r="I28" s="67">
        <v>159281.19712999999</v>
      </c>
      <c r="J28" s="80"/>
      <c r="K28" s="80"/>
      <c r="L28" s="80"/>
      <c r="M28" s="80"/>
      <c r="N28" s="80"/>
      <c r="O28" s="112" t="s">
        <v>276</v>
      </c>
    </row>
    <row r="29" spans="1:15" ht="15" customHeight="1">
      <c r="A29" s="29">
        <v>25</v>
      </c>
      <c r="B29" s="12" t="s">
        <v>245</v>
      </c>
      <c r="C29" s="80">
        <v>613193.98468999995</v>
      </c>
      <c r="D29" s="67">
        <v>1190833.1196099999</v>
      </c>
      <c r="E29" s="80">
        <v>2009055.1170099999</v>
      </c>
      <c r="F29" s="67">
        <v>2481193.4784700004</v>
      </c>
      <c r="G29" s="80">
        <v>3169343.2712599998</v>
      </c>
      <c r="H29" s="80">
        <v>3830561.7591299983</v>
      </c>
      <c r="I29" s="67">
        <v>4549578.0182700027</v>
      </c>
      <c r="J29" s="80"/>
      <c r="K29" s="80"/>
      <c r="L29" s="80"/>
      <c r="M29" s="80"/>
      <c r="N29" s="80"/>
      <c r="O29" s="112" t="s">
        <v>278</v>
      </c>
    </row>
    <row r="30" spans="1:15" ht="15" customHeight="1">
      <c r="A30" s="29">
        <v>26</v>
      </c>
      <c r="B30" s="98" t="s">
        <v>396</v>
      </c>
      <c r="C30" s="80">
        <v>112633.45201000001</v>
      </c>
      <c r="D30" s="67">
        <v>245464.88613</v>
      </c>
      <c r="E30" s="80">
        <v>373292.78412000003</v>
      </c>
      <c r="F30" s="67">
        <v>512040.14051</v>
      </c>
      <c r="G30" s="80">
        <v>616503.09712000005</v>
      </c>
      <c r="H30" s="67">
        <v>735984.74051000003</v>
      </c>
      <c r="I30" s="67">
        <v>736166.88723999995</v>
      </c>
      <c r="J30" s="80"/>
      <c r="K30" s="80"/>
      <c r="L30" s="80"/>
      <c r="M30" s="80"/>
      <c r="N30" s="80"/>
      <c r="O30" s="112" t="s">
        <v>423</v>
      </c>
    </row>
    <row r="31" spans="1:15" ht="15" customHeight="1">
      <c r="A31" s="29">
        <v>27</v>
      </c>
      <c r="B31" s="98" t="s">
        <v>401</v>
      </c>
      <c r="C31" s="80">
        <v>2397965.7679299987</v>
      </c>
      <c r="D31" s="67">
        <v>749870.67063000007</v>
      </c>
      <c r="E31" s="80">
        <v>999488.4535099999</v>
      </c>
      <c r="F31" s="67">
        <v>1372488.8323599999</v>
      </c>
      <c r="G31" s="80">
        <v>1699025.03265</v>
      </c>
      <c r="H31" s="67">
        <v>2006597.7288199998</v>
      </c>
      <c r="I31" s="67">
        <v>2344297.65974</v>
      </c>
      <c r="J31" s="80"/>
      <c r="K31" s="80"/>
      <c r="L31" s="80"/>
      <c r="M31" s="80"/>
      <c r="N31" s="80"/>
      <c r="O31" s="112" t="s">
        <v>424</v>
      </c>
    </row>
    <row r="32" spans="1:15" ht="15" customHeight="1">
      <c r="A32" s="29">
        <v>28</v>
      </c>
      <c r="B32" s="98" t="s">
        <v>397</v>
      </c>
      <c r="C32" s="80">
        <v>139883.09924000004</v>
      </c>
      <c r="D32" s="67">
        <v>185342.92161999998</v>
      </c>
      <c r="E32" s="80">
        <v>230540.73682999998</v>
      </c>
      <c r="F32" s="67">
        <v>238110.70533999999</v>
      </c>
      <c r="G32" s="80">
        <v>371414.56296000013</v>
      </c>
      <c r="H32" s="67">
        <v>399511.85648000002</v>
      </c>
      <c r="I32" s="67">
        <v>504570.32024000003</v>
      </c>
      <c r="J32" s="80"/>
      <c r="K32" s="80"/>
      <c r="L32" s="80"/>
      <c r="M32" s="80"/>
      <c r="N32" s="80"/>
      <c r="O32" s="112" t="s">
        <v>425</v>
      </c>
    </row>
    <row r="33" spans="1:15" ht="15" customHeight="1">
      <c r="A33" s="29">
        <v>29</v>
      </c>
      <c r="B33" s="12" t="s">
        <v>246</v>
      </c>
      <c r="C33" s="96">
        <v>0</v>
      </c>
      <c r="D33" s="92"/>
      <c r="E33" s="92"/>
      <c r="F33" s="92"/>
      <c r="G33" s="96"/>
      <c r="H33" s="96"/>
      <c r="I33" s="92"/>
      <c r="J33" s="96"/>
      <c r="K33" s="96"/>
      <c r="L33" s="96"/>
      <c r="M33" s="96"/>
      <c r="N33" s="96"/>
      <c r="O33" s="112" t="s">
        <v>265</v>
      </c>
    </row>
    <row r="34" spans="1:15" ht="15" customHeight="1">
      <c r="A34" s="29">
        <v>30</v>
      </c>
      <c r="B34" s="73" t="s">
        <v>343</v>
      </c>
      <c r="C34" s="80">
        <v>4020362.9763099989</v>
      </c>
      <c r="D34" s="67">
        <v>3876413.5598600004</v>
      </c>
      <c r="E34" s="80">
        <v>5909120.0351899965</v>
      </c>
      <c r="F34" s="67">
        <v>7930056.8069099979</v>
      </c>
      <c r="G34" s="80">
        <v>9913657.7809499949</v>
      </c>
      <c r="H34" s="67">
        <v>11873960.731050003</v>
      </c>
      <c r="I34" s="67">
        <v>13771061.155299999</v>
      </c>
      <c r="J34" s="81"/>
      <c r="K34" s="81"/>
      <c r="L34" s="81"/>
      <c r="M34" s="81"/>
      <c r="N34" s="81"/>
      <c r="O34" s="114" t="s">
        <v>426</v>
      </c>
    </row>
    <row r="35" spans="1:15" s="11" customFormat="1" ht="15" customHeight="1">
      <c r="A35" s="29">
        <v>31</v>
      </c>
      <c r="B35" s="100" t="s">
        <v>247</v>
      </c>
      <c r="C35" s="81">
        <v>19447139.116659999</v>
      </c>
      <c r="D35" s="70">
        <v>33826911.403499998</v>
      </c>
      <c r="E35" s="81">
        <v>48177735.937789991</v>
      </c>
      <c r="F35" s="70">
        <v>65818865.797789983</v>
      </c>
      <c r="G35" s="81">
        <v>82074513.387729988</v>
      </c>
      <c r="H35" s="81">
        <v>97574219.596189991</v>
      </c>
      <c r="I35" s="70">
        <v>113418522.75858998</v>
      </c>
      <c r="J35" s="81"/>
      <c r="K35" s="81"/>
      <c r="L35" s="81"/>
      <c r="M35" s="81"/>
      <c r="N35" s="81"/>
      <c r="O35" s="114" t="s">
        <v>264</v>
      </c>
    </row>
    <row r="36" spans="1:15" s="11" customFormat="1" ht="15" customHeight="1">
      <c r="A36" s="29">
        <v>32</v>
      </c>
      <c r="B36" s="98" t="s">
        <v>398</v>
      </c>
      <c r="C36" s="80">
        <v>4410136.948069999</v>
      </c>
      <c r="D36" s="67">
        <v>4801103.9231699994</v>
      </c>
      <c r="E36" s="80">
        <v>-3325883.0449300003</v>
      </c>
      <c r="F36" s="67">
        <v>-7396102.3118000012</v>
      </c>
      <c r="G36" s="80">
        <v>-6790727.0740700001</v>
      </c>
      <c r="H36" s="67">
        <v>-11380110.214910001</v>
      </c>
      <c r="I36" s="67">
        <v>-6605852.0383300027</v>
      </c>
      <c r="J36" s="80"/>
      <c r="K36" s="80"/>
      <c r="L36" s="80"/>
      <c r="M36" s="80"/>
      <c r="N36" s="80"/>
      <c r="O36" s="112" t="s">
        <v>428</v>
      </c>
    </row>
    <row r="37" spans="1:15" ht="15" customHeight="1">
      <c r="A37" s="29">
        <v>33</v>
      </c>
      <c r="B37" s="12" t="s">
        <v>248</v>
      </c>
      <c r="C37" s="80">
        <v>684115.30494999979</v>
      </c>
      <c r="D37" s="67">
        <v>1323068.6322300008</v>
      </c>
      <c r="E37" s="80">
        <v>2200766.7338300003</v>
      </c>
      <c r="F37" s="67">
        <v>3044138.6761399992</v>
      </c>
      <c r="G37" s="80">
        <v>4074078.8977200021</v>
      </c>
      <c r="H37" s="80">
        <v>1204253.1317599991</v>
      </c>
      <c r="I37" s="67">
        <v>1397353.2761699995</v>
      </c>
      <c r="J37" s="80"/>
      <c r="K37" s="80"/>
      <c r="L37" s="80"/>
      <c r="M37" s="80"/>
      <c r="N37" s="80"/>
      <c r="O37" s="112" t="s">
        <v>263</v>
      </c>
    </row>
    <row r="38" spans="1:15" ht="15" customHeight="1">
      <c r="A38" s="29">
        <v>34</v>
      </c>
      <c r="B38" s="12" t="s">
        <v>249</v>
      </c>
      <c r="C38" s="80">
        <v>142880.38541999998</v>
      </c>
      <c r="D38" s="67">
        <v>337206.71028000006</v>
      </c>
      <c r="E38" s="80">
        <v>520846.65737000003</v>
      </c>
      <c r="F38" s="67">
        <v>692824.31587000017</v>
      </c>
      <c r="G38" s="80">
        <v>899704.98205999983</v>
      </c>
      <c r="H38" s="80">
        <v>1070568.246</v>
      </c>
      <c r="I38" s="67">
        <v>1275902.66399</v>
      </c>
      <c r="J38" s="80"/>
      <c r="K38" s="80"/>
      <c r="L38" s="80"/>
      <c r="M38" s="80"/>
      <c r="N38" s="80"/>
      <c r="O38" s="112" t="s">
        <v>262</v>
      </c>
    </row>
    <row r="39" spans="1:15" ht="15" customHeight="1">
      <c r="A39" s="29">
        <v>35</v>
      </c>
      <c r="B39" s="12" t="s">
        <v>250</v>
      </c>
      <c r="C39" s="80">
        <v>541234.91946999962</v>
      </c>
      <c r="D39" s="67">
        <v>985861.92187999981</v>
      </c>
      <c r="E39" s="80">
        <v>1679920.0764200005</v>
      </c>
      <c r="F39" s="67">
        <v>2351314.3602099987</v>
      </c>
      <c r="G39" s="80">
        <v>3174373.9155900003</v>
      </c>
      <c r="H39" s="80">
        <v>133684.88569999911</v>
      </c>
      <c r="I39" s="67">
        <v>121450.6121400011</v>
      </c>
      <c r="J39" s="80"/>
      <c r="K39" s="80"/>
      <c r="L39" s="80"/>
      <c r="M39" s="80"/>
      <c r="N39" s="80"/>
      <c r="O39" s="112" t="s">
        <v>261</v>
      </c>
    </row>
    <row r="40" spans="1:15" ht="15" customHeight="1">
      <c r="A40" s="29">
        <v>36</v>
      </c>
      <c r="B40" s="12" t="s">
        <v>251</v>
      </c>
      <c r="C40" s="80">
        <v>538050.21667000011</v>
      </c>
      <c r="D40" s="67">
        <v>-990317.91901000007</v>
      </c>
      <c r="E40" s="80">
        <v>-1721273.5109999997</v>
      </c>
      <c r="F40" s="67">
        <v>-3097654.03052</v>
      </c>
      <c r="G40" s="80">
        <v>-3978270.7684499994</v>
      </c>
      <c r="H40" s="80">
        <v>-6083897.0520100007</v>
      </c>
      <c r="I40" s="67">
        <v>-5699379.8122300003</v>
      </c>
      <c r="J40" s="80"/>
      <c r="K40" s="80"/>
      <c r="L40" s="80"/>
      <c r="M40" s="80"/>
      <c r="N40" s="80"/>
      <c r="O40" s="112" t="s">
        <v>260</v>
      </c>
    </row>
    <row r="41" spans="1:15" s="11" customFormat="1" ht="15" customHeight="1">
      <c r="A41" s="29">
        <v>37</v>
      </c>
      <c r="B41" s="73" t="s">
        <v>252</v>
      </c>
      <c r="C41" s="81">
        <v>1079285.1361499999</v>
      </c>
      <c r="D41" s="70">
        <v>-4455.9971399999222</v>
      </c>
      <c r="E41" s="81">
        <v>-41353.434560000285</v>
      </c>
      <c r="F41" s="70">
        <v>-746339.67031000007</v>
      </c>
      <c r="G41" s="81">
        <v>-803896.85280000034</v>
      </c>
      <c r="H41" s="81">
        <v>-5950212.1663100002</v>
      </c>
      <c r="I41" s="70">
        <v>-5577929.2001199983</v>
      </c>
      <c r="J41" s="81"/>
      <c r="K41" s="81"/>
      <c r="L41" s="81"/>
      <c r="M41" s="81"/>
      <c r="N41" s="81"/>
      <c r="O41" s="114" t="s">
        <v>312</v>
      </c>
    </row>
    <row r="42" spans="1:15">
      <c r="D42" s="28"/>
      <c r="E42" s="28"/>
    </row>
    <row r="43" spans="1:15">
      <c r="B43" s="99" t="s">
        <v>399</v>
      </c>
      <c r="D43" s="28"/>
      <c r="E43" s="28"/>
    </row>
    <row r="44" spans="1:15" ht="15.6">
      <c r="B44" s="118" t="s">
        <v>435</v>
      </c>
      <c r="D44" s="28"/>
      <c r="E44" s="28"/>
    </row>
    <row r="45" spans="1:15">
      <c r="D45" s="28"/>
      <c r="E45" s="28"/>
    </row>
  </sheetData>
  <mergeCells count="2">
    <mergeCell ref="A2:O2"/>
    <mergeCell ref="A3:O3"/>
  </mergeCells>
  <printOptions horizontalCentered="1" verticalCentered="1"/>
  <pageMargins left="0.25" right="0.25" top="0.75" bottom="0.75" header="0.3" footer="0.3"/>
  <pageSetup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F5" activePane="bottomRight" state="frozen"/>
      <selection pane="topRight"/>
      <selection pane="bottomLeft"/>
      <selection pane="bottomRight" activeCell="I5" sqref="I5"/>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369</v>
      </c>
      <c r="B3" s="150"/>
      <c r="C3" s="150"/>
      <c r="D3" s="150"/>
      <c r="E3" s="150"/>
      <c r="F3" s="150"/>
      <c r="G3" s="150"/>
      <c r="H3" s="150"/>
      <c r="I3" s="150"/>
      <c r="J3" s="150"/>
      <c r="K3" s="150"/>
      <c r="L3" s="150"/>
      <c r="M3" s="150"/>
      <c r="N3" s="150"/>
      <c r="O3" s="150"/>
    </row>
    <row r="4" spans="1:15" s="58"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60" t="s">
        <v>26</v>
      </c>
    </row>
    <row r="5" spans="1:15" ht="15" customHeight="1">
      <c r="A5" s="29">
        <v>1</v>
      </c>
      <c r="B5" s="41" t="s">
        <v>280</v>
      </c>
      <c r="C5" s="80">
        <v>6273683.8795199972</v>
      </c>
      <c r="D5" s="67">
        <v>10650192.482550001</v>
      </c>
      <c r="E5" s="80">
        <v>15948594.853600005</v>
      </c>
      <c r="F5" s="67">
        <v>21495167.742819991</v>
      </c>
      <c r="G5" s="80">
        <v>26549610.906849995</v>
      </c>
      <c r="H5" s="67">
        <v>32286324.658309996</v>
      </c>
      <c r="I5" s="67">
        <v>37351655.614099994</v>
      </c>
      <c r="J5" s="67"/>
      <c r="K5" s="80"/>
      <c r="L5" s="67"/>
      <c r="M5" s="80"/>
      <c r="N5" s="67"/>
      <c r="O5" s="116" t="s">
        <v>299</v>
      </c>
    </row>
    <row r="6" spans="1:15" ht="15" customHeight="1">
      <c r="A6" s="29">
        <v>2</v>
      </c>
      <c r="B6" s="41" t="s">
        <v>281</v>
      </c>
      <c r="C6" s="80">
        <v>357547.48100999999</v>
      </c>
      <c r="D6" s="67">
        <v>595046.68664000009</v>
      </c>
      <c r="E6" s="80">
        <v>818306.87303000002</v>
      </c>
      <c r="F6" s="67">
        <v>1009299.1723799999</v>
      </c>
      <c r="G6" s="80">
        <v>1214981.14919</v>
      </c>
      <c r="H6" s="67">
        <v>1753639.4112399998</v>
      </c>
      <c r="I6" s="67">
        <v>2014442.6171399995</v>
      </c>
      <c r="J6" s="67"/>
      <c r="K6" s="80"/>
      <c r="L6" s="67"/>
      <c r="M6" s="80"/>
      <c r="N6" s="67"/>
      <c r="O6" s="116" t="s">
        <v>429</v>
      </c>
    </row>
    <row r="7" spans="1:15" ht="15" customHeight="1">
      <c r="A7" s="30">
        <v>3</v>
      </c>
      <c r="B7" s="101" t="s">
        <v>402</v>
      </c>
      <c r="C7" s="80">
        <v>6631231.3607200002</v>
      </c>
      <c r="D7" s="67">
        <v>11245239.169400001</v>
      </c>
      <c r="E7" s="80">
        <v>16766901.726760004</v>
      </c>
      <c r="F7" s="67">
        <v>22504466.915379994</v>
      </c>
      <c r="G7" s="80">
        <v>27764592.05624</v>
      </c>
      <c r="H7" s="67">
        <v>34039964.069740012</v>
      </c>
      <c r="I7" s="67">
        <v>39366098.231470004</v>
      </c>
      <c r="J7" s="70"/>
      <c r="K7" s="81"/>
      <c r="L7" s="70"/>
      <c r="M7" s="81"/>
      <c r="N7" s="70"/>
      <c r="O7" s="117" t="s">
        <v>430</v>
      </c>
    </row>
    <row r="8" spans="1:15" ht="15" customHeight="1">
      <c r="A8" s="29">
        <v>4</v>
      </c>
      <c r="B8" s="41" t="s">
        <v>282</v>
      </c>
      <c r="C8" s="80">
        <v>833539.11168000021</v>
      </c>
      <c r="D8" s="67">
        <v>1573248.1849800011</v>
      </c>
      <c r="E8" s="80">
        <v>2371715.7968899999</v>
      </c>
      <c r="F8" s="67">
        <v>3141528.1452799989</v>
      </c>
      <c r="G8" s="80">
        <v>3961638.5017700018</v>
      </c>
      <c r="H8" s="67">
        <v>4713905.2520699967</v>
      </c>
      <c r="I8" s="67">
        <v>5499582.7671499988</v>
      </c>
      <c r="J8" s="67"/>
      <c r="K8" s="80"/>
      <c r="L8" s="67"/>
      <c r="M8" s="80"/>
      <c r="N8" s="67"/>
      <c r="O8" s="116" t="s">
        <v>431</v>
      </c>
    </row>
    <row r="9" spans="1:15" s="11" customFormat="1" ht="15" customHeight="1">
      <c r="A9" s="30">
        <v>5</v>
      </c>
      <c r="B9" s="69" t="s">
        <v>283</v>
      </c>
      <c r="C9" s="81">
        <v>5797692.2488400005</v>
      </c>
      <c r="D9" s="70">
        <v>9671990.9841699991</v>
      </c>
      <c r="E9" s="81">
        <v>14395185.929620007</v>
      </c>
      <c r="F9" s="70">
        <v>19362938.769809999</v>
      </c>
      <c r="G9" s="81">
        <v>23802953.554270007</v>
      </c>
      <c r="H9" s="70">
        <v>29326058.817420006</v>
      </c>
      <c r="I9" s="70">
        <v>33866515.464120008</v>
      </c>
      <c r="J9" s="70"/>
      <c r="K9" s="81"/>
      <c r="L9" s="70"/>
      <c r="M9" s="81"/>
      <c r="N9" s="70"/>
      <c r="O9" s="117" t="s">
        <v>300</v>
      </c>
    </row>
    <row r="10" spans="1:15" ht="15" customHeight="1">
      <c r="A10" s="29">
        <v>6</v>
      </c>
      <c r="B10" s="41" t="s">
        <v>284</v>
      </c>
      <c r="C10" s="80">
        <v>2841277.0127699999</v>
      </c>
      <c r="D10" s="67">
        <v>4699824.5140799992</v>
      </c>
      <c r="E10" s="80">
        <v>6820824.8418300031</v>
      </c>
      <c r="F10" s="67">
        <v>9355244.9952200036</v>
      </c>
      <c r="G10" s="80">
        <v>11476126.02971</v>
      </c>
      <c r="H10" s="67">
        <v>14976109.336990004</v>
      </c>
      <c r="I10" s="67">
        <v>16981982.774510004</v>
      </c>
      <c r="J10" s="67"/>
      <c r="K10" s="80"/>
      <c r="L10" s="67"/>
      <c r="M10" s="80"/>
      <c r="N10" s="67"/>
      <c r="O10" s="116" t="s">
        <v>301</v>
      </c>
    </row>
    <row r="11" spans="1:15" ht="15" customHeight="1">
      <c r="A11" s="29">
        <v>7</v>
      </c>
      <c r="B11" s="41" t="s">
        <v>285</v>
      </c>
      <c r="C11" s="80">
        <v>410479.95843999996</v>
      </c>
      <c r="D11" s="67">
        <v>725241.5160200001</v>
      </c>
      <c r="E11" s="80">
        <v>1057075.8776</v>
      </c>
      <c r="F11" s="67">
        <v>1429765.5151600002</v>
      </c>
      <c r="G11" s="80">
        <v>1808583.4153100001</v>
      </c>
      <c r="H11" s="67">
        <v>2357432.2886099997</v>
      </c>
      <c r="I11" s="67">
        <v>2740964.0216099997</v>
      </c>
      <c r="J11" s="67"/>
      <c r="K11" s="80"/>
      <c r="L11" s="67"/>
      <c r="M11" s="80"/>
      <c r="N11" s="67"/>
      <c r="O11" s="116" t="s">
        <v>302</v>
      </c>
    </row>
    <row r="12" spans="1:15" s="77" customFormat="1" ht="15" customHeight="1">
      <c r="A12" s="29">
        <v>8</v>
      </c>
      <c r="B12" s="41" t="s">
        <v>286</v>
      </c>
      <c r="C12" s="80">
        <v>2430797.0540899998</v>
      </c>
      <c r="D12" s="67">
        <v>3974582.9978899998</v>
      </c>
      <c r="E12" s="80">
        <v>5763748.9640099984</v>
      </c>
      <c r="F12" s="67">
        <v>7925479.4798599994</v>
      </c>
      <c r="G12" s="80">
        <v>9667542.6141899973</v>
      </c>
      <c r="H12" s="67">
        <v>12618677.048129996</v>
      </c>
      <c r="I12" s="67">
        <v>14241018.752640001</v>
      </c>
      <c r="J12" s="67"/>
      <c r="K12" s="80"/>
      <c r="L12" s="67"/>
      <c r="M12" s="80"/>
      <c r="N12" s="67"/>
      <c r="O12" s="116" t="s">
        <v>303</v>
      </c>
    </row>
    <row r="13" spans="1:15" ht="15" customHeight="1">
      <c r="A13" s="29">
        <v>9</v>
      </c>
      <c r="B13" s="41" t="s">
        <v>287</v>
      </c>
      <c r="C13" s="80">
        <v>3366895.194519999</v>
      </c>
      <c r="D13" s="67">
        <v>5697407.9860099992</v>
      </c>
      <c r="E13" s="80">
        <v>8631436.9653999992</v>
      </c>
      <c r="F13" s="67">
        <v>11437459.289719999</v>
      </c>
      <c r="G13" s="80">
        <v>14135410.93982999</v>
      </c>
      <c r="H13" s="67">
        <v>16707381.769059997</v>
      </c>
      <c r="I13" s="67">
        <v>19625496.711270012</v>
      </c>
      <c r="J13" s="67"/>
      <c r="K13" s="80"/>
      <c r="L13" s="67"/>
      <c r="M13" s="80"/>
      <c r="N13" s="67"/>
      <c r="O13" s="116" t="s">
        <v>304</v>
      </c>
    </row>
    <row r="14" spans="1:15" ht="15" customHeight="1">
      <c r="A14" s="29">
        <v>10</v>
      </c>
      <c r="B14" s="41" t="s">
        <v>288</v>
      </c>
      <c r="C14" s="80">
        <v>-97460.277950000032</v>
      </c>
      <c r="D14" s="67">
        <v>193317.33188999997</v>
      </c>
      <c r="E14" s="80">
        <v>-105015.09084</v>
      </c>
      <c r="F14" s="67">
        <v>-728111.86848999979</v>
      </c>
      <c r="G14" s="80">
        <v>-434150.21338466211</v>
      </c>
      <c r="H14" s="67">
        <v>-624410.23485999985</v>
      </c>
      <c r="I14" s="67">
        <v>-502972.52353000001</v>
      </c>
      <c r="J14" s="67"/>
      <c r="K14" s="80"/>
      <c r="L14" s="67"/>
      <c r="M14" s="80"/>
      <c r="N14" s="67"/>
      <c r="O14" s="116" t="s">
        <v>305</v>
      </c>
    </row>
    <row r="15" spans="1:15" ht="15" customHeight="1">
      <c r="A15" s="29">
        <v>11</v>
      </c>
      <c r="B15" s="41" t="s">
        <v>289</v>
      </c>
      <c r="C15" s="80">
        <v>-751300.21599000006</v>
      </c>
      <c r="D15" s="67">
        <v>-1154187.27935</v>
      </c>
      <c r="E15" s="80">
        <v>-702850.9317999999</v>
      </c>
      <c r="F15" s="67">
        <v>-587277.81731000007</v>
      </c>
      <c r="G15" s="80">
        <v>-835767.4520729318</v>
      </c>
      <c r="H15" s="67">
        <v>-654661.96325999976</v>
      </c>
      <c r="I15" s="67">
        <v>-997341.83463000017</v>
      </c>
      <c r="J15" s="67"/>
      <c r="K15" s="80"/>
      <c r="L15" s="67"/>
      <c r="M15" s="80"/>
      <c r="N15" s="67"/>
      <c r="O15" s="116" t="s">
        <v>306</v>
      </c>
    </row>
    <row r="16" spans="1:15" ht="15" customHeight="1">
      <c r="A16" s="29">
        <v>12</v>
      </c>
      <c r="B16" s="41" t="s">
        <v>403</v>
      </c>
      <c r="C16" s="80">
        <v>-774.61203999999987</v>
      </c>
      <c r="D16" s="67">
        <v>-1039.6788099999999</v>
      </c>
      <c r="E16" s="80">
        <v>-123249.06021</v>
      </c>
      <c r="F16" s="67">
        <v>1454.4417199999998</v>
      </c>
      <c r="G16" s="80">
        <v>3304.6066799999994</v>
      </c>
      <c r="H16" s="67">
        <v>2407.5361199999998</v>
      </c>
      <c r="I16" s="67">
        <v>4309.8195599999999</v>
      </c>
      <c r="J16" s="67"/>
      <c r="K16" s="80"/>
      <c r="L16" s="67"/>
      <c r="M16" s="80"/>
      <c r="N16" s="67"/>
      <c r="O16" s="116" t="s">
        <v>432</v>
      </c>
    </row>
    <row r="17" spans="1:15" ht="15" customHeight="1">
      <c r="A17" s="29">
        <v>13</v>
      </c>
      <c r="B17" s="87" t="s">
        <v>290</v>
      </c>
      <c r="C17" s="80">
        <v>-849535.10603999987</v>
      </c>
      <c r="D17" s="67">
        <v>-961909.62627000012</v>
      </c>
      <c r="E17" s="80">
        <v>-931115.08286999981</v>
      </c>
      <c r="F17" s="67">
        <v>-1313935.2440499994</v>
      </c>
      <c r="G17" s="80">
        <v>-1266613.0587275941</v>
      </c>
      <c r="H17" s="67">
        <v>-1276664.6619599997</v>
      </c>
      <c r="I17" s="67">
        <v>-1496004.5386200002</v>
      </c>
      <c r="J17" s="67"/>
      <c r="K17" s="80"/>
      <c r="L17" s="67"/>
      <c r="M17" s="80"/>
      <c r="N17" s="67"/>
      <c r="O17" s="116" t="s">
        <v>307</v>
      </c>
    </row>
    <row r="18" spans="1:15" ht="15" customHeight="1">
      <c r="A18" s="30">
        <v>14</v>
      </c>
      <c r="B18" s="69" t="s">
        <v>226</v>
      </c>
      <c r="C18" s="81">
        <v>2517360.0884399996</v>
      </c>
      <c r="D18" s="70">
        <v>4735498.3596699992</v>
      </c>
      <c r="E18" s="81">
        <v>7700321.8823899981</v>
      </c>
      <c r="F18" s="70">
        <v>10123524.04555</v>
      </c>
      <c r="G18" s="81">
        <v>12868797.880962398</v>
      </c>
      <c r="H18" s="70">
        <v>15430717.10699</v>
      </c>
      <c r="I18" s="70">
        <v>18129492.172489997</v>
      </c>
      <c r="J18" s="70"/>
      <c r="K18" s="81"/>
      <c r="L18" s="70"/>
      <c r="M18" s="81"/>
      <c r="N18" s="70"/>
      <c r="O18" s="116" t="s">
        <v>257</v>
      </c>
    </row>
    <row r="19" spans="1:15" ht="15" customHeight="1">
      <c r="A19" s="29">
        <v>15</v>
      </c>
      <c r="B19" s="41" t="s">
        <v>291</v>
      </c>
      <c r="C19" s="80">
        <v>6301.0177200000007</v>
      </c>
      <c r="D19" s="67">
        <v>11916.81717</v>
      </c>
      <c r="E19" s="80">
        <v>20669.491430000002</v>
      </c>
      <c r="F19" s="67">
        <v>29646.972450000001</v>
      </c>
      <c r="G19" s="80">
        <v>32201.816470000005</v>
      </c>
      <c r="H19" s="67">
        <v>47614.046289999998</v>
      </c>
      <c r="I19" s="67">
        <v>55531.044849999998</v>
      </c>
      <c r="J19" s="67"/>
      <c r="K19" s="80"/>
      <c r="L19" s="67"/>
      <c r="M19" s="80"/>
      <c r="N19" s="67"/>
      <c r="O19" s="116" t="s">
        <v>308</v>
      </c>
    </row>
    <row r="20" spans="1:15" s="11" customFormat="1" ht="15" customHeight="1">
      <c r="A20" s="30">
        <v>16</v>
      </c>
      <c r="B20" s="69" t="s">
        <v>292</v>
      </c>
      <c r="C20" s="81">
        <v>2523661.1061999998</v>
      </c>
      <c r="D20" s="70">
        <v>4747415.1768700005</v>
      </c>
      <c r="E20" s="81">
        <v>7720991.3738599997</v>
      </c>
      <c r="F20" s="70">
        <v>10153171.018030001</v>
      </c>
      <c r="G20" s="81">
        <v>12900999.697452398</v>
      </c>
      <c r="H20" s="70">
        <v>15478331.153310003</v>
      </c>
      <c r="I20" s="70">
        <v>18185023.217379998</v>
      </c>
      <c r="J20" s="70"/>
      <c r="K20" s="81"/>
      <c r="L20" s="70"/>
      <c r="M20" s="81"/>
      <c r="N20" s="70"/>
      <c r="O20" s="117" t="s">
        <v>309</v>
      </c>
    </row>
    <row r="21" spans="1:15" ht="15" customHeight="1">
      <c r="A21" s="29">
        <v>17</v>
      </c>
      <c r="B21" s="41" t="s">
        <v>293</v>
      </c>
      <c r="C21" s="80">
        <v>2138540.1384199997</v>
      </c>
      <c r="D21" s="67">
        <v>4137873.3247899991</v>
      </c>
      <c r="E21" s="80">
        <v>6159658.1413499992</v>
      </c>
      <c r="F21" s="67">
        <v>8384555.2032999983</v>
      </c>
      <c r="G21" s="139">
        <v>10586439.70878</v>
      </c>
      <c r="H21" s="67">
        <v>12318876.753390005</v>
      </c>
      <c r="I21" s="67">
        <v>14753545.26661</v>
      </c>
      <c r="J21" s="67"/>
      <c r="K21" s="80"/>
      <c r="L21" s="67"/>
      <c r="M21" s="80"/>
      <c r="N21" s="67"/>
      <c r="O21" s="116" t="s">
        <v>172</v>
      </c>
    </row>
    <row r="22" spans="1:15" ht="15" customHeight="1">
      <c r="A22" s="29">
        <v>18</v>
      </c>
      <c r="B22" s="41" t="s">
        <v>232</v>
      </c>
      <c r="C22" s="80">
        <v>561974.85912000004</v>
      </c>
      <c r="D22" s="67">
        <v>1168904.1318600001</v>
      </c>
      <c r="E22" s="80">
        <v>1832939.3834699993</v>
      </c>
      <c r="F22" s="67">
        <v>2602963.6013799994</v>
      </c>
      <c r="G22" s="80">
        <v>3408395.8410499995</v>
      </c>
      <c r="H22" s="67">
        <v>4215855.2463600002</v>
      </c>
      <c r="I22" s="67">
        <v>5120534.5484399972</v>
      </c>
      <c r="J22" s="67"/>
      <c r="K22" s="80"/>
      <c r="L22" s="67"/>
      <c r="M22" s="80"/>
      <c r="N22" s="67"/>
      <c r="O22" s="116" t="s">
        <v>310</v>
      </c>
    </row>
    <row r="23" spans="1:15" ht="15" customHeight="1">
      <c r="A23" s="29">
        <v>19</v>
      </c>
      <c r="B23" s="41" t="s">
        <v>234</v>
      </c>
      <c r="C23" s="80">
        <v>-247817.5711400001</v>
      </c>
      <c r="D23" s="67">
        <v>-71516.396820000024</v>
      </c>
      <c r="E23" s="80">
        <v>102151.14270999999</v>
      </c>
      <c r="F23" s="67">
        <v>202744.90149000008</v>
      </c>
      <c r="G23" s="80">
        <v>230395.33412044763</v>
      </c>
      <c r="H23" s="67">
        <v>392343.64834000001</v>
      </c>
      <c r="I23" s="67">
        <v>409110.17620999989</v>
      </c>
      <c r="J23" s="67"/>
      <c r="K23" s="80"/>
      <c r="L23" s="67"/>
      <c r="M23" s="80"/>
      <c r="N23" s="67"/>
      <c r="O23" s="116" t="s">
        <v>311</v>
      </c>
    </row>
    <row r="24" spans="1:15" ht="15" customHeight="1">
      <c r="A24" s="29">
        <v>20</v>
      </c>
      <c r="B24" s="41" t="s">
        <v>294</v>
      </c>
      <c r="C24" s="80">
        <v>1328747.7080099999</v>
      </c>
      <c r="D24" s="67">
        <v>2897452.7958300007</v>
      </c>
      <c r="E24" s="80">
        <v>4428869.9003900001</v>
      </c>
      <c r="F24" s="67">
        <v>5984336.5032199994</v>
      </c>
      <c r="G24" s="80">
        <v>7408439.2016204474</v>
      </c>
      <c r="H24" s="67">
        <v>8495365.1551900022</v>
      </c>
      <c r="I24" s="67">
        <v>10042120.894139996</v>
      </c>
      <c r="J24" s="67"/>
      <c r="K24" s="80"/>
      <c r="L24" s="67"/>
      <c r="M24" s="80"/>
      <c r="N24" s="67"/>
      <c r="O24" s="116" t="s">
        <v>320</v>
      </c>
    </row>
    <row r="25" spans="1:15" ht="15" customHeight="1">
      <c r="A25" s="29">
        <v>21</v>
      </c>
      <c r="B25" s="41" t="s">
        <v>295</v>
      </c>
      <c r="C25" s="80">
        <v>73844.020270000008</v>
      </c>
      <c r="D25" s="67">
        <v>146734.75291000001</v>
      </c>
      <c r="E25" s="80">
        <v>233117.57939999999</v>
      </c>
      <c r="F25" s="67">
        <v>301384.03087999992</v>
      </c>
      <c r="G25" s="80">
        <v>399427.03458999982</v>
      </c>
      <c r="H25" s="67">
        <v>470215.82877999992</v>
      </c>
      <c r="I25" s="67">
        <v>578496.63434000011</v>
      </c>
      <c r="J25" s="67"/>
      <c r="K25" s="80"/>
      <c r="L25" s="67"/>
      <c r="M25" s="80"/>
      <c r="N25" s="67"/>
      <c r="O25" s="116" t="s">
        <v>321</v>
      </c>
    </row>
    <row r="26" spans="1:15" s="11" customFormat="1" ht="15" customHeight="1">
      <c r="A26" s="29">
        <v>22</v>
      </c>
      <c r="B26" s="69" t="s">
        <v>341</v>
      </c>
      <c r="C26" s="81">
        <v>1402591.7283600001</v>
      </c>
      <c r="D26" s="70">
        <v>3044187.5488700001</v>
      </c>
      <c r="E26" s="81">
        <v>4661987.4799400009</v>
      </c>
      <c r="F26" s="70">
        <v>6285720.5342399999</v>
      </c>
      <c r="G26" s="81">
        <v>7807866.2363304468</v>
      </c>
      <c r="H26" s="70">
        <v>8965580.9840900004</v>
      </c>
      <c r="I26" s="70">
        <v>10620617.528579999</v>
      </c>
      <c r="J26" s="70"/>
      <c r="K26" s="81"/>
      <c r="L26" s="70"/>
      <c r="M26" s="81"/>
      <c r="N26" s="70"/>
      <c r="O26" s="117" t="s">
        <v>318</v>
      </c>
    </row>
    <row r="27" spans="1:15" ht="15" customHeight="1">
      <c r="A27" s="29">
        <v>23</v>
      </c>
      <c r="B27" s="69" t="s">
        <v>342</v>
      </c>
      <c r="C27" s="81">
        <v>1121069.3776600002</v>
      </c>
      <c r="D27" s="70">
        <v>1703227.6277600003</v>
      </c>
      <c r="E27" s="81">
        <v>3059003.8936799983</v>
      </c>
      <c r="F27" s="70">
        <v>3867450.4836099986</v>
      </c>
      <c r="G27" s="81">
        <v>5093133.4609319558</v>
      </c>
      <c r="H27" s="70">
        <v>6512750.1690100022</v>
      </c>
      <c r="I27" s="70">
        <v>7564405.688529999</v>
      </c>
      <c r="J27" s="70"/>
      <c r="K27" s="81"/>
      <c r="L27" s="70"/>
      <c r="M27" s="81"/>
      <c r="N27" s="70"/>
      <c r="O27" s="117" t="s">
        <v>319</v>
      </c>
    </row>
    <row r="28" spans="1:15" ht="15" customHeight="1">
      <c r="A28" s="29">
        <v>24</v>
      </c>
      <c r="B28" s="41" t="s">
        <v>227</v>
      </c>
      <c r="C28" s="80">
        <v>368251.59677999996</v>
      </c>
      <c r="D28" s="67">
        <v>617891.74053000018</v>
      </c>
      <c r="E28" s="80">
        <v>1041147.9062100002</v>
      </c>
      <c r="F28" s="67">
        <v>1261669.6253199996</v>
      </c>
      <c r="G28" s="80">
        <v>1638667.6280120397</v>
      </c>
      <c r="H28" s="67">
        <v>2115374.6504600001</v>
      </c>
      <c r="I28" s="67">
        <v>2500343.0515500014</v>
      </c>
      <c r="J28" s="67"/>
      <c r="K28" s="80"/>
      <c r="L28" s="67"/>
      <c r="M28" s="80"/>
      <c r="N28" s="67"/>
      <c r="O28" s="116" t="s">
        <v>255</v>
      </c>
    </row>
    <row r="29" spans="1:15" ht="15" customHeight="1">
      <c r="A29" s="29">
        <v>25</v>
      </c>
      <c r="B29" s="41" t="s">
        <v>242</v>
      </c>
      <c r="C29" s="137">
        <v>185379.64501999994</v>
      </c>
      <c r="D29" s="67">
        <v>354270.65133000008</v>
      </c>
      <c r="E29" s="80">
        <v>504780.34730999998</v>
      </c>
      <c r="F29" s="67">
        <v>675930.51323000027</v>
      </c>
      <c r="G29" s="80">
        <v>899937.22920651</v>
      </c>
      <c r="H29" s="67">
        <v>1105388.7149799997</v>
      </c>
      <c r="I29" s="67">
        <v>1235382.8755100004</v>
      </c>
      <c r="J29" s="67"/>
      <c r="K29" s="80"/>
      <c r="L29" s="67"/>
      <c r="M29" s="80"/>
      <c r="N29" s="67"/>
      <c r="O29" s="116" t="s">
        <v>266</v>
      </c>
    </row>
    <row r="30" spans="1:15" ht="15" customHeight="1">
      <c r="A30" s="29">
        <v>26</v>
      </c>
      <c r="B30" s="41" t="s">
        <v>296</v>
      </c>
      <c r="C30" s="80">
        <v>382270.36253000028</v>
      </c>
      <c r="D30" s="67">
        <v>775064.61637000053</v>
      </c>
      <c r="E30" s="80">
        <v>1145399.0088800001</v>
      </c>
      <c r="F30" s="67">
        <v>1546716.3673599998</v>
      </c>
      <c r="G30" s="80">
        <v>2070620.0947290035</v>
      </c>
      <c r="H30" s="67">
        <v>2634010.7734700004</v>
      </c>
      <c r="I30" s="67">
        <v>3069568.4298200002</v>
      </c>
      <c r="J30" s="67"/>
      <c r="K30" s="80"/>
      <c r="L30" s="67"/>
      <c r="M30" s="80"/>
      <c r="N30" s="67"/>
      <c r="O30" s="116" t="s">
        <v>277</v>
      </c>
    </row>
    <row r="31" spans="1:15" ht="15" customHeight="1">
      <c r="A31" s="29">
        <v>27</v>
      </c>
      <c r="B31" s="41" t="s">
        <v>244</v>
      </c>
      <c r="C31" s="80">
        <v>16112.930249999994</v>
      </c>
      <c r="D31" s="67">
        <v>29672.151710000006</v>
      </c>
      <c r="E31" s="80">
        <v>49966.305750000007</v>
      </c>
      <c r="F31" s="67">
        <v>68992.071790000016</v>
      </c>
      <c r="G31" s="80">
        <v>88303.364243959993</v>
      </c>
      <c r="H31" s="67">
        <v>104614.27026000002</v>
      </c>
      <c r="I31" s="67">
        <v>124791.66324000001</v>
      </c>
      <c r="J31" s="67"/>
      <c r="K31" s="80"/>
      <c r="L31" s="67"/>
      <c r="M31" s="80"/>
      <c r="N31" s="67"/>
      <c r="O31" s="116" t="s">
        <v>276</v>
      </c>
    </row>
    <row r="32" spans="1:15" ht="15" customHeight="1">
      <c r="A32" s="29">
        <v>28</v>
      </c>
      <c r="B32" s="41" t="s">
        <v>297</v>
      </c>
      <c r="C32" s="80">
        <v>268906.08135000011</v>
      </c>
      <c r="D32" s="67">
        <v>597392.45105000027</v>
      </c>
      <c r="E32" s="80">
        <v>921206.77867000015</v>
      </c>
      <c r="F32" s="67">
        <v>1228768.8207</v>
      </c>
      <c r="G32" s="80">
        <v>1580390.697115531</v>
      </c>
      <c r="H32" s="67">
        <v>1885684.0683600002</v>
      </c>
      <c r="I32" s="67">
        <v>2313650.07075</v>
      </c>
      <c r="J32" s="67"/>
      <c r="K32" s="80"/>
      <c r="L32" s="67"/>
      <c r="M32" s="80"/>
      <c r="N32" s="67"/>
      <c r="O32" s="116" t="s">
        <v>278</v>
      </c>
    </row>
    <row r="33" spans="1:15" ht="15" customHeight="1">
      <c r="A33" s="29">
        <v>29</v>
      </c>
      <c r="B33" s="91" t="s">
        <v>404</v>
      </c>
      <c r="C33" s="80">
        <v>0</v>
      </c>
      <c r="D33" s="67">
        <v>0</v>
      </c>
      <c r="E33" s="67">
        <v>0</v>
      </c>
      <c r="F33" s="67">
        <v>0</v>
      </c>
      <c r="G33" s="67">
        <v>0</v>
      </c>
      <c r="H33" s="67">
        <v>0</v>
      </c>
      <c r="I33" s="67">
        <v>0</v>
      </c>
      <c r="J33" s="67"/>
      <c r="K33" s="67"/>
      <c r="L33" s="67"/>
      <c r="M33" s="80"/>
      <c r="N33" s="67"/>
      <c r="O33" s="116" t="s">
        <v>434</v>
      </c>
    </row>
    <row r="34" spans="1:15" ht="15" customHeight="1">
      <c r="A34" s="29">
        <v>30</v>
      </c>
      <c r="B34" s="91" t="s">
        <v>405</v>
      </c>
      <c r="C34" s="80">
        <v>0</v>
      </c>
      <c r="D34" s="67">
        <v>0</v>
      </c>
      <c r="E34" s="67">
        <v>0</v>
      </c>
      <c r="F34" s="67">
        <v>0</v>
      </c>
      <c r="G34" s="67">
        <v>0</v>
      </c>
      <c r="H34" s="67">
        <v>0</v>
      </c>
      <c r="I34" s="67">
        <v>0</v>
      </c>
      <c r="J34" s="67"/>
      <c r="K34" s="67"/>
      <c r="L34" s="67"/>
      <c r="M34" s="80"/>
      <c r="N34" s="67"/>
      <c r="O34" s="116" t="s">
        <v>433</v>
      </c>
    </row>
    <row r="35" spans="1:15" s="11" customFormat="1" ht="15" customHeight="1">
      <c r="A35" s="29">
        <v>31</v>
      </c>
      <c r="B35" s="69" t="s">
        <v>343</v>
      </c>
      <c r="C35" s="81">
        <v>852669.0197599997</v>
      </c>
      <c r="D35" s="70">
        <v>1756399.8711499998</v>
      </c>
      <c r="E35" s="81">
        <v>2621352.4411800001</v>
      </c>
      <c r="F35" s="70">
        <v>3520407.77373</v>
      </c>
      <c r="G35" s="81">
        <v>4639251.3858950045</v>
      </c>
      <c r="H35" s="70">
        <v>5729697.8277799999</v>
      </c>
      <c r="I35" s="70">
        <v>6743393.0399899995</v>
      </c>
      <c r="J35" s="70"/>
      <c r="K35" s="81"/>
      <c r="L35" s="70"/>
      <c r="M35" s="81"/>
      <c r="N35" s="70"/>
      <c r="O35" s="117" t="s">
        <v>317</v>
      </c>
    </row>
    <row r="36" spans="1:15" ht="15" customHeight="1">
      <c r="A36" s="29">
        <v>32</v>
      </c>
      <c r="B36" s="41" t="s">
        <v>344</v>
      </c>
      <c r="C36" s="80">
        <v>636651.9546599997</v>
      </c>
      <c r="D36" s="67">
        <v>564719.4973000004</v>
      </c>
      <c r="E36" s="80">
        <v>1478799.3587999996</v>
      </c>
      <c r="F36" s="67">
        <v>1608712.3351999999</v>
      </c>
      <c r="G36" s="80">
        <v>2092549.7031189958</v>
      </c>
      <c r="H36" s="67">
        <v>2898426.9917300013</v>
      </c>
      <c r="I36" s="67">
        <v>3321355.7001699996</v>
      </c>
      <c r="J36" s="67"/>
      <c r="K36" s="80"/>
      <c r="L36" s="67"/>
      <c r="M36" s="80"/>
      <c r="N36" s="67"/>
      <c r="O36" s="116" t="s">
        <v>316</v>
      </c>
    </row>
    <row r="37" spans="1:15" ht="15" customHeight="1">
      <c r="A37" s="29">
        <v>33</v>
      </c>
      <c r="B37" s="41" t="s">
        <v>246</v>
      </c>
      <c r="C37" s="80">
        <v>-23056.768329999992</v>
      </c>
      <c r="D37" s="67">
        <v>-2293.7496800000022</v>
      </c>
      <c r="E37" s="80">
        <v>8068.6733700000004</v>
      </c>
      <c r="F37" s="67">
        <v>15432.95901</v>
      </c>
      <c r="G37" s="80">
        <v>38150.545318710014</v>
      </c>
      <c r="H37" s="67">
        <v>52264.269830000012</v>
      </c>
      <c r="I37" s="67">
        <v>133622.95048</v>
      </c>
      <c r="J37" s="67"/>
      <c r="K37" s="80"/>
      <c r="L37" s="67"/>
      <c r="M37" s="80"/>
      <c r="N37" s="67"/>
      <c r="O37" s="116" t="s">
        <v>315</v>
      </c>
    </row>
    <row r="38" spans="1:15" ht="15" customHeight="1">
      <c r="A38" s="29">
        <v>34</v>
      </c>
      <c r="B38" s="41" t="s">
        <v>248</v>
      </c>
      <c r="C38" s="80">
        <v>613595.18628999987</v>
      </c>
      <c r="D38" s="67">
        <v>562425.74769000011</v>
      </c>
      <c r="E38" s="80">
        <v>1486868.0321599999</v>
      </c>
      <c r="F38" s="67">
        <v>1624145.2942600003</v>
      </c>
      <c r="G38" s="80">
        <v>2130700.2485377053</v>
      </c>
      <c r="H38" s="67">
        <v>2950691.2616199986</v>
      </c>
      <c r="I38" s="67">
        <v>3454978.6507300003</v>
      </c>
      <c r="J38" s="67"/>
      <c r="K38" s="80"/>
      <c r="L38" s="67"/>
      <c r="M38" s="80"/>
      <c r="N38" s="67"/>
      <c r="O38" s="116" t="s">
        <v>263</v>
      </c>
    </row>
    <row r="39" spans="1:15" ht="15" customHeight="1">
      <c r="A39" s="29">
        <v>35</v>
      </c>
      <c r="B39" s="41" t="s">
        <v>298</v>
      </c>
      <c r="C39" s="80">
        <v>91855.851369999989</v>
      </c>
      <c r="D39" s="67">
        <v>50807.635059999993</v>
      </c>
      <c r="E39" s="80">
        <v>170808.41900999998</v>
      </c>
      <c r="F39" s="67">
        <v>162175.29496999999</v>
      </c>
      <c r="G39" s="80">
        <v>233045.61141999997</v>
      </c>
      <c r="H39" s="67">
        <v>353405.58112000005</v>
      </c>
      <c r="I39" s="67">
        <v>424949.69163999998</v>
      </c>
      <c r="J39" s="67"/>
      <c r="K39" s="80"/>
      <c r="L39" s="67"/>
      <c r="M39" s="80"/>
      <c r="N39" s="67"/>
      <c r="O39" s="116" t="s">
        <v>262</v>
      </c>
    </row>
    <row r="40" spans="1:15" ht="15" customHeight="1">
      <c r="A40" s="29">
        <v>36</v>
      </c>
      <c r="B40" s="41" t="s">
        <v>345</v>
      </c>
      <c r="C40" s="80">
        <v>521739.33487000002</v>
      </c>
      <c r="D40" s="67">
        <v>511618.11259000003</v>
      </c>
      <c r="E40" s="80">
        <v>1316059.6130800003</v>
      </c>
      <c r="F40" s="67">
        <v>1461969.9992400005</v>
      </c>
      <c r="G40" s="80">
        <v>1897654.6370277056</v>
      </c>
      <c r="H40" s="67">
        <v>2597285.6804400007</v>
      </c>
      <c r="I40" s="67">
        <v>3030028.9589700005</v>
      </c>
      <c r="J40" s="67"/>
      <c r="K40" s="80"/>
      <c r="L40" s="67"/>
      <c r="M40" s="80"/>
      <c r="N40" s="67"/>
      <c r="O40" s="116" t="s">
        <v>314</v>
      </c>
    </row>
    <row r="41" spans="1:15" ht="15" customHeight="1">
      <c r="A41" s="29">
        <v>37</v>
      </c>
      <c r="B41" s="41" t="s">
        <v>251</v>
      </c>
      <c r="C41" s="80">
        <v>114507.04219000002</v>
      </c>
      <c r="D41" s="67">
        <v>38798.810050000015</v>
      </c>
      <c r="E41" s="80">
        <v>710632.32815999992</v>
      </c>
      <c r="F41" s="67">
        <v>420971.80223000015</v>
      </c>
      <c r="G41" s="80">
        <v>423271.88616492262</v>
      </c>
      <c r="H41" s="67">
        <v>-20235.964060000202</v>
      </c>
      <c r="I41" s="67">
        <v>-966698.34191000008</v>
      </c>
      <c r="J41" s="67"/>
      <c r="K41" s="80"/>
      <c r="L41" s="67"/>
      <c r="M41" s="80"/>
      <c r="N41" s="67"/>
      <c r="O41" s="116" t="s">
        <v>313</v>
      </c>
    </row>
    <row r="42" spans="1:15" s="11" customFormat="1" ht="15" customHeight="1">
      <c r="A42" s="29">
        <v>38</v>
      </c>
      <c r="B42" s="69" t="s">
        <v>346</v>
      </c>
      <c r="C42" s="81">
        <v>636246.37711</v>
      </c>
      <c r="D42" s="70">
        <v>550416.92261000001</v>
      </c>
      <c r="E42" s="81">
        <v>2026691.9412100005</v>
      </c>
      <c r="F42" s="70">
        <v>1882941.8014500008</v>
      </c>
      <c r="G42" s="81">
        <v>2320926.5231326278</v>
      </c>
      <c r="H42" s="70">
        <v>2577049.7163200001</v>
      </c>
      <c r="I42" s="70">
        <v>2063330.6170300008</v>
      </c>
      <c r="J42" s="70"/>
      <c r="K42" s="81"/>
      <c r="L42" s="70"/>
      <c r="M42" s="81"/>
      <c r="N42" s="70"/>
      <c r="O42" s="117" t="s">
        <v>312</v>
      </c>
    </row>
    <row r="43" spans="1:15">
      <c r="B43" s="62"/>
      <c r="C43" s="20"/>
      <c r="D43" s="61"/>
    </row>
    <row r="44" spans="1:15" ht="15.6">
      <c r="B44" s="118" t="s">
        <v>435</v>
      </c>
      <c r="D44" s="28"/>
    </row>
    <row r="45" spans="1:15">
      <c r="A45" s="85"/>
      <c r="N45" s="84"/>
    </row>
    <row r="46" spans="1:15">
      <c r="A46" s="84"/>
      <c r="N46" s="84"/>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70" zoomScaleNormal="70" workbookViewId="0">
      <pane xSplit="2" ySplit="4" topLeftCell="C5" activePane="bottomRight" state="frozen"/>
      <selection pane="topRight" activeCell="C1" sqref="C1"/>
      <selection pane="bottomLeft" activeCell="A5" sqref="A5"/>
      <selection pane="bottomRight" activeCell="I5" sqref="I5"/>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367</v>
      </c>
      <c r="B3" s="150"/>
      <c r="C3" s="150"/>
      <c r="D3" s="150"/>
      <c r="E3" s="150"/>
      <c r="F3" s="150"/>
      <c r="G3" s="150"/>
      <c r="H3" s="150"/>
      <c r="I3" s="150"/>
      <c r="J3" s="150"/>
      <c r="K3" s="150"/>
      <c r="L3" s="150"/>
      <c r="M3" s="150"/>
      <c r="N3" s="150"/>
      <c r="O3" s="150"/>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ht="15" customHeight="1">
      <c r="A5" s="29">
        <v>1</v>
      </c>
      <c r="B5" s="12" t="s">
        <v>280</v>
      </c>
      <c r="C5" s="82">
        <v>0</v>
      </c>
      <c r="D5" s="67">
        <v>0</v>
      </c>
      <c r="E5" s="80">
        <v>0</v>
      </c>
      <c r="F5" s="67">
        <v>0</v>
      </c>
      <c r="G5" s="80">
        <v>0</v>
      </c>
      <c r="H5" s="67">
        <v>0</v>
      </c>
      <c r="I5" s="67">
        <v>0</v>
      </c>
      <c r="J5" s="67"/>
      <c r="K5" s="67"/>
      <c r="L5" s="67"/>
      <c r="M5" s="80"/>
      <c r="N5" s="67"/>
      <c r="O5" s="116" t="s">
        <v>299</v>
      </c>
    </row>
    <row r="6" spans="1:15" ht="15" customHeight="1">
      <c r="A6" s="29">
        <v>2</v>
      </c>
      <c r="B6" s="12" t="s">
        <v>322</v>
      </c>
      <c r="C6" s="80">
        <v>1572532.1398299998</v>
      </c>
      <c r="D6" s="67">
        <v>3202001.6725900001</v>
      </c>
      <c r="E6" s="80">
        <v>4817845.3920600004</v>
      </c>
      <c r="F6" s="67">
        <v>6394306.6935000001</v>
      </c>
      <c r="G6" s="80">
        <v>7764209.5606500003</v>
      </c>
      <c r="H6" s="67">
        <v>9402866.7915599998</v>
      </c>
      <c r="I6" s="67">
        <v>10923458.330290001</v>
      </c>
      <c r="J6" s="67"/>
      <c r="K6" s="80"/>
      <c r="L6" s="67"/>
      <c r="M6" s="80"/>
      <c r="N6" s="67"/>
      <c r="O6" s="116" t="s">
        <v>429</v>
      </c>
    </row>
    <row r="7" spans="1:15" ht="15" customHeight="1">
      <c r="A7" s="29">
        <v>3</v>
      </c>
      <c r="B7" s="98" t="s">
        <v>402</v>
      </c>
      <c r="C7" s="80">
        <v>1572532.1398299998</v>
      </c>
      <c r="D7" s="67">
        <v>3202001.6725900001</v>
      </c>
      <c r="E7" s="80">
        <v>4817845.3920600004</v>
      </c>
      <c r="F7" s="67">
        <v>6394306.6935000001</v>
      </c>
      <c r="G7" s="80">
        <v>7764209.5606500003</v>
      </c>
      <c r="H7" s="67">
        <v>9402866.7915599998</v>
      </c>
      <c r="I7" s="67">
        <v>10923458.330290001</v>
      </c>
      <c r="J7" s="67"/>
      <c r="K7" s="80"/>
      <c r="L7" s="67"/>
      <c r="M7" s="80"/>
      <c r="N7" s="67"/>
      <c r="O7" s="117" t="s">
        <v>430</v>
      </c>
    </row>
    <row r="8" spans="1:15" ht="15" customHeight="1">
      <c r="A8" s="29">
        <v>4</v>
      </c>
      <c r="B8" s="12" t="s">
        <v>282</v>
      </c>
      <c r="C8" s="80">
        <v>357294.34871000005</v>
      </c>
      <c r="D8" s="67">
        <v>715028.48035000009</v>
      </c>
      <c r="E8" s="80">
        <v>1097850.5567299998</v>
      </c>
      <c r="F8" s="67">
        <v>1527661.96581</v>
      </c>
      <c r="G8" s="80">
        <v>1892456.6381600001</v>
      </c>
      <c r="H8" s="67">
        <v>2199015.8864799999</v>
      </c>
      <c r="I8" s="67">
        <v>2505556.6759000001</v>
      </c>
      <c r="J8" s="67"/>
      <c r="K8" s="80"/>
      <c r="L8" s="67"/>
      <c r="M8" s="80"/>
      <c r="N8" s="67"/>
      <c r="O8" s="116" t="s">
        <v>431</v>
      </c>
    </row>
    <row r="9" spans="1:15" s="11" customFormat="1" ht="15" customHeight="1">
      <c r="A9" s="29">
        <v>5</v>
      </c>
      <c r="B9" s="73" t="s">
        <v>283</v>
      </c>
      <c r="C9" s="81">
        <v>1215237.79109</v>
      </c>
      <c r="D9" s="70">
        <v>2486973.1921999999</v>
      </c>
      <c r="E9" s="81">
        <v>3719994.8353200005</v>
      </c>
      <c r="F9" s="70">
        <v>4866644.7276699999</v>
      </c>
      <c r="G9" s="81">
        <v>5871752.9224699996</v>
      </c>
      <c r="H9" s="70">
        <v>7203850.9050500002</v>
      </c>
      <c r="I9" s="70">
        <v>8417901.65436</v>
      </c>
      <c r="J9" s="70"/>
      <c r="K9" s="81"/>
      <c r="L9" s="70"/>
      <c r="M9" s="81"/>
      <c r="N9" s="70"/>
      <c r="O9" s="117" t="s">
        <v>300</v>
      </c>
    </row>
    <row r="10" spans="1:15" ht="15" customHeight="1">
      <c r="A10" s="29">
        <v>6</v>
      </c>
      <c r="B10" s="12" t="s">
        <v>323</v>
      </c>
      <c r="C10" s="80">
        <v>745217.40498999995</v>
      </c>
      <c r="D10" s="67">
        <v>1486299.4293300002</v>
      </c>
      <c r="E10" s="80">
        <v>2322998.1788300001</v>
      </c>
      <c r="F10" s="67">
        <v>3017756.4891100004</v>
      </c>
      <c r="G10" s="80">
        <v>3475589.2204199997</v>
      </c>
      <c r="H10" s="67">
        <v>4376923.7666699998</v>
      </c>
      <c r="I10" s="67">
        <v>4975822.8513200004</v>
      </c>
      <c r="J10" s="67"/>
      <c r="K10" s="80"/>
      <c r="L10" s="67"/>
      <c r="M10" s="80"/>
      <c r="N10" s="67"/>
      <c r="O10" s="116" t="s">
        <v>301</v>
      </c>
    </row>
    <row r="11" spans="1:15" ht="15" customHeight="1">
      <c r="A11" s="29">
        <v>7</v>
      </c>
      <c r="B11" s="12" t="s">
        <v>285</v>
      </c>
      <c r="C11" s="80">
        <v>79352.744480000008</v>
      </c>
      <c r="D11" s="67">
        <v>202574.64778</v>
      </c>
      <c r="E11" s="80">
        <v>328415.74148999999</v>
      </c>
      <c r="F11" s="67">
        <v>499328.42460999999</v>
      </c>
      <c r="G11" s="80">
        <v>571032.27422999998</v>
      </c>
      <c r="H11" s="67">
        <v>652001.06591</v>
      </c>
      <c r="I11" s="67">
        <v>710099.34724000003</v>
      </c>
      <c r="J11" s="67"/>
      <c r="K11" s="80"/>
      <c r="L11" s="67"/>
      <c r="M11" s="80"/>
      <c r="N11" s="67"/>
      <c r="O11" s="116" t="s">
        <v>302</v>
      </c>
    </row>
    <row r="12" spans="1:15" s="11" customFormat="1" ht="15" customHeight="1">
      <c r="A12" s="29">
        <v>8</v>
      </c>
      <c r="B12" s="73" t="s">
        <v>286</v>
      </c>
      <c r="C12" s="81">
        <v>665864.66049000004</v>
      </c>
      <c r="D12" s="70">
        <v>1283724.78153</v>
      </c>
      <c r="E12" s="81">
        <v>1994582.43732</v>
      </c>
      <c r="F12" s="70">
        <v>2518428.06446</v>
      </c>
      <c r="G12" s="81">
        <v>2904556.9461599998</v>
      </c>
      <c r="H12" s="70">
        <v>3724922.7007600004</v>
      </c>
      <c r="I12" s="70">
        <v>4265723.5040599992</v>
      </c>
      <c r="J12" s="70"/>
      <c r="K12" s="81"/>
      <c r="L12" s="70"/>
      <c r="M12" s="81"/>
      <c r="N12" s="70"/>
      <c r="O12" s="116" t="s">
        <v>303</v>
      </c>
    </row>
    <row r="13" spans="1:15" ht="15" customHeight="1">
      <c r="A13" s="29">
        <v>9</v>
      </c>
      <c r="B13" s="12" t="s">
        <v>287</v>
      </c>
      <c r="C13" s="80">
        <v>549373.13057999988</v>
      </c>
      <c r="D13" s="67">
        <v>1203248.41065</v>
      </c>
      <c r="E13" s="80">
        <v>1725412.3979599997</v>
      </c>
      <c r="F13" s="67">
        <v>2348216.66316</v>
      </c>
      <c r="G13" s="80">
        <v>2967195.9762800001</v>
      </c>
      <c r="H13" s="67">
        <v>3478928.2042700001</v>
      </c>
      <c r="I13" s="67">
        <v>4152178.1502699996</v>
      </c>
      <c r="J13" s="67"/>
      <c r="K13" s="80"/>
      <c r="L13" s="67"/>
      <c r="M13" s="80"/>
      <c r="N13" s="67"/>
      <c r="O13" s="116" t="s">
        <v>304</v>
      </c>
    </row>
    <row r="14" spans="1:15" ht="15" customHeight="1">
      <c r="A14" s="29">
        <v>10</v>
      </c>
      <c r="B14" s="12" t="s">
        <v>288</v>
      </c>
      <c r="C14" s="80">
        <v>1234.93904</v>
      </c>
      <c r="D14" s="67">
        <v>-112208.44733</v>
      </c>
      <c r="E14" s="80">
        <v>-4669.48459</v>
      </c>
      <c r="F14" s="67">
        <v>-15841.340839999999</v>
      </c>
      <c r="G14" s="80">
        <v>-12867.986280000001</v>
      </c>
      <c r="H14" s="67">
        <v>-18709.360839999998</v>
      </c>
      <c r="I14" s="67">
        <v>-30216.48819</v>
      </c>
      <c r="J14" s="67"/>
      <c r="K14" s="80"/>
      <c r="L14" s="67"/>
      <c r="M14" s="80"/>
      <c r="N14" s="67"/>
      <c r="O14" s="116" t="s">
        <v>305</v>
      </c>
    </row>
    <row r="15" spans="1:15" ht="15" customHeight="1">
      <c r="A15" s="29">
        <v>11</v>
      </c>
      <c r="B15" s="12" t="s">
        <v>289</v>
      </c>
      <c r="C15" s="80">
        <v>-34919.635239999996</v>
      </c>
      <c r="D15" s="67">
        <v>62415.082340000001</v>
      </c>
      <c r="E15" s="80">
        <v>14170.348470000004</v>
      </c>
      <c r="F15" s="67">
        <v>-17331.580379999999</v>
      </c>
      <c r="G15" s="80">
        <v>-71143.042180000004</v>
      </c>
      <c r="H15" s="67">
        <v>-87269.333270000003</v>
      </c>
      <c r="I15" s="67">
        <v>-40324.269610000003</v>
      </c>
      <c r="J15" s="67"/>
      <c r="K15" s="80"/>
      <c r="L15" s="67"/>
      <c r="M15" s="80"/>
      <c r="N15" s="67"/>
      <c r="O15" s="116" t="s">
        <v>306</v>
      </c>
    </row>
    <row r="16" spans="1:15" ht="15" customHeight="1">
      <c r="A16" s="29">
        <v>12</v>
      </c>
      <c r="B16" s="12" t="s">
        <v>403</v>
      </c>
      <c r="C16" s="80">
        <v>0</v>
      </c>
      <c r="D16" s="67">
        <v>0</v>
      </c>
      <c r="E16" s="80">
        <v>0</v>
      </c>
      <c r="F16" s="67">
        <v>0</v>
      </c>
      <c r="G16" s="67">
        <v>0</v>
      </c>
      <c r="H16" s="67">
        <v>0</v>
      </c>
      <c r="I16" s="67">
        <v>0</v>
      </c>
      <c r="J16" s="67"/>
      <c r="K16" s="67"/>
      <c r="L16" s="67"/>
      <c r="M16" s="80"/>
      <c r="N16" s="67"/>
      <c r="O16" s="116" t="s">
        <v>432</v>
      </c>
    </row>
    <row r="17" spans="1:15" ht="15" customHeight="1">
      <c r="A17" s="29">
        <v>13</v>
      </c>
      <c r="B17" s="12" t="s">
        <v>290</v>
      </c>
      <c r="C17" s="80">
        <v>-33684.696179999999</v>
      </c>
      <c r="D17" s="67">
        <v>-49793.364990000009</v>
      </c>
      <c r="E17" s="80">
        <v>9500.8638799999972</v>
      </c>
      <c r="F17" s="67">
        <v>-33172.921210000008</v>
      </c>
      <c r="G17" s="80">
        <v>-84011.028470000005</v>
      </c>
      <c r="H17" s="67">
        <v>-105978.69409</v>
      </c>
      <c r="I17" s="67">
        <v>-70540.757800000007</v>
      </c>
      <c r="J17" s="67"/>
      <c r="K17" s="80"/>
      <c r="L17" s="67"/>
      <c r="M17" s="80"/>
      <c r="N17" s="67"/>
      <c r="O17" s="116" t="s">
        <v>307</v>
      </c>
    </row>
    <row r="18" spans="1:15" ht="15" customHeight="1">
      <c r="A18" s="29">
        <v>14</v>
      </c>
      <c r="B18" s="12" t="s">
        <v>226</v>
      </c>
      <c r="C18" s="80">
        <v>515688.43439000001</v>
      </c>
      <c r="D18" s="67">
        <v>1153455.0456500002</v>
      </c>
      <c r="E18" s="80">
        <v>1734913.2618400001</v>
      </c>
      <c r="F18" s="67">
        <v>2315043.74193</v>
      </c>
      <c r="G18" s="80">
        <v>2883184.9478000002</v>
      </c>
      <c r="H18" s="67">
        <v>3372949.5101499995</v>
      </c>
      <c r="I18" s="67">
        <v>4081637.3924699998</v>
      </c>
      <c r="J18" s="67"/>
      <c r="K18" s="80"/>
      <c r="L18" s="67"/>
      <c r="M18" s="80"/>
      <c r="N18" s="67"/>
      <c r="O18" s="116" t="s">
        <v>257</v>
      </c>
    </row>
    <row r="19" spans="1:15" ht="15" customHeight="1">
      <c r="A19" s="29">
        <v>15</v>
      </c>
      <c r="B19" s="12" t="s">
        <v>291</v>
      </c>
      <c r="C19" s="80">
        <v>-4.5429999999999998E-2</v>
      </c>
      <c r="D19" s="67">
        <v>-611.54753000000005</v>
      </c>
      <c r="E19" s="80">
        <v>-611.37207000000001</v>
      </c>
      <c r="F19" s="67">
        <v>-611.37207000000001</v>
      </c>
      <c r="G19" s="80">
        <v>-1206.79224</v>
      </c>
      <c r="H19" s="67">
        <v>-913.10139000000004</v>
      </c>
      <c r="I19" s="67">
        <v>-909.94320000000005</v>
      </c>
      <c r="J19" s="67"/>
      <c r="K19" s="80"/>
      <c r="L19" s="67"/>
      <c r="M19" s="80"/>
      <c r="N19" s="67"/>
      <c r="O19" s="116" t="s">
        <v>308</v>
      </c>
    </row>
    <row r="20" spans="1:15" s="11" customFormat="1" ht="15" customHeight="1">
      <c r="A20" s="29">
        <v>16</v>
      </c>
      <c r="B20" s="73" t="s">
        <v>347</v>
      </c>
      <c r="C20" s="81">
        <v>515688.38894999999</v>
      </c>
      <c r="D20" s="70">
        <v>1152843.4981200001</v>
      </c>
      <c r="E20" s="81">
        <v>1734301.8897600002</v>
      </c>
      <c r="F20" s="70">
        <v>2314432.3698499999</v>
      </c>
      <c r="G20" s="81">
        <v>2881978.1555599999</v>
      </c>
      <c r="H20" s="70">
        <v>3372036.40876</v>
      </c>
      <c r="I20" s="70">
        <v>4080727.4492699997</v>
      </c>
      <c r="J20" s="70"/>
      <c r="K20" s="81"/>
      <c r="L20" s="70"/>
      <c r="M20" s="81"/>
      <c r="N20" s="70"/>
      <c r="O20" s="117" t="s">
        <v>309</v>
      </c>
    </row>
    <row r="21" spans="1:15" ht="15" customHeight="1">
      <c r="A21" s="29">
        <v>17</v>
      </c>
      <c r="B21" s="12" t="s">
        <v>293</v>
      </c>
      <c r="C21" s="80">
        <v>464558.84983999998</v>
      </c>
      <c r="D21" s="67">
        <v>989825.48364999995</v>
      </c>
      <c r="E21" s="80">
        <v>1606555.8641499998</v>
      </c>
      <c r="F21" s="67">
        <v>2156619.8342200001</v>
      </c>
      <c r="G21" s="80">
        <v>2711095.5776</v>
      </c>
      <c r="H21" s="67">
        <v>3255194.1940199998</v>
      </c>
      <c r="I21" s="67">
        <v>3997280.0981600001</v>
      </c>
      <c r="J21" s="67"/>
      <c r="K21" s="80"/>
      <c r="L21" s="67"/>
      <c r="M21" s="80"/>
      <c r="N21" s="67"/>
      <c r="O21" s="116" t="s">
        <v>172</v>
      </c>
    </row>
    <row r="22" spans="1:15" ht="15" customHeight="1">
      <c r="A22" s="29">
        <v>18</v>
      </c>
      <c r="B22" s="12" t="s">
        <v>232</v>
      </c>
      <c r="C22" s="80">
        <v>106077.01767</v>
      </c>
      <c r="D22" s="67">
        <v>167292.85733</v>
      </c>
      <c r="E22" s="80">
        <v>266981.75069000002</v>
      </c>
      <c r="F22" s="67">
        <v>350115.46872</v>
      </c>
      <c r="G22" s="80">
        <v>457217.32563999994</v>
      </c>
      <c r="H22" s="67">
        <v>560171.77836</v>
      </c>
      <c r="I22" s="67">
        <v>657640.33210999996</v>
      </c>
      <c r="J22" s="67"/>
      <c r="K22" s="80"/>
      <c r="L22" s="67"/>
      <c r="M22" s="80"/>
      <c r="N22" s="67"/>
      <c r="O22" s="116" t="s">
        <v>310</v>
      </c>
    </row>
    <row r="23" spans="1:15" ht="15" customHeight="1">
      <c r="A23" s="29">
        <v>19</v>
      </c>
      <c r="B23" s="12" t="s">
        <v>234</v>
      </c>
      <c r="C23" s="80">
        <v>18374.169000000005</v>
      </c>
      <c r="D23" s="67">
        <v>136332.6888</v>
      </c>
      <c r="E23" s="80">
        <v>138451.54723999999</v>
      </c>
      <c r="F23" s="67">
        <v>171818.94429999997</v>
      </c>
      <c r="G23" s="80">
        <v>249439.19023000001</v>
      </c>
      <c r="H23" s="67">
        <v>227826.90801000001</v>
      </c>
      <c r="I23" s="67">
        <v>201323.19467</v>
      </c>
      <c r="J23" s="67"/>
      <c r="K23" s="80"/>
      <c r="L23" s="67"/>
      <c r="M23" s="80"/>
      <c r="N23" s="67"/>
      <c r="O23" s="116" t="s">
        <v>311</v>
      </c>
    </row>
    <row r="24" spans="1:15" ht="15" customHeight="1">
      <c r="A24" s="29">
        <v>20</v>
      </c>
      <c r="B24" s="12" t="s">
        <v>324</v>
      </c>
      <c r="C24" s="80">
        <v>376856.00112999999</v>
      </c>
      <c r="D24" s="67">
        <v>958865.31510000001</v>
      </c>
      <c r="E24" s="80">
        <v>1478025.6606899998</v>
      </c>
      <c r="F24" s="67">
        <v>1978323.30978</v>
      </c>
      <c r="G24" s="80">
        <v>2503317.4421700002</v>
      </c>
      <c r="H24" s="67">
        <v>2922849.3236699998</v>
      </c>
      <c r="I24" s="67">
        <v>3540962.9607100002</v>
      </c>
      <c r="J24" s="67"/>
      <c r="K24" s="80"/>
      <c r="L24" s="67"/>
      <c r="M24" s="80"/>
      <c r="N24" s="67"/>
      <c r="O24" s="116" t="s">
        <v>320</v>
      </c>
    </row>
    <row r="25" spans="1:15" ht="15" customHeight="1">
      <c r="A25" s="29">
        <v>21</v>
      </c>
      <c r="B25" s="12" t="s">
        <v>295</v>
      </c>
      <c r="C25" s="80">
        <v>496.25557000000003</v>
      </c>
      <c r="D25" s="67">
        <v>673.87550999999996</v>
      </c>
      <c r="E25" s="80">
        <v>839.41412999999989</v>
      </c>
      <c r="F25" s="67">
        <v>1390.6657299999999</v>
      </c>
      <c r="G25" s="80">
        <v>3423.61355</v>
      </c>
      <c r="H25" s="67">
        <v>3637.4031400000003</v>
      </c>
      <c r="I25" s="67">
        <v>4982.5425599999999</v>
      </c>
      <c r="J25" s="67"/>
      <c r="K25" s="80"/>
      <c r="L25" s="67"/>
      <c r="M25" s="80"/>
      <c r="N25" s="67"/>
      <c r="O25" s="116" t="s">
        <v>321</v>
      </c>
    </row>
    <row r="26" spans="1:15" s="11" customFormat="1" ht="15" customHeight="1">
      <c r="A26" s="29">
        <v>22</v>
      </c>
      <c r="B26" s="73" t="s">
        <v>348</v>
      </c>
      <c r="C26" s="81">
        <v>377352.25670999999</v>
      </c>
      <c r="D26" s="70">
        <v>959539.19062000001</v>
      </c>
      <c r="E26" s="81">
        <v>1478865.0748299998</v>
      </c>
      <c r="F26" s="70">
        <v>1979713.9755300002</v>
      </c>
      <c r="G26" s="81">
        <v>2506741.0557300001</v>
      </c>
      <c r="H26" s="70">
        <v>2926486.7268300001</v>
      </c>
      <c r="I26" s="70">
        <v>3545945.5032799998</v>
      </c>
      <c r="J26" s="70"/>
      <c r="K26" s="81"/>
      <c r="L26" s="70"/>
      <c r="M26" s="81"/>
      <c r="N26" s="70"/>
      <c r="O26" s="117" t="s">
        <v>318</v>
      </c>
    </row>
    <row r="27" spans="1:15" ht="15" customHeight="1">
      <c r="A27" s="29">
        <v>23</v>
      </c>
      <c r="B27" s="73" t="s">
        <v>342</v>
      </c>
      <c r="C27" s="81">
        <v>138336.13222</v>
      </c>
      <c r="D27" s="70">
        <v>193304.30748000002</v>
      </c>
      <c r="E27" s="81">
        <v>255436.81492000003</v>
      </c>
      <c r="F27" s="70">
        <v>334718.39429999999</v>
      </c>
      <c r="G27" s="81">
        <v>375237.09981000004</v>
      </c>
      <c r="H27" s="70">
        <v>445549.68192</v>
      </c>
      <c r="I27" s="70">
        <v>534781.94594999996</v>
      </c>
      <c r="J27" s="70"/>
      <c r="K27" s="81"/>
      <c r="L27" s="70"/>
      <c r="M27" s="81"/>
      <c r="N27" s="70"/>
      <c r="O27" s="117" t="s">
        <v>319</v>
      </c>
    </row>
    <row r="28" spans="1:15" ht="15" customHeight="1">
      <c r="A28" s="29">
        <v>24</v>
      </c>
      <c r="B28" s="12" t="s">
        <v>325</v>
      </c>
      <c r="C28" s="80">
        <v>118775.85772000001</v>
      </c>
      <c r="D28" s="67">
        <v>164988.89567</v>
      </c>
      <c r="E28" s="80">
        <v>172163.62753</v>
      </c>
      <c r="F28" s="67">
        <v>223951.9816</v>
      </c>
      <c r="G28" s="80">
        <v>273842.83646000002</v>
      </c>
      <c r="H28" s="67">
        <v>135919.51556999999</v>
      </c>
      <c r="I28" s="67">
        <v>190263.43761000002</v>
      </c>
      <c r="J28" s="67"/>
      <c r="K28" s="80"/>
      <c r="L28" s="67"/>
      <c r="M28" s="80"/>
      <c r="N28" s="67"/>
      <c r="O28" s="116" t="s">
        <v>255</v>
      </c>
    </row>
    <row r="29" spans="1:15" ht="15" customHeight="1">
      <c r="A29" s="29">
        <v>25</v>
      </c>
      <c r="B29" s="12" t="s">
        <v>242</v>
      </c>
      <c r="C29" s="80">
        <v>1756.7508199999997</v>
      </c>
      <c r="D29" s="67">
        <v>7332.72768</v>
      </c>
      <c r="E29" s="80">
        <v>10088.314479999999</v>
      </c>
      <c r="F29" s="67">
        <v>10160.753790000001</v>
      </c>
      <c r="G29" s="80">
        <v>15864.767980000001</v>
      </c>
      <c r="H29" s="67">
        <v>18121.339889999999</v>
      </c>
      <c r="I29" s="67">
        <v>22729.165249999998</v>
      </c>
      <c r="J29" s="67"/>
      <c r="K29" s="80"/>
      <c r="L29" s="67"/>
      <c r="M29" s="80"/>
      <c r="N29" s="67"/>
      <c r="O29" s="116" t="s">
        <v>266</v>
      </c>
    </row>
    <row r="30" spans="1:15" ht="15" customHeight="1">
      <c r="A30" s="29">
        <v>26</v>
      </c>
      <c r="B30" s="12" t="s">
        <v>296</v>
      </c>
      <c r="C30" s="80">
        <v>40855.797640000012</v>
      </c>
      <c r="D30" s="67">
        <v>71585.844219999999</v>
      </c>
      <c r="E30" s="80">
        <v>100105.59444000002</v>
      </c>
      <c r="F30" s="67">
        <v>127012.53340000001</v>
      </c>
      <c r="G30" s="80">
        <v>141743.68632000001</v>
      </c>
      <c r="H30" s="67">
        <v>186246.30349000002</v>
      </c>
      <c r="I30" s="67">
        <v>235912.53835999998</v>
      </c>
      <c r="J30" s="67"/>
      <c r="K30" s="80"/>
      <c r="L30" s="67"/>
      <c r="M30" s="80"/>
      <c r="N30" s="67"/>
      <c r="O30" s="116" t="s">
        <v>277</v>
      </c>
    </row>
    <row r="31" spans="1:15" ht="15" customHeight="1">
      <c r="A31" s="29">
        <v>27</v>
      </c>
      <c r="B31" s="12" t="s">
        <v>326</v>
      </c>
      <c r="C31" s="80">
        <v>903.76808999999992</v>
      </c>
      <c r="D31" s="67">
        <v>2280.73801</v>
      </c>
      <c r="E31" s="80">
        <v>3897.5768100000005</v>
      </c>
      <c r="F31" s="67">
        <v>4513.3797100000002</v>
      </c>
      <c r="G31" s="80">
        <v>5007.3852500000003</v>
      </c>
      <c r="H31" s="67">
        <v>5410.4214400000001</v>
      </c>
      <c r="I31" s="67">
        <v>6192.9865200000004</v>
      </c>
      <c r="J31" s="67"/>
      <c r="K31" s="80"/>
      <c r="L31" s="67"/>
      <c r="M31" s="80"/>
      <c r="N31" s="67"/>
      <c r="O31" s="116" t="s">
        <v>276</v>
      </c>
    </row>
    <row r="32" spans="1:15" ht="15" customHeight="1">
      <c r="A32" s="29">
        <v>28</v>
      </c>
      <c r="B32" s="12" t="s">
        <v>297</v>
      </c>
      <c r="C32" s="80">
        <v>3208.96029</v>
      </c>
      <c r="D32" s="67">
        <v>12695.621779999999</v>
      </c>
      <c r="E32" s="80">
        <v>26846.63999</v>
      </c>
      <c r="F32" s="67">
        <v>44058.312019999998</v>
      </c>
      <c r="G32" s="80">
        <v>89475.492089999985</v>
      </c>
      <c r="H32" s="67">
        <v>108429.13463</v>
      </c>
      <c r="I32" s="67">
        <v>114473.50321</v>
      </c>
      <c r="J32" s="67"/>
      <c r="K32" s="80"/>
      <c r="L32" s="67"/>
      <c r="M32" s="80"/>
      <c r="N32" s="67"/>
      <c r="O32" s="116" t="s">
        <v>278</v>
      </c>
    </row>
    <row r="33" spans="1:15" ht="15" customHeight="1">
      <c r="A33" s="29">
        <v>29</v>
      </c>
      <c r="B33" s="98" t="s">
        <v>404</v>
      </c>
      <c r="C33" s="80">
        <v>0</v>
      </c>
      <c r="D33" s="67">
        <v>0</v>
      </c>
      <c r="E33" s="80">
        <v>0</v>
      </c>
      <c r="F33" s="67">
        <v>0</v>
      </c>
      <c r="G33" s="67">
        <v>0</v>
      </c>
      <c r="H33" s="67">
        <v>0</v>
      </c>
      <c r="I33" s="67">
        <v>0</v>
      </c>
      <c r="J33" s="67"/>
      <c r="K33" s="67"/>
      <c r="L33" s="67"/>
      <c r="M33" s="80"/>
      <c r="N33" s="67"/>
      <c r="O33" s="116" t="s">
        <v>434</v>
      </c>
    </row>
    <row r="34" spans="1:15" ht="15" customHeight="1">
      <c r="A34" s="29">
        <v>30</v>
      </c>
      <c r="B34" s="98" t="s">
        <v>405</v>
      </c>
      <c r="C34" s="80">
        <v>0</v>
      </c>
      <c r="D34" s="67">
        <v>0</v>
      </c>
      <c r="E34" s="80">
        <v>0</v>
      </c>
      <c r="F34" s="67">
        <v>0</v>
      </c>
      <c r="G34" s="67">
        <v>0</v>
      </c>
      <c r="H34" s="67">
        <v>0</v>
      </c>
      <c r="I34" s="67">
        <v>0</v>
      </c>
      <c r="J34" s="67"/>
      <c r="K34" s="67"/>
      <c r="L34" s="67"/>
      <c r="M34" s="80"/>
      <c r="N34" s="67"/>
      <c r="O34" s="116" t="s">
        <v>433</v>
      </c>
    </row>
    <row r="35" spans="1:15" s="11" customFormat="1" ht="15" customHeight="1">
      <c r="A35" s="29">
        <v>31</v>
      </c>
      <c r="B35" s="73" t="s">
        <v>343</v>
      </c>
      <c r="C35" s="81">
        <v>46725.276879999998</v>
      </c>
      <c r="D35" s="70">
        <v>93894.931750000003</v>
      </c>
      <c r="E35" s="81">
        <v>140938.12580000001</v>
      </c>
      <c r="F35" s="70">
        <v>185744.97898000001</v>
      </c>
      <c r="G35" s="81">
        <v>252091.33172000002</v>
      </c>
      <c r="H35" s="70">
        <v>318207.19951999997</v>
      </c>
      <c r="I35" s="70">
        <v>379308.19339999999</v>
      </c>
      <c r="J35" s="70"/>
      <c r="K35" s="81"/>
      <c r="L35" s="70"/>
      <c r="M35" s="81"/>
      <c r="N35" s="70"/>
      <c r="O35" s="117" t="s">
        <v>317</v>
      </c>
    </row>
    <row r="36" spans="1:15" ht="15" customHeight="1">
      <c r="A36" s="29">
        <v>32</v>
      </c>
      <c r="B36" s="12" t="s">
        <v>344</v>
      </c>
      <c r="C36" s="80">
        <v>210386.71307999999</v>
      </c>
      <c r="D36" s="67">
        <v>264398.27140000003</v>
      </c>
      <c r="E36" s="80">
        <v>286662.31664999999</v>
      </c>
      <c r="F36" s="67">
        <v>372925.39691000001</v>
      </c>
      <c r="G36" s="80">
        <v>396988.60456999997</v>
      </c>
      <c r="H36" s="67">
        <v>263261.99797000003</v>
      </c>
      <c r="I36" s="67">
        <v>345737.19018000003</v>
      </c>
      <c r="J36" s="67"/>
      <c r="K36" s="80"/>
      <c r="L36" s="67"/>
      <c r="M36" s="80"/>
      <c r="N36" s="67"/>
      <c r="O36" s="116" t="s">
        <v>316</v>
      </c>
    </row>
    <row r="37" spans="1:15" ht="15" customHeight="1">
      <c r="A37" s="29">
        <v>33</v>
      </c>
      <c r="B37" s="12" t="s">
        <v>246</v>
      </c>
      <c r="C37" s="80">
        <v>-20077.577949999999</v>
      </c>
      <c r="D37" s="67">
        <v>-9916.9638400000003</v>
      </c>
      <c r="E37" s="80">
        <v>-11617.553229999998</v>
      </c>
      <c r="F37" s="67">
        <v>-11435.6137</v>
      </c>
      <c r="G37" s="80">
        <v>-15344.529210000001</v>
      </c>
      <c r="H37" s="67">
        <v>7491.8596999999972</v>
      </c>
      <c r="I37" s="67">
        <v>3508.8854500000016</v>
      </c>
      <c r="J37" s="67"/>
      <c r="K37" s="80"/>
      <c r="L37" s="67"/>
      <c r="M37" s="80"/>
      <c r="N37" s="67"/>
      <c r="O37" s="116" t="s">
        <v>315</v>
      </c>
    </row>
    <row r="38" spans="1:15" ht="15" customHeight="1">
      <c r="A38" s="29">
        <v>34</v>
      </c>
      <c r="B38" s="12" t="s">
        <v>248</v>
      </c>
      <c r="C38" s="80">
        <v>190309.13511999999</v>
      </c>
      <c r="D38" s="67">
        <v>254481.30757</v>
      </c>
      <c r="E38" s="80">
        <v>275044.76344000001</v>
      </c>
      <c r="F38" s="67">
        <v>361489.78320000001</v>
      </c>
      <c r="G38" s="80">
        <v>381644.07537999999</v>
      </c>
      <c r="H38" s="67">
        <v>270753.85767</v>
      </c>
      <c r="I38" s="67">
        <v>349246.07562999998</v>
      </c>
      <c r="J38" s="67"/>
      <c r="K38" s="80"/>
      <c r="L38" s="67"/>
      <c r="M38" s="80"/>
      <c r="N38" s="67"/>
      <c r="O38" s="116" t="s">
        <v>263</v>
      </c>
    </row>
    <row r="39" spans="1:15" ht="15" customHeight="1">
      <c r="A39" s="29">
        <v>35</v>
      </c>
      <c r="B39" s="12" t="s">
        <v>249</v>
      </c>
      <c r="C39" s="80">
        <v>28490.104369999997</v>
      </c>
      <c r="D39" s="67">
        <v>28202.527909999997</v>
      </c>
      <c r="E39" s="80">
        <v>29630.965640000002</v>
      </c>
      <c r="F39" s="67">
        <v>34119.330990000002</v>
      </c>
      <c r="G39" s="80">
        <v>27746.921550000003</v>
      </c>
      <c r="H39" s="67">
        <v>42117.120180000005</v>
      </c>
      <c r="I39" s="67">
        <v>16404.001629999999</v>
      </c>
      <c r="J39" s="67"/>
      <c r="K39" s="80"/>
      <c r="L39" s="67"/>
      <c r="M39" s="80"/>
      <c r="N39" s="67"/>
      <c r="O39" s="116" t="s">
        <v>262</v>
      </c>
    </row>
    <row r="40" spans="1:15" ht="15" customHeight="1">
      <c r="A40" s="29">
        <v>36</v>
      </c>
      <c r="B40" s="12" t="s">
        <v>345</v>
      </c>
      <c r="C40" s="80">
        <v>161819.03075000001</v>
      </c>
      <c r="D40" s="67">
        <v>226278.77963</v>
      </c>
      <c r="E40" s="80">
        <v>245413.79778999998</v>
      </c>
      <c r="F40" s="67">
        <v>327370.45221000002</v>
      </c>
      <c r="G40" s="80">
        <v>353897.15382000001</v>
      </c>
      <c r="H40" s="67">
        <v>228636.73748999997</v>
      </c>
      <c r="I40" s="67">
        <v>332842.07400000002</v>
      </c>
      <c r="J40" s="67"/>
      <c r="K40" s="80"/>
      <c r="L40" s="67"/>
      <c r="M40" s="80"/>
      <c r="N40" s="67"/>
      <c r="O40" s="116" t="s">
        <v>314</v>
      </c>
    </row>
    <row r="41" spans="1:15" ht="15" customHeight="1">
      <c r="A41" s="29">
        <v>37</v>
      </c>
      <c r="B41" s="12" t="s">
        <v>251</v>
      </c>
      <c r="C41" s="80">
        <v>2778.4297099999999</v>
      </c>
      <c r="D41" s="67">
        <v>18744.518350000002</v>
      </c>
      <c r="E41" s="80">
        <v>-66095.581950000007</v>
      </c>
      <c r="F41" s="67">
        <v>-113972.94847</v>
      </c>
      <c r="G41" s="80">
        <v>-165585.60301999998</v>
      </c>
      <c r="H41" s="67">
        <v>-277058.57115999999</v>
      </c>
      <c r="I41" s="67">
        <v>-278112.76325999998</v>
      </c>
      <c r="J41" s="67"/>
      <c r="K41" s="80"/>
      <c r="L41" s="67"/>
      <c r="M41" s="80"/>
      <c r="N41" s="67"/>
      <c r="O41" s="116" t="s">
        <v>313</v>
      </c>
    </row>
    <row r="42" spans="1:15" s="11" customFormat="1" ht="15" customHeight="1">
      <c r="A42" s="29">
        <v>38</v>
      </c>
      <c r="B42" s="73" t="s">
        <v>346</v>
      </c>
      <c r="C42" s="81">
        <v>164597.46044999998</v>
      </c>
      <c r="D42" s="70">
        <v>245023.29798</v>
      </c>
      <c r="E42" s="81">
        <v>179318.21584000002</v>
      </c>
      <c r="F42" s="70">
        <v>213397.50373</v>
      </c>
      <c r="G42" s="81">
        <v>188311.55078999998</v>
      </c>
      <c r="H42" s="70">
        <v>-48421.833679999996</v>
      </c>
      <c r="I42" s="70">
        <v>54729.310729999983</v>
      </c>
      <c r="J42" s="70"/>
      <c r="K42" s="81"/>
      <c r="L42" s="70"/>
      <c r="M42" s="81"/>
      <c r="N42" s="70"/>
      <c r="O42" s="117" t="s">
        <v>312</v>
      </c>
    </row>
    <row r="44" spans="1:15" ht="15.6">
      <c r="B44" s="118" t="s">
        <v>435</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I5" sqref="I5"/>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0</v>
      </c>
      <c r="B3" s="150"/>
      <c r="C3" s="150"/>
      <c r="D3" s="150"/>
      <c r="E3" s="150"/>
      <c r="F3" s="150"/>
      <c r="G3" s="150"/>
      <c r="H3" s="150"/>
      <c r="I3" s="150"/>
      <c r="J3" s="150"/>
      <c r="K3" s="150"/>
      <c r="L3" s="150"/>
      <c r="M3" s="150"/>
      <c r="N3" s="150"/>
      <c r="O3" s="150"/>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c r="A5">
        <v>1</v>
      </c>
      <c r="B5" s="12" t="s">
        <v>328</v>
      </c>
      <c r="C5" s="80">
        <v>9764608.5178056117</v>
      </c>
      <c r="D5" s="67">
        <v>22172463.142486844</v>
      </c>
      <c r="E5" s="123">
        <v>32547957.879153546</v>
      </c>
      <c r="F5" s="67">
        <v>45735009.626542814</v>
      </c>
      <c r="G5" s="80">
        <v>58154862.303931288</v>
      </c>
      <c r="H5" s="67">
        <v>70315921.18945612</v>
      </c>
      <c r="I5" s="67">
        <v>82954660.590815216</v>
      </c>
      <c r="J5" s="67"/>
      <c r="K5" s="82"/>
      <c r="L5" s="67"/>
      <c r="M5" s="123"/>
      <c r="N5" s="67"/>
      <c r="O5" s="112" t="s">
        <v>171</v>
      </c>
    </row>
    <row r="6" spans="1:15">
      <c r="A6">
        <v>2</v>
      </c>
      <c r="B6" s="12" t="s">
        <v>293</v>
      </c>
      <c r="C6" s="80">
        <v>9939067.4749654811</v>
      </c>
      <c r="D6" s="67">
        <v>19447132.513183005</v>
      </c>
      <c r="E6" s="123">
        <v>31601385.731583834</v>
      </c>
      <c r="F6" s="67">
        <v>38123066.46817679</v>
      </c>
      <c r="G6" s="80">
        <v>49615722.936842136</v>
      </c>
      <c r="H6" s="67">
        <v>55878770.493335605</v>
      </c>
      <c r="I6" s="67">
        <v>67231395.432864949</v>
      </c>
      <c r="J6" s="67"/>
      <c r="K6" s="82"/>
      <c r="L6" s="67"/>
      <c r="M6" s="123"/>
      <c r="N6" s="67"/>
      <c r="O6" s="112" t="s">
        <v>327</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J13" sqref="J13"/>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200</v>
      </c>
      <c r="B3" s="150"/>
      <c r="C3" s="150"/>
      <c r="D3" s="150"/>
      <c r="E3" s="150"/>
      <c r="F3" s="150"/>
      <c r="G3" s="150"/>
      <c r="H3" s="150"/>
      <c r="I3" s="150"/>
      <c r="J3" s="150"/>
      <c r="K3" s="150"/>
      <c r="L3" s="150"/>
      <c r="M3" s="150"/>
      <c r="N3" s="150"/>
      <c r="O3" s="150"/>
    </row>
    <row r="4" spans="1:15" s="64" customFormat="1" ht="31.8" thickBot="1">
      <c r="A4" s="63" t="s">
        <v>2</v>
      </c>
      <c r="B4" s="63" t="s">
        <v>32</v>
      </c>
      <c r="C4" s="51" t="s">
        <v>381</v>
      </c>
      <c r="D4" s="51" t="s">
        <v>380</v>
      </c>
      <c r="E4" s="51" t="s">
        <v>379</v>
      </c>
      <c r="F4" s="51" t="s">
        <v>378</v>
      </c>
      <c r="G4" s="51" t="s">
        <v>377</v>
      </c>
      <c r="H4" s="51" t="s">
        <v>376</v>
      </c>
      <c r="I4" s="51" t="s">
        <v>375</v>
      </c>
      <c r="J4" s="51" t="s">
        <v>374</v>
      </c>
      <c r="K4" s="51" t="s">
        <v>373</v>
      </c>
      <c r="L4" s="51" t="s">
        <v>372</v>
      </c>
      <c r="M4" s="51" t="s">
        <v>371</v>
      </c>
      <c r="N4" s="51" t="s">
        <v>370</v>
      </c>
      <c r="O4" s="63" t="s">
        <v>26</v>
      </c>
    </row>
    <row r="5" spans="1:15">
      <c r="A5" s="29">
        <v>1</v>
      </c>
      <c r="B5" s="12" t="s">
        <v>328</v>
      </c>
      <c r="C5" s="67">
        <v>991903.95720799977</v>
      </c>
      <c r="D5" s="67">
        <v>1934207.4401700001</v>
      </c>
      <c r="E5" s="80">
        <v>2915167.9525499996</v>
      </c>
      <c r="F5" s="67">
        <v>3886696.6245599999</v>
      </c>
      <c r="G5" s="80">
        <v>4782287.8802530002</v>
      </c>
      <c r="H5" s="67">
        <v>5671594.0676299995</v>
      </c>
      <c r="I5" s="80">
        <v>6847620.6469299998</v>
      </c>
      <c r="J5" s="67"/>
      <c r="K5" s="82"/>
      <c r="L5" s="67"/>
      <c r="M5" s="80"/>
      <c r="N5" s="67"/>
      <c r="O5" s="112" t="s">
        <v>171</v>
      </c>
    </row>
    <row r="6" spans="1:15">
      <c r="A6" s="29">
        <v>2</v>
      </c>
      <c r="B6" s="12" t="s">
        <v>293</v>
      </c>
      <c r="C6" s="67">
        <v>1378542.4514039997</v>
      </c>
      <c r="D6" s="67">
        <v>2305178.1730399998</v>
      </c>
      <c r="E6" s="80">
        <v>3334700.9999699998</v>
      </c>
      <c r="F6" s="67">
        <v>4358938.14164</v>
      </c>
      <c r="G6" s="80">
        <v>5509144.9035820002</v>
      </c>
      <c r="H6" s="67">
        <v>6458699.7458700007</v>
      </c>
      <c r="I6" s="80">
        <v>7744322.9898099992</v>
      </c>
      <c r="J6" s="67"/>
      <c r="K6" s="82"/>
      <c r="L6" s="67"/>
      <c r="M6" s="80"/>
      <c r="N6" s="67"/>
      <c r="O6" s="112" t="s">
        <v>327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330</v>
      </c>
      <c r="E2" s="30"/>
      <c r="F2" s="30"/>
      <c r="G2" s="30" t="s">
        <v>329</v>
      </c>
    </row>
    <row r="5" spans="3:7" ht="67.5" customHeight="1">
      <c r="C5" s="31" t="s">
        <v>174</v>
      </c>
      <c r="D5" s="27" t="s">
        <v>175</v>
      </c>
      <c r="E5" s="27"/>
      <c r="F5" s="31" t="s">
        <v>178</v>
      </c>
      <c r="G5" s="26" t="s">
        <v>179</v>
      </c>
    </row>
    <row r="6" spans="3:7" ht="100.5" customHeight="1">
      <c r="D6" s="27" t="s">
        <v>176</v>
      </c>
      <c r="E6" s="27"/>
      <c r="G6" s="26" t="s">
        <v>180</v>
      </c>
    </row>
    <row r="7" spans="3:7" ht="84.75" customHeight="1">
      <c r="D7" s="27" t="s">
        <v>177</v>
      </c>
      <c r="E7" s="27"/>
      <c r="G7" s="26" t="s">
        <v>181</v>
      </c>
    </row>
    <row r="8" spans="3:7" ht="15" customHeight="1"/>
    <row r="9" spans="3:7" ht="134.25" customHeight="1">
      <c r="C9" s="31" t="s">
        <v>182</v>
      </c>
      <c r="D9" s="27" t="s">
        <v>183</v>
      </c>
      <c r="E9" s="27"/>
      <c r="F9" s="31" t="s">
        <v>184</v>
      </c>
      <c r="G9" s="26" t="s">
        <v>185</v>
      </c>
    </row>
    <row r="10" spans="3:7" ht="15" customHeight="1">
      <c r="D10" s="25"/>
      <c r="E10" s="25"/>
    </row>
    <row r="11" spans="3:7" ht="99.75" customHeight="1">
      <c r="C11" s="31" t="s">
        <v>186</v>
      </c>
      <c r="D11" s="27" t="s">
        <v>187</v>
      </c>
      <c r="E11" s="27"/>
      <c r="F11" s="31" t="s">
        <v>188</v>
      </c>
      <c r="G11" s="26" t="s">
        <v>189</v>
      </c>
    </row>
    <row r="12" spans="3:7" ht="15" customHeight="1"/>
    <row r="13" spans="3:7" ht="57" customHeight="1">
      <c r="C13" s="31" t="s">
        <v>190</v>
      </c>
      <c r="D13" s="27" t="s">
        <v>191</v>
      </c>
      <c r="E13" s="27"/>
      <c r="F13" s="31" t="s">
        <v>192</v>
      </c>
      <c r="G13" s="26" t="s">
        <v>193</v>
      </c>
    </row>
    <row r="14" spans="3:7" ht="15" customHeight="1"/>
    <row r="15" spans="3:7" ht="59.25" customHeight="1">
      <c r="C15" s="31" t="s">
        <v>331</v>
      </c>
      <c r="D15" s="32" t="s">
        <v>334</v>
      </c>
      <c r="E15" s="32"/>
      <c r="F15" s="31" t="s">
        <v>335</v>
      </c>
      <c r="G15" s="32" t="s">
        <v>332</v>
      </c>
    </row>
    <row r="16" spans="3:7" ht="15" customHeight="1">
      <c r="D16" s="24"/>
      <c r="E16" s="24"/>
    </row>
    <row r="17" spans="3:7" ht="40.5" customHeight="1">
      <c r="C17" s="31" t="s">
        <v>333</v>
      </c>
      <c r="D17" s="32" t="s">
        <v>338</v>
      </c>
      <c r="E17" s="32"/>
      <c r="F17" s="31" t="s">
        <v>336</v>
      </c>
      <c r="G17" s="32" t="s">
        <v>337</v>
      </c>
    </row>
    <row r="18" spans="3:7" ht="15" customHeight="1"/>
    <row r="19" spans="3:7" ht="57.6">
      <c r="C19" s="31" t="s">
        <v>210</v>
      </c>
      <c r="D19" s="34" t="s">
        <v>352</v>
      </c>
      <c r="F19" s="31" t="s">
        <v>218</v>
      </c>
      <c r="G19" s="25" t="s">
        <v>355</v>
      </c>
    </row>
    <row r="20" spans="3:7" ht="15.75" customHeight="1">
      <c r="C20" s="31"/>
      <c r="F20" s="31"/>
    </row>
    <row r="21" spans="3:7" ht="86.4">
      <c r="C21" s="31" t="s">
        <v>211</v>
      </c>
      <c r="D21" s="34" t="s">
        <v>353</v>
      </c>
      <c r="F21" s="31" t="s">
        <v>219</v>
      </c>
      <c r="G21" s="25" t="s">
        <v>356</v>
      </c>
    </row>
    <row r="22" spans="3:7" ht="15" customHeight="1"/>
    <row r="23" spans="3:7" ht="72">
      <c r="C23" s="31" t="s">
        <v>212</v>
      </c>
      <c r="D23" s="25" t="s">
        <v>354</v>
      </c>
      <c r="F23" s="31" t="s">
        <v>220</v>
      </c>
      <c r="G23" s="25" t="s">
        <v>358</v>
      </c>
    </row>
    <row r="24" spans="3:7" ht="18" customHeight="1"/>
    <row r="25" spans="3:7" ht="100.8">
      <c r="C25" s="31" t="s">
        <v>213</v>
      </c>
      <c r="D25" s="25" t="s">
        <v>351</v>
      </c>
      <c r="F25" s="31" t="s">
        <v>221</v>
      </c>
      <c r="G25" s="25" t="s">
        <v>357</v>
      </c>
    </row>
    <row r="26" spans="3:7" ht="22.5" customHeight="1"/>
    <row r="27" spans="3:7" ht="67.5" customHeight="1">
      <c r="C27" s="31" t="s">
        <v>214</v>
      </c>
      <c r="D27" s="25" t="s">
        <v>359</v>
      </c>
      <c r="F27" s="31" t="s">
        <v>195</v>
      </c>
      <c r="G27" s="25" t="s">
        <v>360</v>
      </c>
    </row>
    <row r="28" spans="3:7" ht="72">
      <c r="C28" s="31" t="s">
        <v>215</v>
      </c>
      <c r="D28" s="34" t="s">
        <v>361</v>
      </c>
      <c r="F28" s="31" t="s">
        <v>222</v>
      </c>
      <c r="G28" s="25" t="s">
        <v>362</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150</v>
      </c>
      <c r="D9" s="17" t="s">
        <v>15</v>
      </c>
      <c r="E9" s="17"/>
    </row>
    <row r="10" spans="2:5">
      <c r="B10" s="19"/>
    </row>
    <row r="11" spans="2:5">
      <c r="B11" s="19"/>
      <c r="C11" t="s">
        <v>11</v>
      </c>
      <c r="D11" t="s">
        <v>13</v>
      </c>
    </row>
    <row r="12" spans="2:5">
      <c r="B12" s="19"/>
      <c r="C12" t="s">
        <v>440</v>
      </c>
      <c r="D12" t="s">
        <v>440</v>
      </c>
    </row>
    <row r="13" spans="2:5">
      <c r="B13" s="19"/>
      <c r="C13" t="s">
        <v>438</v>
      </c>
      <c r="D13" t="s">
        <v>438</v>
      </c>
    </row>
    <row r="14" spans="2:5">
      <c r="B14" s="19"/>
      <c r="C14" t="s">
        <v>439</v>
      </c>
      <c r="D14" t="s">
        <v>439</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151</v>
      </c>
      <c r="D9" s="2"/>
      <c r="E9" s="2"/>
    </row>
    <row r="10" spans="3:5" ht="15.6">
      <c r="C10" s="21"/>
      <c r="D10" s="2"/>
      <c r="E10" s="2"/>
    </row>
    <row r="11" spans="3:5" ht="15.6">
      <c r="C11" s="21" t="s">
        <v>196</v>
      </c>
      <c r="D11" s="2"/>
      <c r="E11" s="2"/>
    </row>
    <row r="12" spans="3:5" ht="15.6">
      <c r="C12" s="21"/>
      <c r="D12" s="2"/>
      <c r="E12" s="2"/>
    </row>
    <row r="13" spans="3:5" ht="15.6">
      <c r="C13" s="21" t="s">
        <v>365</v>
      </c>
      <c r="D13" s="2"/>
      <c r="E13" s="3">
        <v>1</v>
      </c>
    </row>
    <row r="14" spans="3:5" ht="15.6">
      <c r="C14" s="21"/>
      <c r="D14" s="2"/>
      <c r="E14" s="2"/>
    </row>
    <row r="15" spans="3:5" ht="15.6">
      <c r="C15" s="21" t="s">
        <v>366</v>
      </c>
      <c r="D15" s="2"/>
      <c r="E15" s="3">
        <v>2</v>
      </c>
    </row>
    <row r="16" spans="3:5" ht="15.6">
      <c r="C16" s="21"/>
      <c r="D16" s="2"/>
      <c r="E16" s="2"/>
    </row>
    <row r="17" spans="3:5" ht="15.6">
      <c r="C17" s="21" t="s">
        <v>367</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197</v>
      </c>
    </row>
    <row r="26" spans="3:5" ht="15.6">
      <c r="C26" s="21" t="s">
        <v>365</v>
      </c>
      <c r="E26" s="3">
        <v>6</v>
      </c>
    </row>
    <row r="27" spans="3:5" ht="15.6">
      <c r="C27" s="21"/>
    </row>
    <row r="28" spans="3:5" ht="15.6">
      <c r="C28" s="21" t="s">
        <v>366</v>
      </c>
      <c r="E28" s="3">
        <v>7</v>
      </c>
    </row>
    <row r="29" spans="3:5" ht="15.6">
      <c r="C29" s="21"/>
    </row>
    <row r="30" spans="3:5" ht="15.6">
      <c r="C30" s="21" t="s">
        <v>367</v>
      </c>
      <c r="E30" s="3">
        <v>8</v>
      </c>
    </row>
    <row r="32" spans="3:5" ht="15.6">
      <c r="C32" s="21" t="s">
        <v>198</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6"/>
  <sheetViews>
    <sheetView view="pageBreakPreview" zoomScale="85" zoomScaleNormal="100" zoomScaleSheetLayoutView="85" workbookViewId="0">
      <pane xSplit="3" ySplit="2" topLeftCell="G3" activePane="bottomRight" state="frozen"/>
      <selection pane="topRight" activeCell="D1" sqref="D1"/>
      <selection pane="bottomLeft" activeCell="A3" sqref="A3"/>
      <selection pane="bottomRight" activeCell="J3" sqref="J3"/>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41"/>
      <c r="B1" s="142"/>
      <c r="C1" s="142"/>
      <c r="D1" s="142"/>
      <c r="E1" s="142"/>
      <c r="F1" s="142"/>
      <c r="G1" s="142"/>
      <c r="H1" s="142"/>
      <c r="I1" s="142"/>
      <c r="J1" s="142"/>
      <c r="K1" s="142"/>
      <c r="L1" s="142"/>
      <c r="M1" s="142"/>
      <c r="N1" s="142"/>
      <c r="O1" s="142"/>
      <c r="P1" s="142"/>
      <c r="Q1" s="35"/>
      <c r="R1" s="35"/>
      <c r="S1" s="35"/>
      <c r="T1" s="35"/>
      <c r="U1" s="35"/>
      <c r="V1" s="35"/>
      <c r="W1" s="35"/>
      <c r="X1" s="35"/>
      <c r="Y1" s="35"/>
      <c r="Z1" s="35"/>
      <c r="AA1" s="35"/>
      <c r="AB1" s="35"/>
      <c r="AC1" s="35"/>
      <c r="AD1" s="35"/>
    </row>
    <row r="2" spans="1:30" ht="16.2" thickBot="1">
      <c r="D2" s="16" t="s">
        <v>3</v>
      </c>
      <c r="E2" s="16" t="s">
        <v>5</v>
      </c>
      <c r="F2" s="16" t="s">
        <v>6</v>
      </c>
      <c r="G2" s="16" t="s">
        <v>7</v>
      </c>
      <c r="H2" s="16" t="s">
        <v>149</v>
      </c>
      <c r="I2" s="16" t="s">
        <v>8</v>
      </c>
      <c r="J2" s="16" t="s">
        <v>9</v>
      </c>
      <c r="K2" s="44" t="s">
        <v>17</v>
      </c>
      <c r="L2" s="44" t="s">
        <v>18</v>
      </c>
      <c r="M2" s="44" t="s">
        <v>19</v>
      </c>
      <c r="N2" s="44" t="s">
        <v>20</v>
      </c>
      <c r="O2" s="44" t="s">
        <v>21</v>
      </c>
      <c r="P2" s="16" t="s">
        <v>26</v>
      </c>
      <c r="Q2" s="37"/>
    </row>
    <row r="3" spans="1:30">
      <c r="C3" t="s">
        <v>201</v>
      </c>
      <c r="D3" s="15">
        <f>'FP-Life Insurance'!C26+'FP-General Insurance'!C26+'FP- Reinsurance'!C26+'FP- Mandatory Insurance'!C21+'FP- Social Insurance'!C21</f>
        <v>990815392.29153204</v>
      </c>
      <c r="E3" s="15">
        <f>'FP-Life Insurance'!D26+'FP-General Insurance'!D26+'FP- Reinsurance'!D26+'FP- Mandatory Insurance'!D21+'FP- Social Insurance'!D21</f>
        <v>995518310.55340052</v>
      </c>
      <c r="F3" s="15">
        <f>'FP-Life Insurance'!E26+'FP-General Insurance'!E26+'FP- Reinsurance'!E26+'FP- Mandatory Insurance'!E21+'FP- Social Insurance'!E21</f>
        <v>984671006.91691947</v>
      </c>
      <c r="G3" s="15">
        <f>'FP-Life Insurance'!F26+'FP-General Insurance'!F26+'FP- Reinsurance'!F26+'FP- Mandatory Insurance'!F21+'FP- Social Insurance'!F21</f>
        <v>985123784.72253585</v>
      </c>
      <c r="H3" s="15">
        <f>'FP-Life Insurance'!G26+'FP-General Insurance'!G26+'FP- Reinsurance'!G26+'FP- Mandatory Insurance'!G21+'FP- Social Insurance'!G21</f>
        <v>991157983.5823276</v>
      </c>
      <c r="I3" s="15">
        <f>'FP-Life Insurance'!H26+'FP-General Insurance'!H26+'FP- Reinsurance'!H26+'FP- Mandatory Insurance'!H21+'FP- Social Insurance'!H21</f>
        <v>980712767.3872211</v>
      </c>
      <c r="J3" s="15">
        <f>'FP-Life Insurance'!I26+'FP-General Insurance'!I26+'FP- Reinsurance'!I26+'FP- Mandatory Insurance'!I21+'FP- Social Insurance'!I21</f>
        <v>993305898.25656152</v>
      </c>
      <c r="K3" s="45">
        <f>'FP-Life Insurance'!J26+'FP-General Insurance'!J26+'FP- Reinsurance'!J26+'FP- Social Insurance'!J21+'FP- Mandatory Insurance'!J21</f>
        <v>0</v>
      </c>
      <c r="L3" s="45">
        <f>'FP-Life Insurance'!K26+'FP-General Insurance'!K26+'FP- Reinsurance'!K26+'FP- Social Insurance'!K21+'FP- Mandatory Insurance'!K21</f>
        <v>0</v>
      </c>
      <c r="M3" s="45">
        <f>'FP-Life Insurance'!L26+'FP-General Insurance'!L26+'FP- Reinsurance'!L26+'FP- Social Insurance'!L21+'FP- Mandatory Insurance'!L21</f>
        <v>0</v>
      </c>
      <c r="N3" s="45">
        <f>'FP-Life Insurance'!M26+'FP-General Insurance'!M26+'FP- Reinsurance'!M26+'FP- Social Insurance'!M21+'FP- Mandatory Insurance'!M21</f>
        <v>0</v>
      </c>
      <c r="O3" s="45">
        <f>'FP-Life Insurance'!N26+'FP-General Insurance'!N26+'FP- Reinsurance'!N26+'FP- Social Insurance'!N21+'FP- Mandatory Insurance'!N21</f>
        <v>0</v>
      </c>
      <c r="P3" s="103" t="s">
        <v>56</v>
      </c>
    </row>
    <row r="4" spans="1:30">
      <c r="C4" t="s">
        <v>202</v>
      </c>
      <c r="D4" s="15">
        <f>'FP-Life Insurance'!C41+'FP-General Insurance'!C40+'FP- Reinsurance'!C40+'FP- Mandatory Insurance'!C22+'FP- Social Insurance'!C22</f>
        <v>160806098.32521173</v>
      </c>
      <c r="E4" s="15">
        <f>'FP-Life Insurance'!D41+'FP-General Insurance'!D40+'FP- Reinsurance'!D40+'FP- Mandatory Insurance'!D22+'FP- Social Insurance'!D22</f>
        <v>162714880.56995943</v>
      </c>
      <c r="F4" s="15">
        <f>'FP-Life Insurance'!E41+'FP-General Insurance'!E40+'FP- Reinsurance'!E40+'FP- Mandatory Insurance'!E22+'FP- Social Insurance'!E22</f>
        <v>162471628.44349703</v>
      </c>
      <c r="G4" s="15">
        <f>'FP-Life Insurance'!F41+'FP-General Insurance'!F40+'FP- Reinsurance'!F40+'FP- Mandatory Insurance'!F22+'FP- Social Insurance'!F22</f>
        <v>165290157.25732157</v>
      </c>
      <c r="H4" s="15">
        <f>'FP-Life Insurance'!G41+'FP-General Insurance'!G40+'FP- Reinsurance'!G40+'FP- Mandatory Insurance'!G22+'FP- Social Insurance'!G22</f>
        <v>165437000.48119253</v>
      </c>
      <c r="I4" s="15">
        <f>'FP-Life Insurance'!H41+'FP-General Insurance'!H40+'FP- Reinsurance'!H40+'FP- Mandatory Insurance'!H22+'FP- Social Insurance'!H22</f>
        <v>169389024.88123226</v>
      </c>
      <c r="J4" s="15">
        <f>'FP-Life Insurance'!I41+'FP-General Insurance'!I40+'FP- Reinsurance'!I40+'FP- Mandatory Insurance'!I22+'FP- Social Insurance'!I22</f>
        <v>170381552.67974597</v>
      </c>
      <c r="K4" s="45">
        <f>'FP-Life Insurance'!J41+'FP-General Insurance'!J40+'FP- Reinsurance'!J40+'FP- Social Insurance'!J22+'FP- Mandatory Insurance'!J22</f>
        <v>0</v>
      </c>
      <c r="L4" s="45">
        <f>'FP-Life Insurance'!K41+'FP-General Insurance'!K40+'FP- Reinsurance'!K40+'FP- Social Insurance'!K22+'FP- Mandatory Insurance'!K22</f>
        <v>0</v>
      </c>
      <c r="M4" s="45">
        <f>'FP-Life Insurance'!L41+'FP-General Insurance'!L40+'FP- Reinsurance'!L40+'FP- Social Insurance'!L22+'FP- Mandatory Insurance'!L22</f>
        <v>0</v>
      </c>
      <c r="N4" s="45">
        <f>'FP-Life Insurance'!M41+'FP-General Insurance'!M40+'FP- Reinsurance'!M40+'FP- Social Insurance'!M22+'FP- Mandatory Insurance'!M22</f>
        <v>0</v>
      </c>
      <c r="O4" s="45">
        <f>'FP-Life Insurance'!N41+'FP-General Insurance'!N40+'FP- Reinsurance'!N40+'FP- Social Insurance'!N22+'FP- Mandatory Insurance'!N22</f>
        <v>0</v>
      </c>
      <c r="P4" s="103" t="s">
        <v>93</v>
      </c>
    </row>
    <row r="5" spans="1:30">
      <c r="C5" t="s">
        <v>22</v>
      </c>
      <c r="D5" s="15">
        <f>'FP-Life Insurance'!C42+'FP-General Insurance'!C41+'FP- Reinsurance'!C41+'FP- Mandatory Insurance'!C23+'FP- Social Insurance'!C23</f>
        <v>1151621490.6171238</v>
      </c>
      <c r="E5" s="15">
        <f>'FP-Life Insurance'!D42+'FP-General Insurance'!D41+'FP- Reinsurance'!D41+'FP- Mandatory Insurance'!D23+'FP- Social Insurance'!D23</f>
        <v>1158233191.1238799</v>
      </c>
      <c r="F5" s="15">
        <f>'FP-Life Insurance'!E42+'FP-General Insurance'!E41+'FP- Reinsurance'!E41+'FP- Mandatory Insurance'!E23+'FP- Social Insurance'!E23</f>
        <v>1147142635.3608065</v>
      </c>
      <c r="G5" s="15">
        <f>'FP-Life Insurance'!F42+'FP-General Insurance'!F41+'FP- Reinsurance'!F41+'FP- Mandatory Insurance'!F23+'FP- Social Insurance'!F23</f>
        <v>1150413941.9802973</v>
      </c>
      <c r="H5" s="15">
        <f>'FP-Life Insurance'!G42+'FP-General Insurance'!G41+'FP- Reinsurance'!G41+'FP- Mandatory Insurance'!G23+'FP- Social Insurance'!G23</f>
        <v>1156594984.06394</v>
      </c>
      <c r="I5" s="15">
        <f>'FP-Life Insurance'!H42+'FP-General Insurance'!H41+'FP- Reinsurance'!H41+'FP- Mandatory Insurance'!H23+'FP- Social Insurance'!H23</f>
        <v>1150101792.2688932</v>
      </c>
      <c r="J5" s="15">
        <f>'FP-Life Insurance'!I42+'FP-General Insurance'!I41+'FP- Reinsurance'!I41+'FP- Mandatory Insurance'!I23+'FP- Social Insurance'!I23</f>
        <v>1163688192.2932425</v>
      </c>
      <c r="K5" s="45">
        <f>'FP-Life Insurance'!J42+'FP-General Insurance'!J41+'FP- Reinsurance'!J41+'FP- Social Insurance'!J23+'FP- Mandatory Insurance'!J23</f>
        <v>0</v>
      </c>
      <c r="L5" s="45">
        <f>'FP-Life Insurance'!K42+'FP-General Insurance'!K41+'FP- Reinsurance'!K41+'FP- Social Insurance'!K23+'FP- Mandatory Insurance'!K23</f>
        <v>0</v>
      </c>
      <c r="M5" s="45">
        <f>'FP-Life Insurance'!L42+'FP-General Insurance'!L41+'FP- Reinsurance'!L41+'FP- Social Insurance'!L23+'FP- Mandatory Insurance'!L23</f>
        <v>0</v>
      </c>
      <c r="N5" s="45">
        <f>'FP-Life Insurance'!M42+'FP-General Insurance'!M41+'FP- Reinsurance'!M41+'FP- Social Insurance'!M23+'FP- Mandatory Insurance'!M23</f>
        <v>0</v>
      </c>
      <c r="O5" s="45">
        <f>'FP-Life Insurance'!N42+'FP-General Insurance'!N41+'FP- Reinsurance'!N41+'FP- Social Insurance'!N23+'FP- Mandatory Insurance'!N23</f>
        <v>0</v>
      </c>
      <c r="P5" s="103" t="s">
        <v>94</v>
      </c>
    </row>
    <row r="6" spans="1:30">
      <c r="P6" s="103"/>
    </row>
    <row r="7" spans="1:30">
      <c r="C7" t="s">
        <v>203</v>
      </c>
      <c r="D7" s="15">
        <f>'FP-Life Insurance'!C56+'FP-General Insurance'!C55+'FP- Reinsurance'!C55+'FP- Mandatory Insurance'!C24+'FP- Social Insurance'!C24</f>
        <v>677166628.36316586</v>
      </c>
      <c r="E7" s="15">
        <f>'FP-Life Insurance'!D56+'FP-General Insurance'!D55+'FP- Reinsurance'!D55+'FP- Mandatory Insurance'!D24+'FP- Social Insurance'!D24</f>
        <v>688331529.25730133</v>
      </c>
      <c r="F7" s="15">
        <f>'FP-Life Insurance'!E56+'FP-General Insurance'!E55+'FP- Reinsurance'!E55+'FP- Mandatory Insurance'!E24+'FP- Social Insurance'!E24</f>
        <v>681111029.28235865</v>
      </c>
      <c r="G7" s="15">
        <f>'FP-Life Insurance'!F56+'FP-General Insurance'!F55+'FP- Reinsurance'!F55+'FP- Mandatory Insurance'!F24+'FP- Social Insurance'!F24</f>
        <v>685158686.18985689</v>
      </c>
      <c r="H7" s="15">
        <f>'FP-Life Insurance'!G56+'FP-General Insurance'!G55+'FP- Reinsurance'!G55+'FP- Mandatory Insurance'!G24+'FP- Social Insurance'!G24</f>
        <v>695093530.38911939</v>
      </c>
      <c r="I7" s="15">
        <f>'FP-Life Insurance'!H56+'FP-General Insurance'!H55+'FP- Reinsurance'!H55+'FP- Mandatory Insurance'!H24+'FP- Social Insurance'!H24</f>
        <v>697391779.39983356</v>
      </c>
      <c r="J7" s="15">
        <f>'FP-Life Insurance'!I56+'FP-General Insurance'!I55+'FP- Reinsurance'!I55+'FP- Mandatory Insurance'!I24+'FP- Social Insurance'!I24</f>
        <v>706068969.59492719</v>
      </c>
      <c r="K7" s="45">
        <f>'FP-Life Insurance'!J56+'FP-General Insurance'!J55+'FP- Reinsurance'!J55+'FP- Social Insurance'!J24+'FP- Mandatory Insurance'!J24</f>
        <v>0</v>
      </c>
      <c r="L7" s="45">
        <f>'FP-Life Insurance'!K56+'FP-General Insurance'!K55+'FP- Reinsurance'!K55+'FP- Social Insurance'!K24+'FP- Mandatory Insurance'!K24</f>
        <v>0</v>
      </c>
      <c r="M7" s="45">
        <f>'FP-Life Insurance'!L56+'FP-General Insurance'!L55+'FP- Reinsurance'!L55+'FP- Social Insurance'!L24+'FP- Mandatory Insurance'!L24</f>
        <v>0</v>
      </c>
      <c r="N7" s="45">
        <f>'FP-Life Insurance'!M56+'FP-General Insurance'!M55+'FP- Reinsurance'!M55+'FP- Social Insurance'!M24+'FP- Mandatory Insurance'!M24</f>
        <v>0</v>
      </c>
      <c r="O7" s="45">
        <f>'FP-Life Insurance'!N56+'FP-General Insurance'!N55+'FP- Reinsurance'!N55+'FP- Social Insurance'!N24+'FP- Mandatory Insurance'!N24</f>
        <v>0</v>
      </c>
      <c r="P7" s="103" t="s">
        <v>104</v>
      </c>
    </row>
    <row r="8" spans="1:30">
      <c r="C8" t="s">
        <v>204</v>
      </c>
      <c r="D8" s="15">
        <f>'FP-Life Insurance'!C57+'FP-General Insurance'!C56+'FP- Reinsurance'!C56</f>
        <v>1392238.8569</v>
      </c>
      <c r="E8" s="15">
        <f>'FP-Life Insurance'!D57+'FP-General Insurance'!D56+'FP- Reinsurance'!D56</f>
        <v>1389264.69249</v>
      </c>
      <c r="F8" s="15">
        <f>'FP-Life Insurance'!E57+'FP-General Insurance'!E56+'FP- Reinsurance'!E56</f>
        <v>1458317.1163300001</v>
      </c>
      <c r="G8" s="15">
        <f>'FP-Life Insurance'!F57+'FP-General Insurance'!F56+'FP- Reinsurance'!F56</f>
        <v>1454995.28883</v>
      </c>
      <c r="H8" s="15">
        <f>'FP-Life Insurance'!G57+'FP-General Insurance'!G56+'FP- Reinsurance'!G56</f>
        <v>1343244.74667</v>
      </c>
      <c r="I8" s="15">
        <f>'FP-Life Insurance'!H57+'FP-General Insurance'!H56+'FP- Reinsurance'!H56</f>
        <v>1343396.6738999998</v>
      </c>
      <c r="J8" s="15">
        <f>'FP-Life Insurance'!I57+'FP-General Insurance'!I56+'FP- Reinsurance'!I56</f>
        <v>1341869.8342599999</v>
      </c>
      <c r="K8" s="45">
        <f>'FP-Life Insurance'!J57+'FP-General Insurance'!J56+'FP- Reinsurance'!J56</f>
        <v>0</v>
      </c>
      <c r="L8" s="45">
        <f>'FP-Life Insurance'!K57+'FP-General Insurance'!K56+'FP- Reinsurance'!K56</f>
        <v>0</v>
      </c>
      <c r="M8" s="45">
        <f>'FP-Life Insurance'!L57+'FP-General Insurance'!L56+'FP- Reinsurance'!L56</f>
        <v>0</v>
      </c>
      <c r="N8" s="45">
        <f>'FP-Life Insurance'!M57+'FP-General Insurance'!M56+'FP- Reinsurance'!M56</f>
        <v>0</v>
      </c>
      <c r="O8" s="45">
        <f>'FP-Life Insurance'!N57+'FP-General Insurance'!N56+'FP- Reinsurance'!N56</f>
        <v>0</v>
      </c>
      <c r="P8" s="103" t="s">
        <v>206</v>
      </c>
    </row>
    <row r="9" spans="1:30">
      <c r="C9" t="s">
        <v>205</v>
      </c>
      <c r="D9" s="15">
        <f>'FP-Life Insurance'!C62+'FP-General Insurance'!C61+'FP- Reinsurance'!C61+'FP- Mandatory Insurance'!C25+'FP- Social Insurance'!C25</f>
        <v>473062623.39013577</v>
      </c>
      <c r="E9" s="15">
        <f>'FP-Life Insurance'!D62+'FP-General Insurance'!D61+'FP- Reinsurance'!D61+'FP- Mandatory Insurance'!D25+'FP- Social Insurance'!D25</f>
        <v>468512397.15545845</v>
      </c>
      <c r="F9" s="15">
        <f>'FP-Life Insurance'!E62+'FP-General Insurance'!E61+'FP- Reinsurance'!E61+'FP- Mandatory Insurance'!E25+'FP- Social Insurance'!E25</f>
        <v>464573288.97487772</v>
      </c>
      <c r="G9" s="15">
        <f>'FP-Life Insurance'!F62+'FP-General Insurance'!F61+'FP- Reinsurance'!F61+'FP- Mandatory Insurance'!F25+'FP- Social Insurance'!F25</f>
        <v>463800260.52615064</v>
      </c>
      <c r="H9" s="15">
        <f>'FP-Life Insurance'!G62+'FP-General Insurance'!G61+'FP- Reinsurance'!G61+'FP- Mandatory Insurance'!G25+'FP- Social Insurance'!G25</f>
        <v>460158208.93743014</v>
      </c>
      <c r="I9" s="15">
        <f>'FP-Life Insurance'!H62+'FP-General Insurance'!H61+'FP- Reinsurance'!H61+'FP- Mandatory Insurance'!H25+'FP- Social Insurance'!H25</f>
        <v>451366616.15499008</v>
      </c>
      <c r="J9" s="15">
        <f>'FP-Life Insurance'!I62+'FP-General Insurance'!I61+'FP- Reinsurance'!I61+'FP- Mandatory Insurance'!I25+'FP- Social Insurance'!I25</f>
        <v>456277352.84404629</v>
      </c>
      <c r="K9" s="45">
        <f>K5-K7-K8</f>
        <v>0</v>
      </c>
      <c r="L9" s="45">
        <f t="shared" ref="L9:O9" si="0">L5-L7-L8</f>
        <v>0</v>
      </c>
      <c r="M9" s="45">
        <f t="shared" si="0"/>
        <v>0</v>
      </c>
      <c r="N9" s="45">
        <f t="shared" si="0"/>
        <v>0</v>
      </c>
      <c r="O9" s="45">
        <f t="shared" si="0"/>
        <v>0</v>
      </c>
      <c r="P9" s="103" t="s">
        <v>111</v>
      </c>
    </row>
    <row r="10" spans="1:30">
      <c r="K10" s="45"/>
      <c r="P10" s="103"/>
    </row>
    <row r="11" spans="1:30">
      <c r="C11" t="s">
        <v>363</v>
      </c>
      <c r="D11" s="33">
        <f>('IS-Life Insurance'!C5+'IS-General Insurance'!C5+'IS-General Insurance'!C6+'IS-Reinsurance'!C5+'IS-Reinsurance'!C6+'IS-Mandatory Insurance'!C5+'IS-Social Insurance'!C5)</f>
        <v>36599902.326773614</v>
      </c>
      <c r="E11" s="33">
        <f>('IS-Life Insurance'!D5+'IS-General Insurance'!D5+'IS-General Insurance'!D6+'IS-Reinsurance'!D5+'IS-Reinsurance'!D6+'IS-Mandatory Insurance'!D5+'IS-Social Insurance'!D5)</f>
        <v>71414673.24157685</v>
      </c>
      <c r="F11" s="33">
        <f>('IS-Life Insurance'!E5+'IS-General Insurance'!E5+'IS-General Insurance'!E6+'IS-Reinsurance'!E5+'IS-Reinsurance'!E6+'IS-Mandatory Insurance'!E5+'IS-Social Insurance'!E5)</f>
        <v>106591207.70010354</v>
      </c>
      <c r="G11" s="33">
        <f>('IS-Life Insurance'!F5+'IS-General Insurance'!F5+'IS-General Insurance'!F6+'IS-Reinsurance'!F5+'IS-Reinsurance'!F6+'IS-Mandatory Insurance'!F5+'IS-Social Insurance'!F5)</f>
        <v>144734929.8590028</v>
      </c>
      <c r="H11" s="33">
        <f>('IS-Life Insurance'!G5+'IS-General Insurance'!G5+'IS-General Insurance'!G6+'IS-Reinsurance'!G5+'IS-Reinsurance'!G6+'IS-Mandatory Insurance'!G5+'IS-Social Insurance'!G5)</f>
        <v>179783423.8856943</v>
      </c>
      <c r="I11" s="33">
        <f>('IS-Life Insurance'!H5+'IS-General Insurance'!H5+'IS-General Insurance'!H6+'IS-Reinsurance'!H5+'IS-Reinsurance'!H6+'IS-Mandatory Insurance'!H5+'IS-Social Insurance'!H5)</f>
        <v>214904492.53191608</v>
      </c>
      <c r="J11" s="33">
        <f>('IS-Life Insurance'!I5+'IS-General Insurance'!I5+'IS-General Insurance'!I6+'IS-Reinsurance'!I5+'IS-Reinsurance'!I6+'IS-Mandatory Insurance'!I5+'IS-Social Insurance'!I5)</f>
        <v>252159166.74729523</v>
      </c>
      <c r="K11" s="46">
        <f>'IS-Life Insurance'!J5+'IS-General Insurance'!J5+'IS-General Insurance'!J6+'IS-Reinsurance'!J6+'IS-Social Insurance'!J5+'IS-Mandatory Insurance'!J5</f>
        <v>0</v>
      </c>
      <c r="L11" s="46">
        <f>'IS-Life Insurance'!K5+'IS-General Insurance'!K5+'IS-General Insurance'!K6+'IS-Reinsurance'!K6+'IS-Social Insurance'!K5+'IS-Mandatory Insurance'!K5</f>
        <v>0</v>
      </c>
      <c r="M11" s="46">
        <f>'IS-Life Insurance'!L5+'IS-General Insurance'!L5+'IS-General Insurance'!L6+'IS-Reinsurance'!L6+'IS-Social Insurance'!L5+'IS-Mandatory Insurance'!L5</f>
        <v>0</v>
      </c>
      <c r="N11" s="46">
        <f>'IS-Life Insurance'!M5+'IS-General Insurance'!M5+'IS-General Insurance'!M6+'IS-Reinsurance'!M6+'IS-Social Insurance'!M5+'IS-Mandatory Insurance'!M5</f>
        <v>0</v>
      </c>
      <c r="O11" s="46">
        <f>'IS-Life Insurance'!N5+'IS-General Insurance'!N5+'IS-General Insurance'!N6+'IS-Reinsurance'!N6+'IS-Social Insurance'!N5+'IS-Mandatory Insurance'!N5</f>
        <v>0</v>
      </c>
      <c r="P11" s="103" t="s">
        <v>208</v>
      </c>
    </row>
    <row r="12" spans="1:30">
      <c r="C12" t="s">
        <v>207</v>
      </c>
      <c r="D12" s="28">
        <f>'IS-Life Insurance'!C13+'IS-Life Insurance'!C14+'IS-General Insurance'!C21+'IS-Reinsurance'!C21+'IS-Mandatory Insurance'!C6+'IS-Social Insurance'!C6</f>
        <v>26326525.446929481</v>
      </c>
      <c r="E12" s="28">
        <f>'IS-Life Insurance'!D13+'IS-Life Insurance'!D14+'IS-General Insurance'!D21+'IS-Reinsurance'!D21+'IS-Mandatory Insurance'!D6+'IS-Social Insurance'!D6</f>
        <v>52086517.287873</v>
      </c>
      <c r="F12" s="28">
        <f>'IS-Life Insurance'!E13+'IS-Life Insurance'!E14+'IS-General Insurance'!E21+'IS-Reinsurance'!E21+'IS-Mandatory Insurance'!E6+'IS-Social Insurance'!E6</f>
        <v>77442155.71694383</v>
      </c>
      <c r="G12" s="28">
        <f>'IS-Life Insurance'!F13+'IS-Life Insurance'!F14+'IS-General Insurance'!F21+'IS-Reinsurance'!F21+'IS-Mandatory Insurance'!F6+'IS-Social Insurance'!F6</f>
        <v>101629121.29009679</v>
      </c>
      <c r="H12" s="28">
        <f>'IS-Life Insurance'!G13+'IS-Life Insurance'!G14+'IS-General Insurance'!G21+'IS-Reinsurance'!G21+'IS-Mandatory Insurance'!G6+'IS-Social Insurance'!G6</f>
        <v>129148562.24978414</v>
      </c>
      <c r="I12" s="28">
        <f>'IS-Life Insurance'!H13+'IS-Life Insurance'!H14+'IS-General Insurance'!H21+'IS-Reinsurance'!H21+'IS-Mandatory Insurance'!H6+'IS-Social Insurance'!H6</f>
        <v>150843118.33511561</v>
      </c>
      <c r="J12" s="28">
        <f>'IS-Life Insurance'!I13+'IS-Life Insurance'!I14+'IS-General Insurance'!I21+'IS-Reinsurance'!I21+'IS-Mandatory Insurance'!I6+'IS-Social Insurance'!I6</f>
        <v>178869628.94392496</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103" t="s">
        <v>194</v>
      </c>
    </row>
    <row r="13" spans="1:30">
      <c r="E13" s="28"/>
      <c r="F13" s="15"/>
    </row>
    <row r="14" spans="1:30">
      <c r="E14" s="28"/>
    </row>
    <row r="15" spans="1:30">
      <c r="C15" s="11" t="s">
        <v>364</v>
      </c>
      <c r="E15" s="28"/>
    </row>
    <row r="16" spans="1:30">
      <c r="C16" s="11" t="s">
        <v>416</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J5" sqref="J5"/>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41"/>
      <c r="B1" s="142"/>
      <c r="C1" s="142"/>
      <c r="D1" s="142"/>
      <c r="E1" s="142"/>
      <c r="F1" s="142"/>
      <c r="G1" s="142"/>
      <c r="H1" s="142"/>
      <c r="I1" s="142"/>
      <c r="J1" s="142"/>
      <c r="K1" s="142"/>
      <c r="L1" s="142"/>
      <c r="M1" s="142"/>
      <c r="N1" s="142"/>
      <c r="O1" s="142"/>
      <c r="P1" s="142"/>
      <c r="Q1" s="35"/>
      <c r="R1" s="35"/>
      <c r="S1" s="35"/>
      <c r="T1" s="35"/>
      <c r="U1" s="35"/>
      <c r="V1" s="35"/>
      <c r="W1" s="35"/>
      <c r="X1" s="35"/>
      <c r="Y1" s="35"/>
      <c r="Z1" s="35"/>
      <c r="AA1" s="35"/>
      <c r="AB1" s="35"/>
      <c r="AC1" s="35"/>
      <c r="AD1" s="35"/>
    </row>
    <row r="2" spans="1:30" s="50" customFormat="1" ht="31.8" thickBot="1">
      <c r="A2" s="49"/>
      <c r="D2" s="51" t="s">
        <v>381</v>
      </c>
      <c r="E2" s="51" t="s">
        <v>380</v>
      </c>
      <c r="F2" s="51" t="s">
        <v>379</v>
      </c>
      <c r="G2" s="51" t="s">
        <v>378</v>
      </c>
      <c r="H2" s="51" t="s">
        <v>377</v>
      </c>
      <c r="I2" s="51" t="s">
        <v>376</v>
      </c>
      <c r="J2" s="51" t="s">
        <v>375</v>
      </c>
      <c r="K2" s="51" t="s">
        <v>374</v>
      </c>
      <c r="L2" s="51" t="s">
        <v>373</v>
      </c>
      <c r="M2" s="51" t="s">
        <v>372</v>
      </c>
      <c r="N2" s="51" t="s">
        <v>371</v>
      </c>
      <c r="O2" s="51" t="s">
        <v>370</v>
      </c>
      <c r="P2" s="51" t="s">
        <v>26</v>
      </c>
      <c r="Q2" s="52"/>
      <c r="R2" s="52"/>
      <c r="S2" s="52"/>
      <c r="T2" s="52"/>
      <c r="U2" s="52"/>
      <c r="V2" s="52"/>
      <c r="W2" s="52"/>
      <c r="X2" s="52"/>
      <c r="Y2" s="52"/>
      <c r="Z2" s="52"/>
      <c r="AA2" s="52"/>
      <c r="AB2" s="52"/>
      <c r="AC2" s="52"/>
      <c r="AD2" s="52"/>
    </row>
    <row r="3" spans="1:30" s="20" customFormat="1" ht="22.95" customHeight="1">
      <c r="A3" s="18"/>
      <c r="B3"/>
      <c r="C3" s="65" t="s">
        <v>209</v>
      </c>
      <c r="D3" s="64"/>
      <c r="E3" s="64"/>
      <c r="F3" s="64"/>
      <c r="G3" s="64"/>
      <c r="H3" s="64"/>
      <c r="I3" s="64"/>
      <c r="J3" s="64"/>
      <c r="K3" s="64"/>
      <c r="L3" s="64"/>
      <c r="M3" s="64"/>
      <c r="N3" s="64"/>
      <c r="O3" s="64"/>
      <c r="P3" s="50"/>
    </row>
    <row r="4" spans="1:30" s="20" customFormat="1" ht="22.95" customHeight="1">
      <c r="A4" s="18"/>
      <c r="B4"/>
      <c r="C4" s="50" t="s">
        <v>210</v>
      </c>
      <c r="D4" s="66">
        <f>IFERROR('IS-Life Insurance'!C5/('IS-Life Insurance'!C13+'IS-Life Insurance'!C14),"-")</f>
        <v>1.4218835419235134</v>
      </c>
      <c r="E4" s="66">
        <f>IFERROR('IS-Life Insurance'!D5/('IS-Life Insurance'!D13+'IS-Life Insurance'!D14),"-")</f>
        <v>1.3036618196667396</v>
      </c>
      <c r="F4" s="66">
        <f>IFERROR('IS-Life Insurance'!E5/('IS-Life Insurance'!E13+'IS-Life Insurance'!E14),"-")</f>
        <v>1.4261238217139747</v>
      </c>
      <c r="G4" s="66">
        <f>IFERROR('IS-Life Insurance'!F5/('IS-Life Insurance'!F13+'IS-Life Insurance'!F14),"-")</f>
        <v>1.3622706969830474</v>
      </c>
      <c r="H4" s="66">
        <f>IFERROR('IS-Life Insurance'!G5/('IS-Life Insurance'!G13+'IS-Life Insurance'!G14),"-")</f>
        <v>1.3390847249229014</v>
      </c>
      <c r="I4" s="66">
        <f>IFERROR('IS-Life Insurance'!H5/('IS-Life Insurance'!H13+'IS-Life Insurance'!H14),"-")</f>
        <v>1.3090920304564351</v>
      </c>
      <c r="J4" s="66">
        <f>IFERROR('IS-Life Insurance'!I5/('IS-Life Insurance'!I13+'IS-Life Insurance'!I14),"-")</f>
        <v>1.3162234929831043</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104" t="s">
        <v>218</v>
      </c>
    </row>
    <row r="5" spans="1:30" s="20" customFormat="1" ht="22.95" customHeight="1">
      <c r="A5" s="18"/>
      <c r="B5"/>
      <c r="C5" s="50" t="s">
        <v>211</v>
      </c>
      <c r="D5" s="66">
        <f>IFERROR('IS-Life Insurance'!C5/('IS-Life Insurance'!C13+'IS-Life Insurance'!C14+'IS-Life Insurance'!C26+'IS-Life Insurance'!C27+'IS-Life Insurance'!C28+'IS-Life Insurance'!C29),"-")</f>
        <v>1.2804888282289371</v>
      </c>
      <c r="E5" s="66">
        <f>IFERROR('IS-Life Insurance'!D5/('IS-Life Insurance'!D13+'IS-Life Insurance'!D14+'IS-Life Insurance'!D26+'IS-Life Insurance'!D27+'IS-Life Insurance'!D28+'IS-Life Insurance'!D29),"-")</f>
        <v>1.1777104072040838</v>
      </c>
      <c r="F5" s="66">
        <f>IFERROR('IS-Life Insurance'!E5/('IS-Life Insurance'!E13+'IS-Life Insurance'!E14+'IS-Life Insurance'!E26+'IS-Life Insurance'!E27+'IS-Life Insurance'!E28+'IS-Life Insurance'!E29),"-")</f>
        <v>1.2688566048298138</v>
      </c>
      <c r="G5" s="66">
        <f>IFERROR('IS-Life Insurance'!F5/('IS-Life Insurance'!F13+'IS-Life Insurance'!F14+'IS-Life Insurance'!F26+'IS-Life Insurance'!F27+'IS-Life Insurance'!F28+'IS-Life Insurance'!F29),"-")</f>
        <v>1.2168785661258519</v>
      </c>
      <c r="H5" s="66">
        <f>IFERROR('IS-Life Insurance'!G5/('IS-Life Insurance'!G13+'IS-Life Insurance'!G14+'IS-Life Insurance'!G26+'IS-Life Insurance'!G27+'IS-Life Insurance'!G28+'IS-Life Insurance'!G29),"-")</f>
        <v>1.196674504640499</v>
      </c>
      <c r="I5" s="66">
        <f>IFERROR('IS-Life Insurance'!H5/('IS-Life Insurance'!H13+'IS-Life Insurance'!H14+'IS-Life Insurance'!H26+'IS-Life Insurance'!H27+'IS-Life Insurance'!H28+'IS-Life Insurance'!H29),"-")</f>
        <v>1.1691173217733744</v>
      </c>
      <c r="J5" s="66">
        <f>IFERROR('IS-Life Insurance'!I5/('IS-Life Insurance'!I13+'IS-Life Insurance'!I14+'IS-Life Insurance'!I26+'IS-Life Insurance'!I27+'IS-Life Insurance'!I28+'IS-Life Insurance'!I29),"-")</f>
        <v>1.1755834838966974</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104" t="s">
        <v>219</v>
      </c>
    </row>
    <row r="6" spans="1:30" s="20" customFormat="1" ht="22.95" customHeight="1">
      <c r="A6" s="18"/>
      <c r="B6"/>
      <c r="C6" s="50" t="s">
        <v>212</v>
      </c>
      <c r="D6" s="66">
        <f>IFERROR(('IS-Life Insurance'!C5+'IS-Life Insurance'!C9)/('IS-Life Insurance'!C13+'IS-Life Insurance'!C14),"-")</f>
        <v>2.0516754828826369</v>
      </c>
      <c r="E6" s="66">
        <f>IFERROR(('IS-Life Insurance'!D5+'IS-Life Insurance'!D9)/('IS-Life Insurance'!D13+'IS-Life Insurance'!D14),"-")</f>
        <v>1.6201433775412071</v>
      </c>
      <c r="F6" s="66">
        <f>IFERROR(('IS-Life Insurance'!E5+'IS-Life Insurance'!E9)/('IS-Life Insurance'!E13+'IS-Life Insurance'!E14),"-")</f>
        <v>1.3743768961533864</v>
      </c>
      <c r="G6" s="66">
        <f>IFERROR(('IS-Life Insurance'!F5+'IS-Life Insurance'!F9)/('IS-Life Insurance'!F13+'IS-Life Insurance'!F14),"-")</f>
        <v>1.2928517639752433</v>
      </c>
      <c r="H6" s="66">
        <f>IFERROR(('IS-Life Insurance'!G5+'IS-Life Insurance'!G9)/('IS-Life Insurance'!G13+'IS-Life Insurance'!G14),"-")</f>
        <v>1.3224804128468157</v>
      </c>
      <c r="I6" s="66">
        <f>IFERROR(('IS-Life Insurance'!H5+'IS-Life Insurance'!H9)/('IS-Life Insurance'!H13+'IS-Life Insurance'!H14),"-")</f>
        <v>1.2061789432662675</v>
      </c>
      <c r="J6" s="66">
        <f>IFERROR(('IS-Life Insurance'!I5+'IS-Life Insurance'!I9)/('IS-Life Insurance'!I13+'IS-Life Insurance'!I14),"-")</f>
        <v>1.2748155690992033</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104" t="s">
        <v>220</v>
      </c>
    </row>
    <row r="7" spans="1:30" s="20" customFormat="1" ht="22.95" customHeight="1">
      <c r="A7" s="18"/>
      <c r="B7"/>
      <c r="C7" s="50" t="s">
        <v>213</v>
      </c>
      <c r="D7" s="66">
        <f>IFERROR(('IS-Life Insurance'!C5+'IS-Life Insurance'!C9)/('IS-Life Insurance'!C13+'IS-Life Insurance'!C14+'IS-Life Insurance'!C26+'IS-Life Insurance'!C27+'IS-Life Insurance'!C28+'IS-Life Insurance'!C29),"-")</f>
        <v>1.8476531006389179</v>
      </c>
      <c r="E7" s="66">
        <f>IFERROR(('IS-Life Insurance'!D5+'IS-Life Insurance'!D9)/('IS-Life Insurance'!D13+'IS-Life Insurance'!D14+'IS-Life Insurance'!D26+'IS-Life Insurance'!D27+'IS-Life Insurance'!D28+'IS-Life Insurance'!D29),"-")</f>
        <v>1.4636155543627256</v>
      </c>
      <c r="F7" s="66">
        <f>IFERROR(('IS-Life Insurance'!E5+'IS-Life Insurance'!E9)/('IS-Life Insurance'!E13+'IS-Life Insurance'!E14+'IS-Life Insurance'!E26+'IS-Life Insurance'!E27+'IS-Life Insurance'!E28+'IS-Life Insurance'!E29),"-")</f>
        <v>1.2228161227359962</v>
      </c>
      <c r="G7" s="66">
        <f>IFERROR(('IS-Life Insurance'!F5+'IS-Life Insurance'!F9)/('IS-Life Insurance'!F13+'IS-Life Insurance'!F14+'IS-Life Insurance'!F26+'IS-Life Insurance'!F27+'IS-Life Insurance'!F28+'IS-Life Insurance'!F29),"-")</f>
        <v>1.1548685619118548</v>
      </c>
      <c r="H7" s="66">
        <f>IFERROR(('IS-Life Insurance'!G5+'IS-Life Insurance'!G9)/('IS-Life Insurance'!G13+'IS-Life Insurance'!G14+'IS-Life Insurance'!G26+'IS-Life Insurance'!G27+'IS-Life Insurance'!G28+'IS-Life Insurance'!G29),"-")</f>
        <v>1.181836043295426</v>
      </c>
      <c r="I7" s="66">
        <f>IFERROR(('IS-Life Insurance'!H5+'IS-Life Insurance'!H9)/('IS-Life Insurance'!H13+'IS-Life Insurance'!H14+'IS-Life Insurance'!H26+'IS-Life Insurance'!H27+'IS-Life Insurance'!H28+'IS-Life Insurance'!H29),"-")</f>
        <v>1.0772082198370898</v>
      </c>
      <c r="J7" s="66">
        <f>IFERROR(('IS-Life Insurance'!I5+'IS-Life Insurance'!I9)/('IS-Life Insurance'!I13+'IS-Life Insurance'!I14+'IS-Life Insurance'!I26+'IS-Life Insurance'!I27+'IS-Life Insurance'!I28+'IS-Life Insurance'!I29),"-")</f>
        <v>1.1386000447772211</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104" t="s">
        <v>221</v>
      </c>
    </row>
    <row r="8" spans="1:30" s="20" customFormat="1" ht="22.95" customHeight="1">
      <c r="A8" s="18"/>
      <c r="B8"/>
      <c r="C8" s="50" t="s">
        <v>214</v>
      </c>
      <c r="D8" s="66">
        <f>IFERROR('IS-Life Insurance'!C6/'IS-Life Insurance'!C5,"-")</f>
        <v>2.8190823610644837E-2</v>
      </c>
      <c r="E8" s="66">
        <f>IFERROR('IS-Life Insurance'!D6/'IS-Life Insurance'!D5,"-")</f>
        <v>2.9986013418777147E-2</v>
      </c>
      <c r="F8" s="66">
        <f>IFERROR('IS-Life Insurance'!E6/'IS-Life Insurance'!E5,"-")</f>
        <v>2.9838678841630727E-2</v>
      </c>
      <c r="G8" s="66">
        <f>IFERROR('IS-Life Insurance'!F6/'IS-Life Insurance'!F5,"-")</f>
        <v>2.8787941295790129E-2</v>
      </c>
      <c r="H8" s="66">
        <f>IFERROR('IS-Life Insurance'!G6/'IS-Life Insurance'!G5,"-")</f>
        <v>2.8401552468588553E-2</v>
      </c>
      <c r="I8" s="66">
        <f>IFERROR('IS-Life Insurance'!H6/'IS-Life Insurance'!H5,"-")</f>
        <v>2.701109953059929E-2</v>
      </c>
      <c r="J8" s="66">
        <f>IFERROR('IS-Life Insurance'!I6/'IS-Life Insurance'!I5,"-")</f>
        <v>2.6913892729690945E-2</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104" t="s">
        <v>195</v>
      </c>
    </row>
    <row r="9" spans="1:30" s="20" customFormat="1" ht="22.95" customHeight="1">
      <c r="A9" s="18"/>
      <c r="B9"/>
      <c r="C9" s="50" t="s">
        <v>215</v>
      </c>
      <c r="D9" s="66">
        <f>IFERROR('FP-Life Insurance'!C26/'FP-Life Insurance'!C55,"-")</f>
        <v>1.1501538772180211</v>
      </c>
      <c r="E9" s="66">
        <f>IFERROR('FP-Life Insurance'!D26/'FP-Life Insurance'!D55,"-")</f>
        <v>1.1456446132807321</v>
      </c>
      <c r="F9" s="66">
        <f>IFERROR('FP-Life Insurance'!E26/'FP-Life Insurance'!E55,"-")</f>
        <v>1.1516404865982452</v>
      </c>
      <c r="G9" s="66">
        <f>IFERROR('FP-Life Insurance'!F26/'FP-Life Insurance'!F55,"-")</f>
        <v>1.1541463150705258</v>
      </c>
      <c r="H9" s="66">
        <f>IFERROR('FP-Life Insurance'!G26/'FP-Life Insurance'!G55,"-")</f>
        <v>1.148270779752661</v>
      </c>
      <c r="I9" s="66">
        <f>IFERROR('FP-Life Insurance'!H26/'FP-Life Insurance'!H55,"-")</f>
        <v>1.1369653030087477</v>
      </c>
      <c r="J9" s="66">
        <f>IFERROR('FP-Life Insurance'!I26/'FP-Life Insurance'!I55,"-")</f>
        <v>1.1347941455941819</v>
      </c>
      <c r="K9" s="66" t="str">
        <f>IFERROR('FP-Life Insurance'!J26/'FP-Life Insurance'!J55,"-")</f>
        <v>-</v>
      </c>
      <c r="L9" s="66" t="str">
        <f>IFERROR('FP-Life Insurance'!K26/'FP-Life Insurance'!K55,"-")</f>
        <v>-</v>
      </c>
      <c r="M9" s="66" t="str">
        <f>IFERROR('FP-Life Insurance'!L26/'FP-Life Insurance'!L55,"-")</f>
        <v>-</v>
      </c>
      <c r="N9" s="66" t="str">
        <f>IFERROR('FP-Life Insurance'!M26/'FP-Life Insurance'!M55,"-")</f>
        <v>-</v>
      </c>
      <c r="O9" s="66" t="str">
        <f>IFERROR('FP-Life Insurance'!N26/'FP-Life Insurance'!N55,"-")</f>
        <v>-</v>
      </c>
      <c r="P9" s="104" t="s">
        <v>222</v>
      </c>
    </row>
    <row r="10" spans="1:30" s="20" customFormat="1" ht="22.95" hidden="1" customHeight="1">
      <c r="A10" s="18"/>
      <c r="B10"/>
      <c r="C10" s="50" t="s">
        <v>441</v>
      </c>
      <c r="D10" s="66">
        <v>2.517000787934653</v>
      </c>
      <c r="E10" s="66"/>
      <c r="F10" s="66"/>
      <c r="G10" s="66"/>
      <c r="H10" s="66"/>
      <c r="I10" s="66"/>
      <c r="J10" s="66"/>
      <c r="K10" s="66"/>
      <c r="L10" s="66"/>
      <c r="M10" s="66"/>
      <c r="N10" s="66"/>
      <c r="O10" s="66"/>
      <c r="P10" s="104" t="s">
        <v>447</v>
      </c>
    </row>
    <row r="11" spans="1:30" s="20" customFormat="1" ht="22.95" hidden="1" customHeight="1">
      <c r="A11" s="18"/>
      <c r="B11"/>
      <c r="C11" s="50" t="s">
        <v>442</v>
      </c>
      <c r="D11" s="130">
        <v>5.0362355655666535</v>
      </c>
      <c r="E11" s="66"/>
      <c r="F11" s="66"/>
      <c r="G11" s="66"/>
      <c r="H11" s="66"/>
      <c r="I11" s="66"/>
      <c r="J11" s="66"/>
      <c r="K11" s="66"/>
      <c r="L11" s="66"/>
      <c r="M11" s="66"/>
      <c r="N11" s="66"/>
      <c r="O11" s="66"/>
      <c r="P11" s="104" t="s">
        <v>448</v>
      </c>
    </row>
    <row r="12" spans="1:30" s="20" customFormat="1" ht="22.95" hidden="1" customHeight="1">
      <c r="A12" s="18"/>
      <c r="B12"/>
      <c r="C12" s="50" t="s">
        <v>444</v>
      </c>
      <c r="D12" s="133"/>
      <c r="E12" s="66"/>
      <c r="F12" s="66"/>
      <c r="G12" s="66"/>
      <c r="H12" s="66"/>
      <c r="I12" s="66"/>
      <c r="J12" s="66"/>
      <c r="K12" s="66"/>
      <c r="L12" s="66"/>
      <c r="M12" s="66"/>
      <c r="N12" s="66"/>
      <c r="O12" s="66"/>
      <c r="P12" s="104" t="s">
        <v>443</v>
      </c>
    </row>
    <row r="13" spans="1:30" s="20" customFormat="1" ht="22.95" hidden="1" customHeight="1">
      <c r="A13" s="18"/>
      <c r="B13"/>
      <c r="C13" s="50" t="s">
        <v>445</v>
      </c>
      <c r="D13" s="133"/>
      <c r="E13" s="66"/>
      <c r="F13" s="66"/>
      <c r="G13" s="66"/>
      <c r="H13" s="66"/>
      <c r="I13" s="66"/>
      <c r="J13" s="66"/>
      <c r="K13" s="66"/>
      <c r="L13" s="66"/>
      <c r="M13" s="66"/>
      <c r="N13" s="66"/>
      <c r="O13" s="66"/>
      <c r="P13" s="104" t="s">
        <v>446</v>
      </c>
    </row>
    <row r="14" spans="1:30" ht="20.399999999999999" customHeight="1">
      <c r="C14" s="50"/>
      <c r="D14" s="66"/>
      <c r="E14" s="66"/>
      <c r="F14" s="66"/>
      <c r="G14" s="66"/>
      <c r="H14" s="66"/>
      <c r="I14" s="66"/>
      <c r="J14" s="66"/>
      <c r="K14" s="66"/>
      <c r="L14" s="66"/>
      <c r="M14" s="66"/>
      <c r="N14" s="66"/>
      <c r="O14" s="66"/>
      <c r="P14" s="104"/>
    </row>
    <row r="15" spans="1:30" s="20" customFormat="1" ht="20.399999999999999" customHeight="1">
      <c r="A15" s="18"/>
      <c r="B15"/>
      <c r="C15" s="65" t="s">
        <v>216</v>
      </c>
      <c r="D15" s="66"/>
      <c r="E15" s="66"/>
      <c r="F15" s="66"/>
      <c r="G15" s="66"/>
      <c r="H15" s="66"/>
      <c r="I15" s="66"/>
      <c r="J15" s="66"/>
      <c r="K15" s="66"/>
      <c r="L15" s="66"/>
      <c r="M15" s="66"/>
      <c r="N15" s="66"/>
      <c r="O15" s="66"/>
      <c r="P15" s="104"/>
    </row>
    <row r="16" spans="1:30" s="20" customFormat="1" ht="21" customHeight="1">
      <c r="A16" s="18"/>
      <c r="B16"/>
      <c r="C16" s="50" t="s">
        <v>210</v>
      </c>
      <c r="D16" s="105">
        <f>IFERROR(('IS-General Insurance'!C5+'IS-General Insurance'!C6)/('IS-General Insurance'!C21),"-")</f>
        <v>3.100821556442376</v>
      </c>
      <c r="E16" s="105">
        <f>IFERROR(('IS-General Insurance'!D5+'IS-General Insurance'!D6)/('IS-General Insurance'!D21),"-")</f>
        <v>2.7176373674418142</v>
      </c>
      <c r="F16" s="105">
        <f>IFERROR(('IS-General Insurance'!E5+'IS-General Insurance'!E6)/('IS-General Insurance'!E21),"-")</f>
        <v>2.72205069532564</v>
      </c>
      <c r="G16" s="105">
        <f>IFERROR(('IS-General Insurance'!F5+'IS-General Insurance'!F6)/('IS-General Insurance'!F21),"-")</f>
        <v>2.6840382548072044</v>
      </c>
      <c r="H16" s="105">
        <f>IFERROR(('IS-General Insurance'!G5+'IS-General Insurance'!G6)/('IS-General Insurance'!G21),"-")</f>
        <v>2.6226562300272747</v>
      </c>
      <c r="I16" s="105">
        <f>IFERROR(('IS-General Insurance'!H5+'IS-General Insurance'!H6)/('IS-General Insurance'!H21),"-")</f>
        <v>2.763236028007392</v>
      </c>
      <c r="J16" s="105">
        <f>IFERROR(('IS-General Insurance'!I5+'IS-General Insurance'!I6)/('IS-General Insurance'!I21),"-")</f>
        <v>2.6682466837535488</v>
      </c>
      <c r="K16" s="105" t="str">
        <f>IFERROR(('IS-General Insurance'!J5+'IS-General Insurance'!J6)/('IS-General Insurance'!J21),"-")</f>
        <v>-</v>
      </c>
      <c r="L16" s="105" t="str">
        <f>IFERROR(('IS-General Insurance'!K5+'IS-General Insurance'!K6)/('IS-General Insurance'!K21),"-")</f>
        <v>-</v>
      </c>
      <c r="M16" s="105" t="str">
        <f>IFERROR(('IS-General Insurance'!L5+'IS-General Insurance'!L6)/('IS-General Insurance'!L21),"-")</f>
        <v>-</v>
      </c>
      <c r="N16" s="105" t="str">
        <f>IFERROR(('IS-General Insurance'!M5+'IS-General Insurance'!M6)/('IS-General Insurance'!M21),"-")</f>
        <v>-</v>
      </c>
      <c r="O16" s="105" t="str">
        <f>IFERROR(('IS-General Insurance'!N5+'IS-General Insurance'!N6)/('IS-General Insurance'!N21),"-")</f>
        <v>-</v>
      </c>
      <c r="P16" s="104" t="s">
        <v>218</v>
      </c>
    </row>
    <row r="17" spans="1:16" s="20" customFormat="1" ht="21" customHeight="1">
      <c r="A17" s="18"/>
      <c r="B17"/>
      <c r="C17" s="50" t="s">
        <v>211</v>
      </c>
      <c r="D17" s="105">
        <f>IFERROR(('IS-General Insurance'!C5+'IS-General Insurance'!C6)/('IS-General Insurance'!C21+'IS-General Insurance'!C29+'IS-General Insurance'!C30+'IS-General Insurance'!C31+'IS-General Insurance'!C32),"-")</f>
        <v>2.2169066124139176</v>
      </c>
      <c r="E17" s="105">
        <f>IFERROR(('IS-General Insurance'!D5+'IS-General Insurance'!D6)/('IS-General Insurance'!D21+'IS-General Insurance'!D29+'IS-General Insurance'!D30+'IS-General Insurance'!D31+'IS-General Insurance'!D32),"-")</f>
        <v>1.9078245606688484</v>
      </c>
      <c r="F17" s="105">
        <f>IFERROR(('IS-General Insurance'!E5+'IS-General Insurance'!E6)/('IS-General Insurance'!E21+'IS-General Insurance'!E29+'IS-General Insurance'!E30+'IS-General Insurance'!E31+'IS-General Insurance'!E32),"-")</f>
        <v>1.9094501219570883</v>
      </c>
      <c r="G17" s="105">
        <f>IFERROR(('IS-General Insurance'!F5+'IS-General Insurance'!F6)/('IS-General Insurance'!F21+'IS-General Insurance'!F29+'IS-General Insurance'!F30+'IS-General Insurance'!F31+'IS-General Insurance'!F32),"-")</f>
        <v>1.8903432929484874</v>
      </c>
      <c r="H17" s="105">
        <f>IFERROR(('IS-General Insurance'!G5+'IS-General Insurance'!G6)/('IS-General Insurance'!G21+'IS-General Insurance'!G29+'IS-General Insurance'!G30+'IS-General Insurance'!G31+'IS-General Insurance'!G32),"-")</f>
        <v>1.8235357518086279</v>
      </c>
      <c r="I17" s="105">
        <f>IFERROR(('IS-General Insurance'!H5+'IS-General Insurance'!H6)/('IS-General Insurance'!H21+'IS-General Insurance'!H29+'IS-General Insurance'!H30+'IS-General Insurance'!H31+'IS-General Insurance'!H32),"-")</f>
        <v>1.8860195256861341</v>
      </c>
      <c r="J17" s="105">
        <f>IFERROR(('IS-General Insurance'!I5+'IS-General Insurance'!I6)/('IS-General Insurance'!I21+'IS-General Insurance'!I29+'IS-General Insurance'!I30+'IS-General Insurance'!I31+'IS-General Insurance'!I32),"-")</f>
        <v>1.831242089966864</v>
      </c>
      <c r="K17" s="105" t="str">
        <f>IFERROR(('IS-General Insurance'!J5+'IS-General Insurance'!J6)/('IS-General Insurance'!J21+'IS-General Insurance'!J29+'IS-General Insurance'!J30+'IS-General Insurance'!J31+'IS-General Insurance'!J32),"-")</f>
        <v>-</v>
      </c>
      <c r="L17" s="105" t="str">
        <f>IFERROR(('IS-General Insurance'!K5+'IS-General Insurance'!K6)/('IS-General Insurance'!K21+'IS-General Insurance'!K29+'IS-General Insurance'!K30+'IS-General Insurance'!K31+'IS-General Insurance'!K32),"-")</f>
        <v>-</v>
      </c>
      <c r="M17" s="105" t="str">
        <f>IFERROR(('IS-General Insurance'!L5+'IS-General Insurance'!L6)/('IS-General Insurance'!L21+'IS-General Insurance'!L29+'IS-General Insurance'!L30+'IS-General Insurance'!L31+'IS-General Insurance'!L32),"-")</f>
        <v>-</v>
      </c>
      <c r="N17" s="105" t="str">
        <f>IFERROR(('IS-General Insurance'!M5+'IS-General Insurance'!M6)/('IS-General Insurance'!M21+'IS-General Insurance'!M29+'IS-General Insurance'!M30+'IS-General Insurance'!M31+'IS-General Insurance'!M32),"-")</f>
        <v>-</v>
      </c>
      <c r="O17" s="105" t="str">
        <f>IFERROR(('IS-General Insurance'!N5+'IS-General Insurance'!N6)/('IS-General Insurance'!N21+'IS-General Insurance'!N29+'IS-General Insurance'!N30+'IS-General Insurance'!N31+'IS-General Insurance'!N32),"-")</f>
        <v>-</v>
      </c>
      <c r="P17" s="104" t="s">
        <v>219</v>
      </c>
    </row>
    <row r="18" spans="1:16" s="20" customFormat="1" ht="21" customHeight="1">
      <c r="A18" s="18"/>
      <c r="B18"/>
      <c r="C18" s="50" t="s">
        <v>212</v>
      </c>
      <c r="D18" s="105">
        <f>IFERROR(('IS-General Insurance'!C5+'IS-General Insurance'!C6+'IS-General Insurance'!C28)/'IS-General Insurance'!C21,"-")</f>
        <v>3.2730192113585339</v>
      </c>
      <c r="E18" s="105">
        <f>IFERROR(('IS-General Insurance'!D5+'IS-General Insurance'!D6+'IS-General Insurance'!D28)/'IS-General Insurance'!D21,"-")</f>
        <v>2.8669632873118625</v>
      </c>
      <c r="F18" s="105">
        <f>IFERROR(('IS-General Insurance'!E5+'IS-General Insurance'!E6+'IS-General Insurance'!E28)/'IS-General Insurance'!E21,"-")</f>
        <v>2.8910775929745105</v>
      </c>
      <c r="G18" s="105">
        <f>IFERROR(('IS-General Insurance'!F5+'IS-General Insurance'!F6+'IS-General Insurance'!F28)/'IS-General Insurance'!F21,"-")</f>
        <v>2.83451369384104</v>
      </c>
      <c r="H18" s="105">
        <f>IFERROR(('IS-General Insurance'!G5+'IS-General Insurance'!G6+'IS-General Insurance'!G28)/'IS-General Insurance'!G21,"-")</f>
        <v>2.7774455334276418</v>
      </c>
      <c r="I18" s="105">
        <f>IFERROR(('IS-General Insurance'!H5+'IS-General Insurance'!H6+'IS-General Insurance'!H28)/'IS-General Insurance'!H21,"-")</f>
        <v>2.934954171861528</v>
      </c>
      <c r="J18" s="105">
        <f>IFERROR(('IS-General Insurance'!I5+'IS-General Insurance'!I6+'IS-General Insurance'!I28)/'IS-General Insurance'!I21,"-")</f>
        <v>2.8377207326256348</v>
      </c>
      <c r="K18" s="105" t="str">
        <f>IFERROR(('IS-General Insurance'!J5+'IS-General Insurance'!J6+'IS-General Insurance'!J28)/'IS-General Insurance'!J21,"-")</f>
        <v>-</v>
      </c>
      <c r="L18" s="105" t="str">
        <f>IFERROR(('IS-General Insurance'!K5+'IS-General Insurance'!K6+'IS-General Insurance'!K28)/'IS-General Insurance'!K21,"-")</f>
        <v>-</v>
      </c>
      <c r="M18" s="105" t="str">
        <f>IFERROR(('IS-General Insurance'!L5+'IS-General Insurance'!L6+'IS-General Insurance'!L28)/'IS-General Insurance'!L21,"-")</f>
        <v>-</v>
      </c>
      <c r="N18" s="105" t="str">
        <f>IFERROR(('IS-General Insurance'!M5+'IS-General Insurance'!M6+'IS-General Insurance'!M28)/'IS-General Insurance'!M21,"-")</f>
        <v>-</v>
      </c>
      <c r="O18" s="105" t="str">
        <f>IFERROR(('IS-General Insurance'!N5+'IS-General Insurance'!N6+'IS-General Insurance'!N28)/'IS-General Insurance'!N21,"-")</f>
        <v>-</v>
      </c>
      <c r="P18" s="104" t="s">
        <v>220</v>
      </c>
    </row>
    <row r="19" spans="1:16" s="20" customFormat="1" ht="21" customHeight="1">
      <c r="A19" s="18"/>
      <c r="B19"/>
      <c r="C19" s="50" t="s">
        <v>213</v>
      </c>
      <c r="D19" s="105">
        <f>IFERROR(('IS-General Insurance'!C5+'IS-General Insurance'!C6+'IS-General Insurance'!C28)/('IS-General Insurance'!C21+'IS-General Insurance'!C29+'IS-General Insurance'!C30+'IS-General Insurance'!C31+'IS-General Insurance'!C32),"-")</f>
        <v>2.3400178953036641</v>
      </c>
      <c r="E19" s="105">
        <f>IFERROR(('IS-General Insurance'!D5+'IS-General Insurance'!D6+'IS-General Insurance'!D28)/('IS-General Insurance'!D21+'IS-General Insurance'!D29+'IS-General Insurance'!D30+'IS-General Insurance'!D31+'IS-General Insurance'!D32),"-")</f>
        <v>2.0126537262100621</v>
      </c>
      <c r="F19" s="105">
        <f>IFERROR(('IS-General Insurance'!E5+'IS-General Insurance'!E6+'IS-General Insurance'!E28)/('IS-General Insurance'!E21+'IS-General Insurance'!E29+'IS-General Insurance'!E30+'IS-General Insurance'!E31+'IS-General Insurance'!E32),"-")</f>
        <v>2.0280182407962761</v>
      </c>
      <c r="G19" s="105">
        <f>IFERROR(('IS-General Insurance'!F5+'IS-General Insurance'!F6+'IS-General Insurance'!F28)/('IS-General Insurance'!F21+'IS-General Insurance'!F29+'IS-General Insurance'!F30+'IS-General Insurance'!F31+'IS-General Insurance'!F32),"-")</f>
        <v>1.9963217514975153</v>
      </c>
      <c r="H19" s="105">
        <f>IFERROR(('IS-General Insurance'!G5+'IS-General Insurance'!G6+'IS-General Insurance'!G28)/('IS-General Insurance'!G21+'IS-General Insurance'!G29+'IS-General Insurance'!G30+'IS-General Insurance'!G31+'IS-General Insurance'!G32),"-")</f>
        <v>1.9311609241497192</v>
      </c>
      <c r="I19" s="105">
        <f>IFERROR(('IS-General Insurance'!H5+'IS-General Insurance'!H6+'IS-General Insurance'!H28)/('IS-General Insurance'!H21+'IS-General Insurance'!H29+'IS-General Insurance'!H30+'IS-General Insurance'!H31+'IS-General Insurance'!H32),"-")</f>
        <v>2.0032240528929623</v>
      </c>
      <c r="J19" s="105">
        <f>IFERROR(('IS-General Insurance'!I5+'IS-General Insurance'!I6+'IS-General Insurance'!I28)/('IS-General Insurance'!I21+'IS-General Insurance'!I29+'IS-General Insurance'!I30+'IS-General Insurance'!I31+'IS-General Insurance'!I32),"-")</f>
        <v>1.9475536788995202</v>
      </c>
      <c r="K19" s="105" t="str">
        <f>IFERROR(('IS-General Insurance'!J5+'IS-General Insurance'!J6+'IS-General Insurance'!J28)/('IS-General Insurance'!J21+'IS-General Insurance'!J29+'IS-General Insurance'!J30+'IS-General Insurance'!J31+'IS-General Insurance'!J32),"-")</f>
        <v>-</v>
      </c>
      <c r="L19" s="105" t="str">
        <f>IFERROR(('IS-General Insurance'!K5+'IS-General Insurance'!K6+'IS-General Insurance'!K28)/('IS-General Insurance'!K21+'IS-General Insurance'!K29+'IS-General Insurance'!K30+'IS-General Insurance'!K31+'IS-General Insurance'!K32),"-")</f>
        <v>-</v>
      </c>
      <c r="M19" s="105" t="str">
        <f>IFERROR(('IS-General Insurance'!L5+'IS-General Insurance'!L6+'IS-General Insurance'!L28)/('IS-General Insurance'!L21+'IS-General Insurance'!L29+'IS-General Insurance'!L30+'IS-General Insurance'!L31+'IS-General Insurance'!L32),"-")</f>
        <v>-</v>
      </c>
      <c r="N19" s="105" t="str">
        <f>IFERROR(('IS-General Insurance'!M5+'IS-General Insurance'!M6+'IS-General Insurance'!M28)/('IS-General Insurance'!M21+'IS-General Insurance'!M29+'IS-General Insurance'!M30+'IS-General Insurance'!M31+'IS-General Insurance'!M32),"-")</f>
        <v>-</v>
      </c>
      <c r="O19" s="105" t="str">
        <f>IFERROR(('IS-General Insurance'!N5+'IS-General Insurance'!N6+'IS-General Insurance'!N28)/('IS-General Insurance'!N21+'IS-General Insurance'!N29+'IS-General Insurance'!N30+'IS-General Insurance'!N31+'IS-General Insurance'!N32),"-")</f>
        <v>-</v>
      </c>
      <c r="P19" s="104" t="s">
        <v>221</v>
      </c>
    </row>
    <row r="20" spans="1:16" s="20" customFormat="1" ht="21" customHeight="1">
      <c r="A20" s="18"/>
      <c r="B20"/>
      <c r="C20" s="50" t="s">
        <v>214</v>
      </c>
      <c r="D20" s="105">
        <f>IFERROR('IS-General Insurance'!C10/('IS-General Insurance'!C5+'IS-General Insurance'!C6),"-")</f>
        <v>0.42846899139753625</v>
      </c>
      <c r="E20" s="105">
        <f>IFERROR('IS-General Insurance'!D10/('IS-General Insurance'!D5+'IS-General Insurance'!D6),"-")</f>
        <v>0.41793904454755404</v>
      </c>
      <c r="F20" s="105">
        <f>IFERROR('IS-General Insurance'!E10/('IS-General Insurance'!E5+'IS-General Insurance'!E6),"-")</f>
        <v>0.40680293551174329</v>
      </c>
      <c r="G20" s="105">
        <f>IFERROR('IS-General Insurance'!F10/('IS-General Insurance'!F5+'IS-General Insurance'!F6),"-")</f>
        <v>0.41570613649600713</v>
      </c>
      <c r="H20" s="105">
        <f>IFERROR('IS-General Insurance'!G10/('IS-General Insurance'!G5+'IS-General Insurance'!G6),"-")</f>
        <v>0.41333674222717232</v>
      </c>
      <c r="I20" s="105">
        <f>IFERROR('IS-General Insurance'!H10/('IS-General Insurance'!H5+'IS-General Insurance'!H6),"-")</f>
        <v>0.43995667287988383</v>
      </c>
      <c r="J20" s="105">
        <f>IFERROR('IS-General Insurance'!I10/('IS-General Insurance'!I5+'IS-General Insurance'!I6),"-")</f>
        <v>0.43138597772012638</v>
      </c>
      <c r="K20" s="105" t="str">
        <f>IFERROR('IS-General Insurance'!J10/('IS-General Insurance'!J5+'IS-General Insurance'!J6),"-")</f>
        <v>-</v>
      </c>
      <c r="L20" s="105" t="str">
        <f>IFERROR('IS-General Insurance'!K10/('IS-General Insurance'!K5+'IS-General Insurance'!K6),"-")</f>
        <v>-</v>
      </c>
      <c r="M20" s="105" t="str">
        <f>IFERROR('IS-General Insurance'!L10/('IS-General Insurance'!L5+'IS-General Insurance'!L6),"-")</f>
        <v>-</v>
      </c>
      <c r="N20" s="105" t="str">
        <f>IFERROR('IS-General Insurance'!M10/('IS-General Insurance'!M5+'IS-General Insurance'!M6),"-")</f>
        <v>-</v>
      </c>
      <c r="O20" s="105" t="str">
        <f>IFERROR('IS-General Insurance'!N10/('IS-General Insurance'!N5+'IS-General Insurance'!N6),"-")</f>
        <v>-</v>
      </c>
      <c r="P20" s="104" t="s">
        <v>195</v>
      </c>
    </row>
    <row r="21" spans="1:16" s="20" customFormat="1" ht="21" customHeight="1">
      <c r="A21" s="18"/>
      <c r="B21"/>
      <c r="C21" s="50" t="s">
        <v>215</v>
      </c>
      <c r="D21" s="105">
        <f>IFERROR('FP-General Insurance'!C26/'FP-General Insurance'!C54,"-")</f>
        <v>1.2990793570225265</v>
      </c>
      <c r="E21" s="105">
        <f>IFERROR('FP-General Insurance'!D26/'FP-General Insurance'!D54,"-")</f>
        <v>1.2958598567457096</v>
      </c>
      <c r="F21" s="105">
        <f>IFERROR('FP-General Insurance'!E26/'FP-General Insurance'!E54,"-")</f>
        <v>1.255561999474621</v>
      </c>
      <c r="G21" s="105">
        <f>IFERROR('FP-General Insurance'!F26/'FP-General Insurance'!F54,"-")</f>
        <v>1.1977603168690465</v>
      </c>
      <c r="H21" s="105">
        <f>IFERROR('FP-General Insurance'!G26/'FP-General Insurance'!G54,"-")</f>
        <v>1.2114528230317705</v>
      </c>
      <c r="I21" s="105">
        <f>IFERROR('FP-General Insurance'!H26/'FP-General Insurance'!H54,"-")</f>
        <v>1.1828574057424563</v>
      </c>
      <c r="J21" s="105">
        <f>IFERROR('FP-General Insurance'!I26/'FP-General Insurance'!I54,"-")</f>
        <v>1.1989791570053279</v>
      </c>
      <c r="K21" s="105" t="str">
        <f>IFERROR('FP-General Insurance'!J26/'FP-General Insurance'!J54,"-")</f>
        <v>-</v>
      </c>
      <c r="L21" s="105" t="str">
        <f>IFERROR('FP-General Insurance'!K26/'FP-General Insurance'!K54,"-")</f>
        <v>-</v>
      </c>
      <c r="M21" s="105" t="str">
        <f>IFERROR('FP-General Insurance'!L26/'FP-General Insurance'!L54,"-")</f>
        <v>-</v>
      </c>
      <c r="N21" s="105" t="str">
        <f>IFERROR('FP-General Insurance'!M26/'FP-General Insurance'!M54,"-")</f>
        <v>-</v>
      </c>
      <c r="O21" s="105" t="str">
        <f>IFERROR('FP-General Insurance'!N26/'FP-General Insurance'!N54,"-")</f>
        <v>-</v>
      </c>
      <c r="P21" s="104" t="s">
        <v>222</v>
      </c>
    </row>
    <row r="22" spans="1:16" s="20" customFormat="1" ht="21" hidden="1" customHeight="1">
      <c r="A22" s="18"/>
      <c r="B22"/>
      <c r="C22" s="50" t="s">
        <v>441</v>
      </c>
      <c r="D22" s="105">
        <v>1.6576901991462087</v>
      </c>
      <c r="E22" s="105"/>
      <c r="F22" s="105"/>
      <c r="G22" s="105"/>
      <c r="H22" s="105"/>
      <c r="I22" s="105"/>
      <c r="J22" s="105"/>
      <c r="K22" s="105"/>
      <c r="L22" s="105"/>
      <c r="M22" s="105"/>
      <c r="N22" s="105"/>
      <c r="O22" s="105"/>
      <c r="P22" s="104" t="s">
        <v>447</v>
      </c>
    </row>
    <row r="23" spans="1:16" s="20" customFormat="1" ht="21" hidden="1" customHeight="1">
      <c r="A23" s="18"/>
      <c r="B23"/>
      <c r="C23" s="50" t="s">
        <v>449</v>
      </c>
      <c r="D23" s="131">
        <v>3.2478591797322141</v>
      </c>
      <c r="E23" s="105"/>
      <c r="F23" s="105"/>
      <c r="G23" s="105"/>
      <c r="H23" s="105"/>
      <c r="I23" s="105"/>
      <c r="J23" s="105"/>
      <c r="K23" s="105"/>
      <c r="L23" s="105"/>
      <c r="M23" s="105"/>
      <c r="N23" s="105"/>
      <c r="O23" s="105"/>
      <c r="P23" s="104" t="s">
        <v>448</v>
      </c>
    </row>
    <row r="24" spans="1:16" s="20" customFormat="1" ht="21" hidden="1" customHeight="1">
      <c r="A24" s="18"/>
      <c r="B24"/>
      <c r="C24" s="50" t="s">
        <v>450</v>
      </c>
      <c r="D24" s="134"/>
      <c r="E24" s="105"/>
      <c r="F24" s="105"/>
      <c r="G24" s="105"/>
      <c r="H24" s="105"/>
      <c r="I24" s="105"/>
      <c r="J24" s="105"/>
      <c r="K24" s="105"/>
      <c r="L24" s="105"/>
      <c r="M24" s="105"/>
      <c r="N24" s="105"/>
      <c r="O24" s="105"/>
      <c r="P24" s="104" t="s">
        <v>443</v>
      </c>
    </row>
    <row r="25" spans="1:16" s="20" customFormat="1" ht="21" hidden="1" customHeight="1">
      <c r="A25" s="18"/>
      <c r="B25"/>
      <c r="C25" s="50" t="s">
        <v>451</v>
      </c>
      <c r="D25" s="134"/>
      <c r="E25" s="105"/>
      <c r="F25" s="105"/>
      <c r="G25" s="105"/>
      <c r="H25" s="105"/>
      <c r="I25" s="105"/>
      <c r="J25" s="105"/>
      <c r="K25" s="105"/>
      <c r="L25" s="105"/>
      <c r="M25" s="105"/>
      <c r="N25" s="105"/>
      <c r="O25" s="105"/>
      <c r="P25" s="104" t="s">
        <v>446</v>
      </c>
    </row>
    <row r="26" spans="1:16" s="20" customFormat="1" ht="20.399999999999999" customHeight="1">
      <c r="A26" s="18"/>
      <c r="B26"/>
      <c r="C26" s="50"/>
      <c r="D26" s="105"/>
      <c r="E26" s="105"/>
      <c r="F26" s="105"/>
      <c r="G26" s="105"/>
      <c r="H26" s="105"/>
      <c r="I26" s="105"/>
      <c r="J26" s="105"/>
      <c r="K26" s="105"/>
      <c r="L26" s="105"/>
      <c r="M26" s="105"/>
      <c r="N26" s="105"/>
      <c r="O26" s="105"/>
      <c r="P26" s="104"/>
    </row>
    <row r="27" spans="1:16" s="20" customFormat="1" ht="20.399999999999999" customHeight="1">
      <c r="A27" s="18"/>
      <c r="B27"/>
      <c r="C27" s="65" t="s">
        <v>217</v>
      </c>
      <c r="D27" s="66"/>
      <c r="E27" s="66"/>
      <c r="F27" s="66"/>
      <c r="G27" s="66"/>
      <c r="H27" s="66"/>
      <c r="I27" s="66"/>
      <c r="J27" s="66"/>
      <c r="K27" s="66"/>
      <c r="L27" s="66"/>
      <c r="M27" s="66"/>
      <c r="N27" s="66"/>
      <c r="O27" s="66"/>
      <c r="P27" s="104"/>
    </row>
    <row r="28" spans="1:16" s="20" customFormat="1" ht="20.399999999999999" customHeight="1">
      <c r="A28" s="18"/>
      <c r="B28"/>
      <c r="C28" s="50" t="s">
        <v>210</v>
      </c>
      <c r="D28" s="105">
        <f>IFERROR('IS-Reinsurance'!C6/'IS-Reinsurance'!C21,"-")</f>
        <v>3.3850009323288104</v>
      </c>
      <c r="E28" s="105">
        <f>IFERROR('IS-Reinsurance'!D6/'IS-Reinsurance'!D21,"-")</f>
        <v>3.2349153719325949</v>
      </c>
      <c r="F28" s="105">
        <f>IFERROR('IS-Reinsurance'!E6/'IS-Reinsurance'!E21,"-")</f>
        <v>2.9988657721585281</v>
      </c>
      <c r="G28" s="105">
        <f>IFERROR('IS-Reinsurance'!F6/'IS-Reinsurance'!F21,"-")</f>
        <v>2.9649670248037361</v>
      </c>
      <c r="H28" s="105">
        <f>IFERROR('IS-Reinsurance'!G6/'IS-Reinsurance'!G21,"-")</f>
        <v>2.8638641974855328</v>
      </c>
      <c r="I28" s="105">
        <f>IFERROR('IS-Reinsurance'!H6/'IS-Reinsurance'!H21,"-")</f>
        <v>2.8885732251653891</v>
      </c>
      <c r="J28" s="105">
        <f>IFERROR('IS-Reinsurance'!I6/'IS-Reinsurance'!I21,"-")</f>
        <v>2.7327227669930387</v>
      </c>
      <c r="K28" s="105" t="str">
        <f>IFERROR('IS-Reinsurance'!J6/'IS-Reinsurance'!J21,"-")</f>
        <v>-</v>
      </c>
      <c r="L28" s="105" t="str">
        <f>IFERROR('IS-Reinsurance'!K6/'IS-Reinsurance'!K21,"-")</f>
        <v>-</v>
      </c>
      <c r="M28" s="105" t="str">
        <f>IFERROR('IS-Reinsurance'!L6/'IS-Reinsurance'!L21,"-")</f>
        <v>-</v>
      </c>
      <c r="N28" s="105" t="str">
        <f>IFERROR('IS-Reinsurance'!M6/'IS-Reinsurance'!M21,"-")</f>
        <v>-</v>
      </c>
      <c r="O28" s="105" t="str">
        <f>IFERROR('IS-Reinsurance'!N6/'IS-Reinsurance'!N21,"-")</f>
        <v>-</v>
      </c>
      <c r="P28" s="104" t="s">
        <v>218</v>
      </c>
    </row>
    <row r="29" spans="1:16" s="20" customFormat="1" ht="20.399999999999999" customHeight="1">
      <c r="A29" s="18"/>
      <c r="B29"/>
      <c r="C29" s="50" t="s">
        <v>211</v>
      </c>
      <c r="D29" s="105">
        <f>IFERROR('IS-Reinsurance'!C6/('IS-Reinsurance'!C21+'IS-Reinsurance'!C29+'IS-Reinsurance'!C30+'IS-Reinsurance'!C31+'IS-Reinsurance'!C32),"-")</f>
        <v>3.075652181970062</v>
      </c>
      <c r="E29" s="105">
        <f>IFERROR('IS-Reinsurance'!D6/('IS-Reinsurance'!D21+'IS-Reinsurance'!D29+'IS-Reinsurance'!D30+'IS-Reinsurance'!D31+'IS-Reinsurance'!D32),"-")</f>
        <v>2.954638140304318</v>
      </c>
      <c r="F29" s="105">
        <f>IFERROR('IS-Reinsurance'!E6/('IS-Reinsurance'!E21+'IS-Reinsurance'!E29+'IS-Reinsurance'!E30+'IS-Reinsurance'!E31+'IS-Reinsurance'!E32),"-")</f>
        <v>2.7570025533640958</v>
      </c>
      <c r="G29" s="105">
        <f>IFERROR('IS-Reinsurance'!F6/('IS-Reinsurance'!F21+'IS-Reinsurance'!F29+'IS-Reinsurance'!F30+'IS-Reinsurance'!F31+'IS-Reinsurance'!F32),"-")</f>
        <v>2.7298509000945366</v>
      </c>
      <c r="H29" s="105">
        <f>IFERROR('IS-Reinsurance'!G6/('IS-Reinsurance'!G21+'IS-Reinsurance'!G29+'IS-Reinsurance'!G30+'IS-Reinsurance'!G31+'IS-Reinsurance'!G32),"-")</f>
        <v>2.6202226853929274</v>
      </c>
      <c r="I29" s="105">
        <f>IFERROR('IS-Reinsurance'!H6/('IS-Reinsurance'!H21+'IS-Reinsurance'!H29+'IS-Reinsurance'!H30+'IS-Reinsurance'!H31+'IS-Reinsurance'!H32),"-")</f>
        <v>2.6313491702171241</v>
      </c>
      <c r="J29" s="105">
        <f>IFERROR('IS-Reinsurance'!I6/('IS-Reinsurance'!I21+'IS-Reinsurance'!I29+'IS-Reinsurance'!I30+'IS-Reinsurance'!I31+'IS-Reinsurance'!I32),"-")</f>
        <v>2.4958843744806929</v>
      </c>
      <c r="K29" s="105" t="str">
        <f>IFERROR('IS-Reinsurance'!J6/('IS-Reinsurance'!J21+'IS-Reinsurance'!J29+'IS-Reinsurance'!J30+'IS-Reinsurance'!J31+'IS-Reinsurance'!J32),"-")</f>
        <v>-</v>
      </c>
      <c r="L29" s="105" t="str">
        <f>IFERROR('IS-Reinsurance'!K6/('IS-Reinsurance'!K21+'IS-Reinsurance'!K29+'IS-Reinsurance'!K30+'IS-Reinsurance'!K31+'IS-Reinsurance'!K32),"-")</f>
        <v>-</v>
      </c>
      <c r="M29" s="105" t="str">
        <f>IFERROR('IS-Reinsurance'!L6/('IS-Reinsurance'!L21+'IS-Reinsurance'!L29+'IS-Reinsurance'!L30+'IS-Reinsurance'!L31+'IS-Reinsurance'!L32),"-")</f>
        <v>-</v>
      </c>
      <c r="N29" s="105" t="str">
        <f>IFERROR('IS-Reinsurance'!M6/('IS-Reinsurance'!M21+'IS-Reinsurance'!M29+'IS-Reinsurance'!M30+'IS-Reinsurance'!M31+'IS-Reinsurance'!M32),"-")</f>
        <v>-</v>
      </c>
      <c r="O29" s="105" t="str">
        <f>IFERROR('IS-Reinsurance'!N6/('IS-Reinsurance'!N21+'IS-Reinsurance'!N29+'IS-Reinsurance'!N30+'IS-Reinsurance'!N31+'IS-Reinsurance'!N32),"-")</f>
        <v>-</v>
      </c>
      <c r="P29" s="104" t="s">
        <v>219</v>
      </c>
    </row>
    <row r="30" spans="1:16" s="20" customFormat="1" ht="20.399999999999999" customHeight="1">
      <c r="A30" s="18"/>
      <c r="B30"/>
      <c r="C30" s="50" t="s">
        <v>212</v>
      </c>
      <c r="D30" s="105">
        <f>IFERROR(('IS-Reinsurance'!C6+'IS-Reinsurance'!C28)/('IS-Reinsurance'!C21),"-")</f>
        <v>3.6406754453876142</v>
      </c>
      <c r="E30" s="105">
        <f>IFERROR(('IS-Reinsurance'!D6+'IS-Reinsurance'!D28)/('IS-Reinsurance'!D21),"-")</f>
        <v>3.4016002051636005</v>
      </c>
      <c r="F30" s="105">
        <f>IFERROR(('IS-Reinsurance'!E6+'IS-Reinsurance'!E28)/('IS-Reinsurance'!E21),"-")</f>
        <v>3.106028947353241</v>
      </c>
      <c r="G30" s="105">
        <f>IFERROR(('IS-Reinsurance'!F6+'IS-Reinsurance'!F28)/('IS-Reinsurance'!F21),"-")</f>
        <v>3.0688110023311883</v>
      </c>
      <c r="H30" s="105">
        <f>IFERROR(('IS-Reinsurance'!G6+'IS-Reinsurance'!G28)/('IS-Reinsurance'!G21),"-")</f>
        <v>2.9648723798316596</v>
      </c>
      <c r="I30" s="105">
        <f>IFERROR(('IS-Reinsurance'!H6+'IS-Reinsurance'!H28)/('IS-Reinsurance'!H21),"-")</f>
        <v>2.9303278817138962</v>
      </c>
      <c r="J30" s="105">
        <f>IFERROR(('IS-Reinsurance'!I6+'IS-Reinsurance'!I28)/('IS-Reinsurance'!I21),"-")</f>
        <v>2.780320992020497</v>
      </c>
      <c r="K30" s="105" t="str">
        <f>IFERROR(('IS-Reinsurance'!J6+'IS-Reinsurance'!J28)/('IS-Reinsurance'!J21),"-")</f>
        <v>-</v>
      </c>
      <c r="L30" s="105" t="str">
        <f>IFERROR(('IS-Reinsurance'!K6+'IS-Reinsurance'!K28)/('IS-Reinsurance'!K21),"-")</f>
        <v>-</v>
      </c>
      <c r="M30" s="105" t="str">
        <f>IFERROR(('IS-Reinsurance'!L6+'IS-Reinsurance'!L28)/('IS-Reinsurance'!L21),"-")</f>
        <v>-</v>
      </c>
      <c r="N30" s="105" t="str">
        <f>IFERROR(('IS-Reinsurance'!M6+'IS-Reinsurance'!M28)/('IS-Reinsurance'!M21),"-")</f>
        <v>-</v>
      </c>
      <c r="O30" s="105" t="str">
        <f>IFERROR(('IS-Reinsurance'!N6+'IS-Reinsurance'!N28)/('IS-Reinsurance'!N21),"-")</f>
        <v>-</v>
      </c>
      <c r="P30" s="104" t="s">
        <v>220</v>
      </c>
    </row>
    <row r="31" spans="1:16" s="20" customFormat="1" ht="20.399999999999999" customHeight="1">
      <c r="A31" s="18"/>
      <c r="B31"/>
      <c r="C31" s="50" t="s">
        <v>213</v>
      </c>
      <c r="D31" s="105">
        <f>IFERROR(('IS-Reinsurance'!C6+'IS-Reinsurance'!C28)/('IS-Reinsurance'!C21+'IS-Reinsurance'!C29+'IS-Reinsurance'!C30+'IS-Reinsurance'!C31+'IS-Reinsurance'!C32),"-")</f>
        <v>3.3079610910912303</v>
      </c>
      <c r="E31" s="105">
        <f>IFERROR(('IS-Reinsurance'!D6+'IS-Reinsurance'!D28)/('IS-Reinsurance'!D21+'IS-Reinsurance'!D29+'IS-Reinsurance'!D30+'IS-Reinsurance'!D31+'IS-Reinsurance'!D32),"-")</f>
        <v>3.1068811850366971</v>
      </c>
      <c r="F31" s="105">
        <f>IFERROR(('IS-Reinsurance'!E6+'IS-Reinsurance'!E28)/('IS-Reinsurance'!E21+'IS-Reinsurance'!E29+'IS-Reinsurance'!E30+'IS-Reinsurance'!E31+'IS-Reinsurance'!E32),"-")</f>
        <v>2.8555228507316466</v>
      </c>
      <c r="G31" s="105">
        <f>IFERROR(('IS-Reinsurance'!F6+'IS-Reinsurance'!F28)/('IS-Reinsurance'!F21+'IS-Reinsurance'!F29+'IS-Reinsurance'!F30+'IS-Reinsurance'!F31+'IS-Reinsurance'!F32),"-")</f>
        <v>2.8254602519528347</v>
      </c>
      <c r="H31" s="105">
        <f>IFERROR(('IS-Reinsurance'!G6+'IS-Reinsurance'!G28)/('IS-Reinsurance'!G21+'IS-Reinsurance'!G29+'IS-Reinsurance'!G30+'IS-Reinsurance'!G31+'IS-Reinsurance'!G32),"-")</f>
        <v>2.7126376578018854</v>
      </c>
      <c r="I31" s="105">
        <f>IFERROR(('IS-Reinsurance'!H6+'IS-Reinsurance'!H28)/('IS-Reinsurance'!H21+'IS-Reinsurance'!H29+'IS-Reinsurance'!H30+'IS-Reinsurance'!H31+'IS-Reinsurance'!H32),"-")</f>
        <v>2.6693856236137052</v>
      </c>
      <c r="J31" s="105">
        <f>IFERROR(('IS-Reinsurance'!I6+'IS-Reinsurance'!I28)/('IS-Reinsurance'!I21+'IS-Reinsurance'!I29+'IS-Reinsurance'!I30+'IS-Reinsurance'!I31+'IS-Reinsurance'!I32),"-")</f>
        <v>2.5393573778654348</v>
      </c>
      <c r="K31" s="105" t="str">
        <f>IFERROR(('IS-Reinsurance'!J6+'IS-Reinsurance'!J28)/('IS-Reinsurance'!J21+'IS-Reinsurance'!J29+'IS-Reinsurance'!J30+'IS-Reinsurance'!J31+'IS-Reinsurance'!J32),"-")</f>
        <v>-</v>
      </c>
      <c r="L31" s="105" t="str">
        <f>IFERROR(('IS-Reinsurance'!K6+'IS-Reinsurance'!K28)/('IS-Reinsurance'!K21+'IS-Reinsurance'!K29+'IS-Reinsurance'!K30+'IS-Reinsurance'!K31+'IS-Reinsurance'!K32),"-")</f>
        <v>-</v>
      </c>
      <c r="M31" s="105" t="str">
        <f>IFERROR(('IS-Reinsurance'!L6+'IS-Reinsurance'!L28)/('IS-Reinsurance'!L21+'IS-Reinsurance'!L29+'IS-Reinsurance'!L30+'IS-Reinsurance'!L31+'IS-Reinsurance'!L32),"-")</f>
        <v>-</v>
      </c>
      <c r="N31" s="105" t="str">
        <f>IFERROR(('IS-Reinsurance'!M6+'IS-Reinsurance'!M28)/('IS-Reinsurance'!M21+'IS-Reinsurance'!M29+'IS-Reinsurance'!M30+'IS-Reinsurance'!M31+'IS-Reinsurance'!M32),"-")</f>
        <v>-</v>
      </c>
      <c r="O31" s="105" t="str">
        <f>IFERROR(('IS-Reinsurance'!N6+'IS-Reinsurance'!N28)/('IS-Reinsurance'!N21+'IS-Reinsurance'!N29+'IS-Reinsurance'!N30+'IS-Reinsurance'!N31+'IS-Reinsurance'!N32),"-")</f>
        <v>-</v>
      </c>
      <c r="P31" s="104" t="s">
        <v>221</v>
      </c>
    </row>
    <row r="32" spans="1:16" s="20" customFormat="1" ht="20.399999999999999" customHeight="1">
      <c r="A32" s="18"/>
      <c r="B32"/>
      <c r="C32" s="50" t="s">
        <v>214</v>
      </c>
      <c r="D32" s="105">
        <f>IFERROR('IS-Reinsurance'!C10/'IS-Reinsurance'!C6,"-")</f>
        <v>0.47389645407855541</v>
      </c>
      <c r="E32" s="105">
        <f>IFERROR('IS-Reinsurance'!D10/'IS-Reinsurance'!D6,"-")</f>
        <v>0.46417821766088541</v>
      </c>
      <c r="F32" s="105">
        <f>IFERROR('IS-Reinsurance'!E10/'IS-Reinsurance'!E6,"-")</f>
        <v>0.48216536434697405</v>
      </c>
      <c r="G32" s="105">
        <f>IFERROR('IS-Reinsurance'!F10/'IS-Reinsurance'!F6,"-")</f>
        <v>0.47194428321332133</v>
      </c>
      <c r="H32" s="105">
        <f>IFERROR('IS-Reinsurance'!G10/'IS-Reinsurance'!G6,"-")</f>
        <v>0.44764237663479961</v>
      </c>
      <c r="I32" s="105">
        <f>IFERROR('IS-Reinsurance'!H10/'IS-Reinsurance'!H6,"-")</f>
        <v>0.46548822435714188</v>
      </c>
      <c r="J32" s="105">
        <f>IFERROR('IS-Reinsurance'!I10/'IS-Reinsurance'!I6,"-")</f>
        <v>0.45551717238874662</v>
      </c>
      <c r="K32" s="105" t="str">
        <f>IFERROR('IS-Reinsurance'!J10/'IS-Reinsurance'!J6,"-")</f>
        <v>-</v>
      </c>
      <c r="L32" s="105" t="str">
        <f>IFERROR('IS-Reinsurance'!K10/'IS-Reinsurance'!K6,"-")</f>
        <v>-</v>
      </c>
      <c r="M32" s="105" t="str">
        <f>IFERROR('IS-Reinsurance'!L10/'IS-Reinsurance'!L6,"-")</f>
        <v>-</v>
      </c>
      <c r="N32" s="105" t="str">
        <f>IFERROR('IS-Reinsurance'!M10/'IS-Reinsurance'!M6,"-")</f>
        <v>-</v>
      </c>
      <c r="O32" s="105" t="str">
        <f>IFERROR('IS-Reinsurance'!N10/'IS-Reinsurance'!N6,"-")</f>
        <v>-</v>
      </c>
      <c r="P32" s="104" t="s">
        <v>195</v>
      </c>
    </row>
    <row r="33" spans="1:16" s="20" customFormat="1" ht="20.399999999999999" customHeight="1">
      <c r="A33" s="18"/>
      <c r="B33"/>
      <c r="C33" s="50" t="s">
        <v>215</v>
      </c>
      <c r="D33" s="105">
        <f>IFERROR('FP- Reinsurance'!C26/'FP- Reinsurance'!C54,"-")</f>
        <v>1.2116795035716352</v>
      </c>
      <c r="E33" s="105">
        <f>IFERROR('FP- Reinsurance'!D26/'FP- Reinsurance'!D54,"-")</f>
        <v>1.1680893341544782</v>
      </c>
      <c r="F33" s="105">
        <f>IFERROR('FP- Reinsurance'!E26/'FP- Reinsurance'!E54,"-")</f>
        <v>1.1618434531908219</v>
      </c>
      <c r="G33" s="105">
        <f>IFERROR('FP- Reinsurance'!F26/'FP- Reinsurance'!F54,"-")</f>
        <v>1.138479956818645</v>
      </c>
      <c r="H33" s="105">
        <f>IFERROR('FP- Reinsurance'!G26/'FP- Reinsurance'!G54,"-")</f>
        <v>1.0994642692328311</v>
      </c>
      <c r="I33" s="105">
        <f>IFERROR('FP- Reinsurance'!H26/'FP- Reinsurance'!H54,"-")</f>
        <v>1.0295352424912316</v>
      </c>
      <c r="J33" s="105">
        <f>IFERROR('FP- Reinsurance'!I26/'FP- Reinsurance'!I54,"-")</f>
        <v>1.0384794212356545</v>
      </c>
      <c r="K33" s="105" t="str">
        <f>IFERROR('FP- Reinsurance'!J26/'FP- Reinsurance'!J54,"-")</f>
        <v>-</v>
      </c>
      <c r="L33" s="105" t="str">
        <f>IFERROR('FP- Reinsurance'!K26/'FP- Reinsurance'!K54,"-")</f>
        <v>-</v>
      </c>
      <c r="M33" s="105" t="str">
        <f>IFERROR('FP- Reinsurance'!L26/'FP- Reinsurance'!L54,"-")</f>
        <v>-</v>
      </c>
      <c r="N33" s="105" t="str">
        <f>IFERROR('FP- Reinsurance'!M26/'FP- Reinsurance'!M54,"-")</f>
        <v>-</v>
      </c>
      <c r="O33" s="105" t="str">
        <f>IFERROR('FP- Reinsurance'!N26/'FP- Reinsurance'!N54,"-")</f>
        <v>-</v>
      </c>
      <c r="P33" s="104" t="s">
        <v>222</v>
      </c>
    </row>
    <row r="34" spans="1:16" ht="22.2" hidden="1" customHeight="1">
      <c r="C34" s="50" t="s">
        <v>441</v>
      </c>
      <c r="D34" s="136">
        <v>1.5990462596968518</v>
      </c>
      <c r="P34" s="104" t="s">
        <v>447</v>
      </c>
    </row>
    <row r="35" spans="1:16" ht="22.2" hidden="1" customHeight="1">
      <c r="C35" s="50" t="s">
        <v>449</v>
      </c>
      <c r="D35" s="132">
        <v>3.2478591797322141</v>
      </c>
      <c r="P35" s="104" t="s">
        <v>448</v>
      </c>
    </row>
    <row r="36" spans="1:16" ht="22.2" hidden="1" customHeight="1">
      <c r="C36" s="50" t="s">
        <v>450</v>
      </c>
      <c r="D36" s="135"/>
      <c r="P36" s="104" t="s">
        <v>443</v>
      </c>
    </row>
    <row r="37" spans="1:16" ht="22.2" hidden="1" customHeight="1">
      <c r="C37" s="50" t="s">
        <v>451</v>
      </c>
      <c r="D37" s="135"/>
      <c r="P37" s="104" t="s">
        <v>446</v>
      </c>
    </row>
    <row r="40" spans="1:16" hidden="1">
      <c r="C40" s="34" t="s">
        <v>452</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8"/>
  <sheetViews>
    <sheetView zoomScale="70" zoomScaleNormal="70" zoomScaleSheetLayoutView="70" workbookViewId="0">
      <pane xSplit="2" ySplit="4" topLeftCell="C5" activePane="bottomRight" state="frozen"/>
      <selection pane="topRight" activeCell="C1" sqref="C1"/>
      <selection pane="bottomLeft" activeCell="A5" sqref="A5"/>
      <selection pane="bottomRight" activeCell="J17" sqref="J17"/>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1" t="s">
        <v>418</v>
      </c>
    </row>
    <row r="2" spans="1:49" s="9" customFormat="1" ht="38.25" customHeight="1" thickBot="1">
      <c r="A2" s="146" t="s">
        <v>119</v>
      </c>
      <c r="B2" s="147"/>
      <c r="C2" s="147"/>
      <c r="D2" s="147"/>
      <c r="E2" s="147"/>
      <c r="F2" s="147"/>
      <c r="G2" s="147"/>
      <c r="H2" s="147"/>
      <c r="I2" s="147"/>
      <c r="J2" s="147"/>
      <c r="K2" s="147"/>
      <c r="L2" s="147"/>
      <c r="M2" s="147"/>
      <c r="N2" s="147"/>
      <c r="O2" s="148"/>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3" t="s">
        <v>365</v>
      </c>
      <c r="B3" s="144"/>
      <c r="C3" s="144"/>
      <c r="D3" s="144"/>
      <c r="E3" s="144"/>
      <c r="F3" s="144"/>
      <c r="G3" s="144"/>
      <c r="H3" s="144"/>
      <c r="I3" s="144"/>
      <c r="J3" s="144"/>
      <c r="K3" s="144"/>
      <c r="L3" s="144"/>
      <c r="M3" s="144"/>
      <c r="N3" s="144"/>
      <c r="O3" s="145"/>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381</v>
      </c>
      <c r="D4" s="51" t="s">
        <v>380</v>
      </c>
      <c r="E4" s="51" t="s">
        <v>379</v>
      </c>
      <c r="F4" s="51" t="s">
        <v>378</v>
      </c>
      <c r="G4" s="51" t="s">
        <v>377</v>
      </c>
      <c r="H4" s="51" t="s">
        <v>376</v>
      </c>
      <c r="I4" s="51" t="s">
        <v>375</v>
      </c>
      <c r="J4" s="51" t="s">
        <v>374</v>
      </c>
      <c r="K4" s="51" t="s">
        <v>373</v>
      </c>
      <c r="L4" s="51" t="s">
        <v>372</v>
      </c>
      <c r="M4" s="51" t="s">
        <v>371</v>
      </c>
      <c r="N4" s="51" t="s">
        <v>370</v>
      </c>
      <c r="O4" s="42" t="s">
        <v>26</v>
      </c>
    </row>
    <row r="5" spans="1:49">
      <c r="A5" s="8">
        <v>1</v>
      </c>
      <c r="B5" s="91" t="s">
        <v>383</v>
      </c>
      <c r="C5" s="80">
        <v>39835900.411650009</v>
      </c>
      <c r="D5" s="68">
        <v>39057404.905579992</v>
      </c>
      <c r="E5" s="88">
        <v>39242143.495179996</v>
      </c>
      <c r="F5" s="68">
        <v>38901796.160720006</v>
      </c>
      <c r="G5" s="88">
        <v>38779315.320130005</v>
      </c>
      <c r="H5" s="68">
        <v>39595891.220639989</v>
      </c>
      <c r="I5" s="68">
        <v>39398119.902690001</v>
      </c>
      <c r="J5" s="68"/>
      <c r="K5" s="88"/>
      <c r="L5" s="68"/>
      <c r="M5" s="88"/>
      <c r="N5" s="68"/>
      <c r="O5" s="108" t="s">
        <v>407</v>
      </c>
    </row>
    <row r="6" spans="1:49" s="12" customFormat="1">
      <c r="A6" s="8">
        <v>2</v>
      </c>
      <c r="B6" s="91" t="s">
        <v>382</v>
      </c>
      <c r="C6" s="80">
        <v>120000</v>
      </c>
      <c r="D6" s="68">
        <v>120000</v>
      </c>
      <c r="E6" s="88">
        <v>120000</v>
      </c>
      <c r="F6" s="68">
        <v>120000</v>
      </c>
      <c r="G6" s="88">
        <v>201171.16</v>
      </c>
      <c r="H6" s="68">
        <v>199239.44</v>
      </c>
      <c r="I6" s="68">
        <v>120000</v>
      </c>
      <c r="J6" s="68"/>
      <c r="K6" s="88"/>
      <c r="L6" s="68"/>
      <c r="M6" s="88"/>
      <c r="N6" s="68"/>
      <c r="O6" s="108" t="s">
        <v>406</v>
      </c>
    </row>
    <row r="7" spans="1:49">
      <c r="A7" s="8">
        <v>3</v>
      </c>
      <c r="B7" s="41" t="s">
        <v>27</v>
      </c>
      <c r="C7" s="80">
        <v>145567216.28325999</v>
      </c>
      <c r="D7" s="68">
        <v>144658068.67811999</v>
      </c>
      <c r="E7" s="88">
        <v>135809276.11770996</v>
      </c>
      <c r="F7" s="68">
        <v>135291423.40809</v>
      </c>
      <c r="G7" s="88">
        <v>137887977.70401996</v>
      </c>
      <c r="H7" s="68">
        <v>134767134.33323002</v>
      </c>
      <c r="I7" s="68">
        <v>137639492.52355</v>
      </c>
      <c r="J7" s="68"/>
      <c r="K7" s="88"/>
      <c r="L7" s="68"/>
      <c r="M7" s="88"/>
      <c r="N7" s="68"/>
      <c r="O7" s="108" t="s">
        <v>28</v>
      </c>
    </row>
    <row r="8" spans="1:49">
      <c r="A8" s="8">
        <v>4</v>
      </c>
      <c r="B8" s="91" t="s">
        <v>384</v>
      </c>
      <c r="C8" s="80">
        <v>31143133.942430001</v>
      </c>
      <c r="D8" s="68">
        <v>31237546.788970001</v>
      </c>
      <c r="E8" s="88">
        <v>30650873.499259997</v>
      </c>
      <c r="F8" s="68">
        <v>30360226.449330002</v>
      </c>
      <c r="G8" s="88">
        <v>30314296.834529996</v>
      </c>
      <c r="H8" s="68">
        <v>30015613.617370002</v>
      </c>
      <c r="I8" s="68">
        <v>30731581.236719999</v>
      </c>
      <c r="J8" s="68"/>
      <c r="K8" s="88"/>
      <c r="L8" s="68"/>
      <c r="M8" s="88"/>
      <c r="N8" s="68"/>
      <c r="O8" s="108" t="s">
        <v>29</v>
      </c>
    </row>
    <row r="9" spans="1:49" s="12" customFormat="1">
      <c r="A9" s="8">
        <v>5</v>
      </c>
      <c r="B9" s="91" t="s">
        <v>385</v>
      </c>
      <c r="C9" s="80">
        <v>1798426.21496</v>
      </c>
      <c r="D9" s="68">
        <v>1961436.64946</v>
      </c>
      <c r="E9" s="88">
        <v>2062849.4031999998</v>
      </c>
      <c r="F9" s="68">
        <v>1622709.6932000001</v>
      </c>
      <c r="G9" s="88">
        <v>1783689.70795</v>
      </c>
      <c r="H9" s="68">
        <v>1794950.8579500001</v>
      </c>
      <c r="I9" s="68">
        <v>1763226.30795</v>
      </c>
      <c r="J9" s="68"/>
      <c r="K9" s="88"/>
      <c r="L9" s="68"/>
      <c r="M9" s="88"/>
      <c r="N9" s="68"/>
      <c r="O9" s="108" t="s">
        <v>408</v>
      </c>
    </row>
    <row r="10" spans="1:49">
      <c r="A10" s="8">
        <v>6</v>
      </c>
      <c r="B10" s="41" t="s">
        <v>30</v>
      </c>
      <c r="C10" s="80">
        <v>59359268.333769999</v>
      </c>
      <c r="D10" s="68">
        <v>61044609.405960001</v>
      </c>
      <c r="E10" s="88">
        <v>61967898.892290004</v>
      </c>
      <c r="F10" s="68">
        <v>61433212.47880999</v>
      </c>
      <c r="G10" s="88">
        <v>61681138.486739993</v>
      </c>
      <c r="H10" s="68">
        <v>60601999.313920014</v>
      </c>
      <c r="I10" s="68">
        <v>61372979.617149994</v>
      </c>
      <c r="J10" s="68"/>
      <c r="K10" s="88"/>
      <c r="L10" s="68"/>
      <c r="M10" s="88"/>
      <c r="N10" s="68"/>
      <c r="O10" s="108" t="s">
        <v>31</v>
      </c>
    </row>
    <row r="11" spans="1:49">
      <c r="A11" s="8">
        <v>7</v>
      </c>
      <c r="B11" s="41" t="s">
        <v>33</v>
      </c>
      <c r="C11" s="80">
        <v>846168.43877999997</v>
      </c>
      <c r="D11" s="68">
        <v>837723.20160000003</v>
      </c>
      <c r="E11" s="88">
        <v>863171.57077999995</v>
      </c>
      <c r="F11" s="68">
        <v>852147.48885999992</v>
      </c>
      <c r="G11" s="88">
        <v>871249.25043999997</v>
      </c>
      <c r="H11" s="68">
        <v>898894.41419000004</v>
      </c>
      <c r="I11" s="68">
        <v>883825.15822999994</v>
      </c>
      <c r="J11" s="68"/>
      <c r="K11" s="88"/>
      <c r="L11" s="68"/>
      <c r="M11" s="88"/>
      <c r="N11" s="68"/>
      <c r="O11" s="108" t="s">
        <v>34</v>
      </c>
    </row>
    <row r="12" spans="1:49">
      <c r="A12" s="8">
        <v>8</v>
      </c>
      <c r="B12" s="41" t="s">
        <v>35</v>
      </c>
      <c r="C12" s="80">
        <v>0</v>
      </c>
      <c r="D12" s="68">
        <v>0</v>
      </c>
      <c r="E12" s="88">
        <v>0</v>
      </c>
      <c r="F12" s="68">
        <v>0</v>
      </c>
      <c r="G12" s="78"/>
      <c r="H12" s="68">
        <v>0</v>
      </c>
      <c r="I12" s="68">
        <v>0</v>
      </c>
      <c r="J12" s="68"/>
      <c r="K12" s="88"/>
      <c r="L12" s="68"/>
      <c r="M12" s="88"/>
      <c r="N12" s="68"/>
      <c r="O12" s="108" t="s">
        <v>36</v>
      </c>
    </row>
    <row r="13" spans="1:49">
      <c r="A13" s="8">
        <v>9</v>
      </c>
      <c r="B13" s="41" t="s">
        <v>37</v>
      </c>
      <c r="C13" s="80">
        <v>0</v>
      </c>
      <c r="D13" s="68">
        <v>0</v>
      </c>
      <c r="E13" s="88">
        <v>0</v>
      </c>
      <c r="F13" s="68">
        <v>0</v>
      </c>
      <c r="G13" s="78"/>
      <c r="H13" s="68">
        <v>0</v>
      </c>
      <c r="I13" s="68">
        <v>0</v>
      </c>
      <c r="J13" s="68"/>
      <c r="K13" s="88"/>
      <c r="L13" s="68"/>
      <c r="M13" s="88"/>
      <c r="N13" s="68"/>
      <c r="O13" s="108" t="s">
        <v>38</v>
      </c>
    </row>
    <row r="14" spans="1:49">
      <c r="A14" s="8">
        <v>10</v>
      </c>
      <c r="B14" s="41" t="s">
        <v>39</v>
      </c>
      <c r="C14" s="80">
        <v>168811703.55925998</v>
      </c>
      <c r="D14" s="68">
        <v>168953102.52440998</v>
      </c>
      <c r="E14" s="88">
        <v>167721747.94794995</v>
      </c>
      <c r="F14" s="68">
        <v>167702136.98281991</v>
      </c>
      <c r="G14" s="88">
        <v>166706633.14637002</v>
      </c>
      <c r="H14" s="68">
        <v>161227195.70959002</v>
      </c>
      <c r="I14" s="68">
        <v>162204287.5061</v>
      </c>
      <c r="J14" s="68"/>
      <c r="K14" s="88"/>
      <c r="L14" s="68"/>
      <c r="M14" s="88"/>
      <c r="N14" s="68"/>
      <c r="O14" s="108" t="s">
        <v>40</v>
      </c>
    </row>
    <row r="15" spans="1:49">
      <c r="A15" s="8">
        <v>11</v>
      </c>
      <c r="B15" s="91" t="s">
        <v>161</v>
      </c>
      <c r="C15" s="80">
        <v>173519.42063000001</v>
      </c>
      <c r="D15" s="68">
        <v>222536.51478</v>
      </c>
      <c r="E15" s="88">
        <v>217346.60537</v>
      </c>
      <c r="F15" s="68">
        <v>215720.58675999998</v>
      </c>
      <c r="G15" s="88">
        <v>232471.46611000001</v>
      </c>
      <c r="H15" s="68">
        <v>221842.72245999999</v>
      </c>
      <c r="I15" s="68">
        <v>231975.72652</v>
      </c>
      <c r="J15" s="68"/>
      <c r="K15" s="88"/>
      <c r="L15" s="68"/>
      <c r="M15" s="88"/>
      <c r="N15" s="68"/>
      <c r="O15" s="108" t="s">
        <v>41</v>
      </c>
    </row>
    <row r="16" spans="1:49">
      <c r="A16" s="8">
        <v>12</v>
      </c>
      <c r="B16" s="41" t="s">
        <v>42</v>
      </c>
      <c r="C16" s="80">
        <v>9000.4179999999997</v>
      </c>
      <c r="D16" s="68">
        <v>8908.5769999999993</v>
      </c>
      <c r="E16" s="88">
        <v>9184.1</v>
      </c>
      <c r="F16" s="68">
        <v>9184.1</v>
      </c>
      <c r="G16" s="88">
        <v>9184.1000100000001</v>
      </c>
      <c r="H16" s="68">
        <v>9184.1</v>
      </c>
      <c r="I16" s="68">
        <v>9184.1</v>
      </c>
      <c r="J16" s="68"/>
      <c r="K16" s="88"/>
      <c r="L16" s="68"/>
      <c r="M16" s="88"/>
      <c r="N16" s="68"/>
      <c r="O16" s="108" t="s">
        <v>43</v>
      </c>
    </row>
    <row r="17" spans="1:17" s="12" customFormat="1">
      <c r="A17" s="8">
        <v>13</v>
      </c>
      <c r="B17" s="91" t="s">
        <v>386</v>
      </c>
      <c r="C17" s="80">
        <v>0</v>
      </c>
      <c r="D17" s="68">
        <v>0</v>
      </c>
      <c r="E17" s="88">
        <v>0</v>
      </c>
      <c r="F17" s="68">
        <v>0</v>
      </c>
      <c r="G17" s="78"/>
      <c r="H17" s="68">
        <v>0</v>
      </c>
      <c r="I17" s="68">
        <v>0</v>
      </c>
      <c r="J17" s="68"/>
      <c r="K17" s="88"/>
      <c r="L17" s="68"/>
      <c r="M17" s="88"/>
      <c r="N17" s="68"/>
      <c r="O17" s="108" t="s">
        <v>409</v>
      </c>
    </row>
    <row r="18" spans="1:17">
      <c r="A18" s="8">
        <v>14</v>
      </c>
      <c r="B18" s="41" t="s">
        <v>44</v>
      </c>
      <c r="C18" s="80">
        <v>5193658.5184900006</v>
      </c>
      <c r="D18" s="68">
        <v>5370557.7281299997</v>
      </c>
      <c r="E18" s="88">
        <v>5957444.4523399994</v>
      </c>
      <c r="F18" s="68">
        <v>8381866.5012300005</v>
      </c>
      <c r="G18" s="88">
        <v>8370872.5881400006</v>
      </c>
      <c r="H18" s="68">
        <v>8453233.2343100011</v>
      </c>
      <c r="I18" s="68">
        <v>8511336.9018400013</v>
      </c>
      <c r="J18" s="68"/>
      <c r="K18" s="88"/>
      <c r="L18" s="68"/>
      <c r="M18" s="88"/>
      <c r="N18" s="68"/>
      <c r="O18" s="108" t="s">
        <v>45</v>
      </c>
    </row>
    <row r="19" spans="1:17">
      <c r="A19" s="8">
        <v>15</v>
      </c>
      <c r="B19" s="91" t="s">
        <v>387</v>
      </c>
      <c r="C19" s="80">
        <v>10223770.567220002</v>
      </c>
      <c r="D19" s="68">
        <v>10223739.401670001</v>
      </c>
      <c r="E19" s="88">
        <v>11223713.362620002</v>
      </c>
      <c r="F19" s="68">
        <v>11435946.61644</v>
      </c>
      <c r="G19" s="88">
        <v>11463748.57739</v>
      </c>
      <c r="H19" s="68">
        <v>11924658.039139999</v>
      </c>
      <c r="I19" s="68">
        <v>12086632.565869998</v>
      </c>
      <c r="J19" s="68"/>
      <c r="K19" s="88"/>
      <c r="L19" s="68"/>
      <c r="M19" s="88"/>
      <c r="N19" s="68"/>
      <c r="O19" s="108" t="s">
        <v>46</v>
      </c>
    </row>
    <row r="20" spans="1:17">
      <c r="A20" s="8">
        <v>16</v>
      </c>
      <c r="B20" s="41" t="s">
        <v>47</v>
      </c>
      <c r="C20" s="92"/>
      <c r="D20" s="93"/>
      <c r="E20" s="93"/>
      <c r="F20" s="93"/>
      <c r="G20" s="94"/>
      <c r="H20" s="93"/>
      <c r="I20" s="93"/>
      <c r="J20" s="93"/>
      <c r="K20" s="93"/>
      <c r="L20" s="93"/>
      <c r="M20" s="93"/>
      <c r="N20" s="93"/>
      <c r="O20" s="108" t="s">
        <v>48</v>
      </c>
    </row>
    <row r="21" spans="1:17" s="12" customFormat="1">
      <c r="A21" s="8">
        <v>17</v>
      </c>
      <c r="B21" s="91" t="s">
        <v>388</v>
      </c>
      <c r="C21" s="80">
        <v>290100.82</v>
      </c>
      <c r="D21" s="68">
        <v>290100.83</v>
      </c>
      <c r="E21" s="88">
        <v>290100.83</v>
      </c>
      <c r="F21" s="68">
        <v>290100.82</v>
      </c>
      <c r="G21" s="88">
        <v>290100.82</v>
      </c>
      <c r="H21" s="68">
        <v>320100.82</v>
      </c>
      <c r="I21" s="68">
        <v>320100.82</v>
      </c>
      <c r="J21" s="68"/>
      <c r="K21" s="88"/>
      <c r="L21" s="68"/>
      <c r="M21" s="88"/>
      <c r="N21" s="68"/>
      <c r="O21" s="108" t="s">
        <v>410</v>
      </c>
    </row>
    <row r="22" spans="1:17">
      <c r="A22" s="8">
        <v>18</v>
      </c>
      <c r="B22" s="41" t="s">
        <v>49</v>
      </c>
      <c r="C22" s="80">
        <v>0</v>
      </c>
      <c r="D22" s="68">
        <v>0</v>
      </c>
      <c r="E22" s="88">
        <v>0</v>
      </c>
      <c r="F22" s="68">
        <v>0</v>
      </c>
      <c r="G22" s="78"/>
      <c r="H22" s="68">
        <v>0</v>
      </c>
      <c r="I22" s="68">
        <v>0</v>
      </c>
      <c r="J22" s="68"/>
      <c r="K22" s="88"/>
      <c r="L22" s="68"/>
      <c r="M22" s="88"/>
      <c r="N22" s="68"/>
      <c r="O22" s="108" t="s">
        <v>50</v>
      </c>
      <c r="Q22" s="12"/>
    </row>
    <row r="23" spans="1:17">
      <c r="A23" s="8">
        <v>19</v>
      </c>
      <c r="B23" s="41" t="s">
        <v>51</v>
      </c>
      <c r="C23" s="80">
        <v>132858.38744000002</v>
      </c>
      <c r="D23" s="68">
        <v>135246.61144000001</v>
      </c>
      <c r="E23" s="88">
        <v>196138.32031000001</v>
      </c>
      <c r="F23" s="68">
        <v>204405.47259999998</v>
      </c>
      <c r="G23" s="88">
        <v>209882.18454000002</v>
      </c>
      <c r="H23" s="68">
        <v>219717.14733000001</v>
      </c>
      <c r="I23" s="68">
        <v>221123.73319999999</v>
      </c>
      <c r="J23" s="68"/>
      <c r="K23" s="88"/>
      <c r="L23" s="68"/>
      <c r="M23" s="88"/>
      <c r="N23" s="68"/>
      <c r="O23" s="108" t="s">
        <v>52</v>
      </c>
    </row>
    <row r="24" spans="1:17" s="12" customFormat="1">
      <c r="A24" s="8">
        <v>20</v>
      </c>
      <c r="B24" s="91" t="s">
        <v>392</v>
      </c>
      <c r="C24" s="80">
        <v>1966545.8632700003</v>
      </c>
      <c r="D24" s="68">
        <v>2023713.9131</v>
      </c>
      <c r="E24" s="88">
        <v>2030093.37858</v>
      </c>
      <c r="F24" s="68">
        <v>2037521.7768300001</v>
      </c>
      <c r="G24" s="88">
        <v>2051900.6303999999</v>
      </c>
      <c r="H24" s="68">
        <v>2099802.4844</v>
      </c>
      <c r="I24" s="68">
        <v>2094375.3668499999</v>
      </c>
      <c r="J24" s="68"/>
      <c r="K24" s="88"/>
      <c r="L24" s="68"/>
      <c r="M24" s="88"/>
      <c r="N24" s="68"/>
      <c r="O24" s="108" t="s">
        <v>89</v>
      </c>
    </row>
    <row r="25" spans="1:17">
      <c r="A25" s="8">
        <v>21</v>
      </c>
      <c r="B25" s="41" t="s">
        <v>53</v>
      </c>
      <c r="C25" s="80">
        <v>585896.73433999997</v>
      </c>
      <c r="D25" s="68">
        <v>591051.12440000009</v>
      </c>
      <c r="E25" s="88">
        <v>608347.17744</v>
      </c>
      <c r="F25" s="68">
        <v>643484.78221999994</v>
      </c>
      <c r="G25" s="88">
        <v>669390.60916999995</v>
      </c>
      <c r="H25" s="68">
        <v>706653.97906000004</v>
      </c>
      <c r="I25" s="68">
        <v>743566.82919999992</v>
      </c>
      <c r="J25" s="68"/>
      <c r="K25" s="88"/>
      <c r="L25" s="68"/>
      <c r="M25" s="88"/>
      <c r="N25" s="68"/>
      <c r="O25" s="108" t="s">
        <v>54</v>
      </c>
    </row>
    <row r="26" spans="1:17" s="73" customFormat="1">
      <c r="A26" s="71">
        <v>22</v>
      </c>
      <c r="B26" s="69" t="s">
        <v>55</v>
      </c>
      <c r="C26" s="81">
        <v>466057167.91421986</v>
      </c>
      <c r="D26" s="72">
        <v>466735746.85531998</v>
      </c>
      <c r="E26" s="89">
        <v>458970329.15368021</v>
      </c>
      <c r="F26" s="72">
        <v>459501883.31868994</v>
      </c>
      <c r="G26" s="89">
        <v>461523022.58661991</v>
      </c>
      <c r="H26" s="72">
        <v>453056111.43431985</v>
      </c>
      <c r="I26" s="72">
        <v>458331808.29662001</v>
      </c>
      <c r="J26" s="72"/>
      <c r="K26" s="89"/>
      <c r="L26" s="72"/>
      <c r="M26" s="89"/>
      <c r="N26" s="72"/>
      <c r="O26" s="113" t="s">
        <v>56</v>
      </c>
    </row>
    <row r="27" spans="1:17">
      <c r="A27" s="8">
        <v>23</v>
      </c>
      <c r="B27" s="41" t="s">
        <v>57</v>
      </c>
      <c r="C27" s="80">
        <v>8831436.4019200001</v>
      </c>
      <c r="D27" s="68">
        <v>8447820.9376600012</v>
      </c>
      <c r="E27" s="88">
        <v>8791788.441200003</v>
      </c>
      <c r="F27" s="68">
        <v>8118112.8653600002</v>
      </c>
      <c r="G27" s="88">
        <v>8514339.3322200011</v>
      </c>
      <c r="H27" s="68">
        <v>8171901.243950001</v>
      </c>
      <c r="I27" s="68">
        <v>8513626.0359399989</v>
      </c>
      <c r="J27" s="68"/>
      <c r="K27" s="88"/>
      <c r="L27" s="68"/>
      <c r="M27" s="88"/>
      <c r="N27" s="68"/>
      <c r="O27" s="108" t="s">
        <v>83</v>
      </c>
    </row>
    <row r="28" spans="1:17">
      <c r="A28" s="8">
        <v>24</v>
      </c>
      <c r="B28" s="41" t="s">
        <v>58</v>
      </c>
      <c r="C28" s="80">
        <v>4643256.5012000008</v>
      </c>
      <c r="D28" s="68">
        <v>4911869.8442899995</v>
      </c>
      <c r="E28" s="88">
        <v>4402148.3125399994</v>
      </c>
      <c r="F28" s="68">
        <v>4422868.4381100014</v>
      </c>
      <c r="G28" s="88">
        <v>4313527.3727499992</v>
      </c>
      <c r="H28" s="68">
        <v>4230252.1874899995</v>
      </c>
      <c r="I28" s="68">
        <v>4182238.9948499994</v>
      </c>
      <c r="J28" s="68"/>
      <c r="K28" s="88"/>
      <c r="L28" s="68"/>
      <c r="M28" s="88"/>
      <c r="N28" s="68"/>
      <c r="O28" s="108" t="s">
        <v>84</v>
      </c>
    </row>
    <row r="29" spans="1:17" s="12" customFormat="1">
      <c r="A29" s="8">
        <v>25</v>
      </c>
      <c r="B29" s="91" t="s">
        <v>389</v>
      </c>
      <c r="C29" s="80">
        <v>409554.27388999995</v>
      </c>
      <c r="D29" s="68">
        <v>168261.84926999998</v>
      </c>
      <c r="E29" s="88">
        <v>144312.43583</v>
      </c>
      <c r="F29" s="68">
        <v>28516.283189999995</v>
      </c>
      <c r="G29" s="88">
        <v>34554.031449999995</v>
      </c>
      <c r="H29" s="68">
        <v>39813.444369999997</v>
      </c>
      <c r="I29" s="68">
        <v>7441.3922599999996</v>
      </c>
      <c r="J29" s="68"/>
      <c r="K29" s="88"/>
      <c r="L29" s="68"/>
      <c r="M29" s="88"/>
      <c r="N29" s="68"/>
      <c r="O29" s="108" t="s">
        <v>411</v>
      </c>
    </row>
    <row r="30" spans="1:17" s="12" customFormat="1">
      <c r="A30" s="8">
        <v>26</v>
      </c>
      <c r="B30" s="91" t="s">
        <v>390</v>
      </c>
      <c r="C30" s="80">
        <v>3028395.3548600003</v>
      </c>
      <c r="D30" s="68">
        <v>3123976.0977500007</v>
      </c>
      <c r="E30" s="88">
        <v>3216026.0106000002</v>
      </c>
      <c r="F30" s="68">
        <v>3260839.8977400004</v>
      </c>
      <c r="G30" s="88">
        <v>3298957.4532399997</v>
      </c>
      <c r="H30" s="68">
        <v>3314245.7390999994</v>
      </c>
      <c r="I30" s="68">
        <v>3301146.0426299996</v>
      </c>
      <c r="J30" s="68"/>
      <c r="K30" s="88"/>
      <c r="L30" s="68"/>
      <c r="M30" s="88"/>
      <c r="N30" s="68"/>
      <c r="O30" s="108" t="s">
        <v>412</v>
      </c>
    </row>
    <row r="31" spans="1:17">
      <c r="A31" s="8">
        <v>27</v>
      </c>
      <c r="B31" s="41" t="s">
        <v>59</v>
      </c>
      <c r="C31" s="80">
        <v>6521.16363</v>
      </c>
      <c r="D31" s="68">
        <v>7166.1362300000001</v>
      </c>
      <c r="E31" s="88">
        <v>47803.503700000001</v>
      </c>
      <c r="F31" s="68">
        <v>46530.031559999996</v>
      </c>
      <c r="G31" s="88">
        <v>47853.691899999998</v>
      </c>
      <c r="H31" s="68">
        <v>48205.05588</v>
      </c>
      <c r="I31" s="68">
        <v>49591.077229999995</v>
      </c>
      <c r="J31" s="68"/>
      <c r="K31" s="88"/>
      <c r="L31" s="68"/>
      <c r="M31" s="88"/>
      <c r="N31" s="68"/>
      <c r="O31" s="108" t="s">
        <v>85</v>
      </c>
    </row>
    <row r="32" spans="1:17" s="12" customFormat="1">
      <c r="A32" s="8">
        <v>28</v>
      </c>
      <c r="B32" s="91" t="s">
        <v>391</v>
      </c>
      <c r="C32" s="80">
        <v>1527027.5072300003</v>
      </c>
      <c r="D32" s="68">
        <v>1873956.7715700006</v>
      </c>
      <c r="E32" s="88">
        <v>1938320.1382800001</v>
      </c>
      <c r="F32" s="68">
        <v>2146193.1421100008</v>
      </c>
      <c r="G32" s="88">
        <v>2152161.4946599999</v>
      </c>
      <c r="H32" s="68">
        <v>2212469.8959099995</v>
      </c>
      <c r="I32" s="68">
        <v>2301668.99456</v>
      </c>
      <c r="J32" s="68"/>
      <c r="K32" s="88"/>
      <c r="L32" s="68"/>
      <c r="M32" s="88"/>
      <c r="N32" s="68"/>
      <c r="O32" s="108" t="s">
        <v>413</v>
      </c>
    </row>
    <row r="33" spans="1:15">
      <c r="A33" s="8">
        <v>29</v>
      </c>
      <c r="B33" s="41" t="s">
        <v>60</v>
      </c>
      <c r="C33" s="92"/>
      <c r="D33" s="93"/>
      <c r="E33" s="93"/>
      <c r="F33" s="93"/>
      <c r="G33" s="94"/>
      <c r="H33" s="93"/>
      <c r="I33" s="93"/>
      <c r="J33" s="93"/>
      <c r="K33" s="93"/>
      <c r="L33" s="93"/>
      <c r="M33" s="93"/>
      <c r="N33" s="93"/>
      <c r="O33" s="108" t="s">
        <v>86</v>
      </c>
    </row>
    <row r="34" spans="1:15">
      <c r="A34" s="8">
        <v>30</v>
      </c>
      <c r="B34" s="41" t="s">
        <v>61</v>
      </c>
      <c r="C34" s="80">
        <v>255974.52211999998</v>
      </c>
      <c r="D34" s="68">
        <v>84081.972659999985</v>
      </c>
      <c r="E34" s="88">
        <v>349975.89288</v>
      </c>
      <c r="F34" s="68">
        <v>130762.97242000001</v>
      </c>
      <c r="G34" s="88">
        <v>166685.14825999999</v>
      </c>
      <c r="H34" s="68">
        <v>331354.01724999998</v>
      </c>
      <c r="I34" s="68">
        <v>545340.77246000001</v>
      </c>
      <c r="J34" s="68"/>
      <c r="K34" s="88"/>
      <c r="L34" s="68"/>
      <c r="M34" s="88"/>
      <c r="N34" s="68"/>
      <c r="O34" s="108" t="s">
        <v>87</v>
      </c>
    </row>
    <row r="35" spans="1:15">
      <c r="A35" s="8">
        <v>31</v>
      </c>
      <c r="B35" s="41" t="s">
        <v>62</v>
      </c>
      <c r="C35" s="80">
        <v>3002190.2878100001</v>
      </c>
      <c r="D35" s="68">
        <v>3043608.0702399993</v>
      </c>
      <c r="E35" s="88">
        <v>3016239.4070299994</v>
      </c>
      <c r="F35" s="68">
        <v>3204735.9838799993</v>
      </c>
      <c r="G35" s="88">
        <v>3067966.5308399997</v>
      </c>
      <c r="H35" s="68">
        <v>3420715.3184600007</v>
      </c>
      <c r="I35" s="68">
        <v>3502409.6655100007</v>
      </c>
      <c r="J35" s="68"/>
      <c r="K35" s="88"/>
      <c r="L35" s="68"/>
      <c r="M35" s="88"/>
      <c r="N35" s="68"/>
      <c r="O35" s="108" t="s">
        <v>88</v>
      </c>
    </row>
    <row r="36" spans="1:15">
      <c r="A36" s="8">
        <v>32</v>
      </c>
      <c r="B36" s="41" t="s">
        <v>63</v>
      </c>
      <c r="C36" s="92"/>
      <c r="D36" s="93"/>
      <c r="E36" s="93"/>
      <c r="F36" s="93"/>
      <c r="G36" s="94"/>
      <c r="H36" s="93"/>
      <c r="I36" s="93"/>
      <c r="J36" s="93"/>
      <c r="K36" s="93"/>
      <c r="L36" s="93"/>
      <c r="M36" s="93"/>
      <c r="N36" s="93"/>
      <c r="O36" s="108" t="s">
        <v>89</v>
      </c>
    </row>
    <row r="37" spans="1:15">
      <c r="A37" s="8">
        <v>33</v>
      </c>
      <c r="B37" s="41" t="s">
        <v>64</v>
      </c>
      <c r="C37" s="80">
        <v>5022548.5410399996</v>
      </c>
      <c r="D37" s="68">
        <v>4977956.294689998</v>
      </c>
      <c r="E37" s="88">
        <v>4981303.4594599986</v>
      </c>
      <c r="F37" s="68">
        <v>5133383.764560001</v>
      </c>
      <c r="G37" s="88">
        <v>5143646.237019999</v>
      </c>
      <c r="H37" s="68">
        <v>5140214.7374999998</v>
      </c>
      <c r="I37" s="68">
        <v>4972095.6769600008</v>
      </c>
      <c r="J37" s="68"/>
      <c r="K37" s="88"/>
      <c r="L37" s="68"/>
      <c r="M37" s="88"/>
      <c r="N37" s="68"/>
      <c r="O37" s="108" t="s">
        <v>90</v>
      </c>
    </row>
    <row r="38" spans="1:15" s="12" customFormat="1">
      <c r="A38" s="8">
        <v>34</v>
      </c>
      <c r="B38" s="91" t="s">
        <v>393</v>
      </c>
      <c r="C38" s="80">
        <v>16325.478990000001</v>
      </c>
      <c r="D38" s="68">
        <v>16048.26079</v>
      </c>
      <c r="E38" s="88">
        <v>10418.1</v>
      </c>
      <c r="F38" s="68">
        <v>32828.309600000001</v>
      </c>
      <c r="G38" s="88">
        <v>58540.358050000003</v>
      </c>
      <c r="H38" s="68">
        <v>64295.427059999995</v>
      </c>
      <c r="I38" s="68">
        <v>73124.006359999999</v>
      </c>
      <c r="J38" s="68"/>
      <c r="K38" s="88"/>
      <c r="L38" s="68"/>
      <c r="M38" s="88"/>
      <c r="N38" s="68"/>
      <c r="O38" s="108" t="s">
        <v>414</v>
      </c>
    </row>
    <row r="39" spans="1:15">
      <c r="A39" s="8">
        <v>35</v>
      </c>
      <c r="B39" s="41" t="s">
        <v>65</v>
      </c>
      <c r="C39" s="80">
        <v>1780567.4037000011</v>
      </c>
      <c r="D39" s="68">
        <v>1826836.6556600002</v>
      </c>
      <c r="E39" s="88">
        <v>1864066.2591299997</v>
      </c>
      <c r="F39" s="68">
        <v>1879775.0090799998</v>
      </c>
      <c r="G39" s="88">
        <v>1877135.4075500004</v>
      </c>
      <c r="H39" s="68">
        <v>1898618.9373999995</v>
      </c>
      <c r="I39" s="68">
        <v>1900689.8882100002</v>
      </c>
      <c r="J39" s="68"/>
      <c r="K39" s="88"/>
      <c r="L39" s="68"/>
      <c r="M39" s="88"/>
      <c r="N39" s="68"/>
      <c r="O39" s="108" t="s">
        <v>91</v>
      </c>
    </row>
    <row r="40" spans="1:15">
      <c r="A40" s="8">
        <v>36</v>
      </c>
      <c r="B40" s="41" t="s">
        <v>66</v>
      </c>
      <c r="C40" s="80">
        <v>28426710.892879996</v>
      </c>
      <c r="D40" s="68">
        <v>27602198.219420008</v>
      </c>
      <c r="E40" s="88">
        <v>28536071.884150006</v>
      </c>
      <c r="F40" s="68">
        <v>29534910.587820001</v>
      </c>
      <c r="G40" s="88">
        <v>29203678.640579995</v>
      </c>
      <c r="H40" s="68">
        <v>27437220.887760002</v>
      </c>
      <c r="I40" s="68">
        <v>27955125.813289996</v>
      </c>
      <c r="J40" s="68"/>
      <c r="K40" s="88"/>
      <c r="L40" s="68"/>
      <c r="M40" s="88"/>
      <c r="N40" s="68"/>
      <c r="O40" s="108" t="s">
        <v>92</v>
      </c>
    </row>
    <row r="41" spans="1:15" s="73" customFormat="1">
      <c r="A41" s="71">
        <v>37</v>
      </c>
      <c r="B41" s="69" t="s">
        <v>67</v>
      </c>
      <c r="C41" s="81">
        <v>56950508.33036001</v>
      </c>
      <c r="D41" s="72">
        <v>56083781.111319996</v>
      </c>
      <c r="E41" s="89">
        <v>57298473.845840007</v>
      </c>
      <c r="F41" s="72">
        <v>57939457.286669992</v>
      </c>
      <c r="G41" s="89">
        <v>57879045.699689999</v>
      </c>
      <c r="H41" s="72">
        <v>56309306.893399984</v>
      </c>
      <c r="I41" s="72">
        <v>57304498.361459993</v>
      </c>
      <c r="J41" s="72"/>
      <c r="K41" s="89"/>
      <c r="L41" s="72"/>
      <c r="M41" s="89"/>
      <c r="N41" s="72"/>
      <c r="O41" s="113" t="s">
        <v>93</v>
      </c>
    </row>
    <row r="42" spans="1:15" s="73" customFormat="1">
      <c r="A42" s="71">
        <v>38</v>
      </c>
      <c r="B42" s="69" t="s">
        <v>68</v>
      </c>
      <c r="C42" s="81">
        <v>523007676.24472982</v>
      </c>
      <c r="D42" s="72">
        <v>522819527.96685994</v>
      </c>
      <c r="E42" s="89">
        <v>516268802.99971998</v>
      </c>
      <c r="F42" s="72">
        <v>517441340.60554987</v>
      </c>
      <c r="G42" s="89">
        <v>519402068.28650987</v>
      </c>
      <c r="H42" s="72">
        <v>509365418.32788998</v>
      </c>
      <c r="I42" s="72">
        <v>515636306.65828997</v>
      </c>
      <c r="J42" s="72"/>
      <c r="K42" s="89"/>
      <c r="L42" s="72"/>
      <c r="M42" s="89"/>
      <c r="N42" s="72"/>
      <c r="O42" s="113" t="s">
        <v>94</v>
      </c>
    </row>
    <row r="43" spans="1:15">
      <c r="A43" s="8">
        <v>39</v>
      </c>
      <c r="B43" s="41" t="s">
        <v>69</v>
      </c>
      <c r="C43" s="80">
        <v>3718218.9489499982</v>
      </c>
      <c r="D43" s="68">
        <v>3389679.3943999996</v>
      </c>
      <c r="E43" s="88">
        <v>3471676.1109600002</v>
      </c>
      <c r="F43" s="68">
        <v>2902363.4383700001</v>
      </c>
      <c r="G43" s="88">
        <v>2972832.7719200002</v>
      </c>
      <c r="H43" s="68">
        <v>4057509.9108899995</v>
      </c>
      <c r="I43" s="68">
        <v>4266697.1743799997</v>
      </c>
      <c r="J43" s="68"/>
      <c r="K43" s="88"/>
      <c r="L43" s="68"/>
      <c r="M43" s="88"/>
      <c r="N43" s="68"/>
      <c r="O43" s="108" t="s">
        <v>95</v>
      </c>
    </row>
    <row r="44" spans="1:15">
      <c r="A44" s="8">
        <v>40</v>
      </c>
      <c r="B44" s="41" t="s">
        <v>70</v>
      </c>
      <c r="C44" s="80">
        <v>-27091.933710000001</v>
      </c>
      <c r="D44" s="68">
        <v>-27446.768910000003</v>
      </c>
      <c r="E44" s="88">
        <v>45470.722559999995</v>
      </c>
      <c r="F44" s="68">
        <v>49984.761559999999</v>
      </c>
      <c r="G44" s="88">
        <v>91603.259550000002</v>
      </c>
      <c r="H44" s="68">
        <v>88480.100360000011</v>
      </c>
      <c r="I44" s="68">
        <v>47403.925090000004</v>
      </c>
      <c r="J44" s="68"/>
      <c r="K44" s="88"/>
      <c r="L44" s="68"/>
      <c r="M44" s="88"/>
      <c r="N44" s="68"/>
      <c r="O44" s="108" t="s">
        <v>96</v>
      </c>
    </row>
    <row r="45" spans="1:15">
      <c r="A45" s="8">
        <v>41</v>
      </c>
      <c r="B45" s="41" t="s">
        <v>71</v>
      </c>
      <c r="C45" s="80">
        <v>2589602.9170400007</v>
      </c>
      <c r="D45" s="68">
        <v>2740005.7261099992</v>
      </c>
      <c r="E45" s="88">
        <v>2959016.7823499995</v>
      </c>
      <c r="F45" s="68">
        <v>2988509.6669300008</v>
      </c>
      <c r="G45" s="88">
        <v>3024218.3283599997</v>
      </c>
      <c r="H45" s="68">
        <v>2861256.1519500003</v>
      </c>
      <c r="I45" s="68">
        <v>2983616.6351000005</v>
      </c>
      <c r="J45" s="68"/>
      <c r="K45" s="88"/>
      <c r="L45" s="68"/>
      <c r="M45" s="88"/>
      <c r="N45" s="68"/>
      <c r="O45" s="108" t="s">
        <v>97</v>
      </c>
    </row>
    <row r="46" spans="1:15">
      <c r="A46" s="8">
        <v>42</v>
      </c>
      <c r="B46" s="41" t="s">
        <v>72</v>
      </c>
      <c r="C46" s="80">
        <v>1906633.3504299999</v>
      </c>
      <c r="D46" s="68">
        <v>1912631.46621</v>
      </c>
      <c r="E46" s="88">
        <v>1590866.9078900001</v>
      </c>
      <c r="F46" s="68">
        <v>1595414.6337600001</v>
      </c>
      <c r="G46" s="88">
        <v>1566239.0278699996</v>
      </c>
      <c r="H46" s="68">
        <v>1578355.8253299999</v>
      </c>
      <c r="I46" s="68">
        <v>1547718.7498399999</v>
      </c>
      <c r="J46" s="68"/>
      <c r="K46" s="88"/>
      <c r="L46" s="68"/>
      <c r="M46" s="88"/>
      <c r="N46" s="68"/>
      <c r="O46" s="108" t="s">
        <v>98</v>
      </c>
    </row>
    <row r="47" spans="1:15">
      <c r="A47" s="8">
        <v>43</v>
      </c>
      <c r="B47" s="41" t="s">
        <v>73</v>
      </c>
      <c r="C47" s="80">
        <v>798984.97104999993</v>
      </c>
      <c r="D47" s="68">
        <v>806070.91876000003</v>
      </c>
      <c r="E47" s="88">
        <v>847751.33741000015</v>
      </c>
      <c r="F47" s="68">
        <v>617497.74935000006</v>
      </c>
      <c r="G47" s="88">
        <v>585957.66519000032</v>
      </c>
      <c r="H47" s="68">
        <v>530614.03544999973</v>
      </c>
      <c r="I47" s="68">
        <v>620312.12303000025</v>
      </c>
      <c r="J47" s="68"/>
      <c r="K47" s="88"/>
      <c r="L47" s="68"/>
      <c r="M47" s="88"/>
      <c r="N47" s="68"/>
      <c r="O47" s="108" t="s">
        <v>99</v>
      </c>
    </row>
    <row r="48" spans="1:15">
      <c r="A48" s="8">
        <v>44</v>
      </c>
      <c r="B48" s="41" t="s">
        <v>105</v>
      </c>
      <c r="C48" s="80">
        <v>4432597.4036200009</v>
      </c>
      <c r="D48" s="68">
        <v>4477977.1854300005</v>
      </c>
      <c r="E48" s="88">
        <v>4267637.7486200016</v>
      </c>
      <c r="F48" s="68">
        <v>4109190.5739399991</v>
      </c>
      <c r="G48" s="88">
        <v>4121164.989930002</v>
      </c>
      <c r="H48" s="68">
        <v>4371770.5245199986</v>
      </c>
      <c r="I48" s="68">
        <v>4397052.8846400008</v>
      </c>
      <c r="J48" s="68"/>
      <c r="K48" s="88"/>
      <c r="L48" s="68"/>
      <c r="M48" s="88"/>
      <c r="N48" s="68"/>
      <c r="O48" s="108" t="s">
        <v>74</v>
      </c>
    </row>
    <row r="49" spans="1:15">
      <c r="A49" s="8">
        <v>45</v>
      </c>
      <c r="B49" s="41" t="s">
        <v>75</v>
      </c>
      <c r="C49" s="80">
        <v>12311725.76324</v>
      </c>
      <c r="D49" s="68">
        <v>11047609.412619997</v>
      </c>
      <c r="E49" s="88">
        <v>13680509.513009999</v>
      </c>
      <c r="F49" s="68">
        <v>14283684.282549998</v>
      </c>
      <c r="G49" s="88">
        <v>14846018.090109998</v>
      </c>
      <c r="H49" s="68">
        <v>13744040.852950003</v>
      </c>
      <c r="I49" s="68">
        <v>14881001.559989994</v>
      </c>
      <c r="J49" s="68"/>
      <c r="K49" s="88"/>
      <c r="L49" s="68"/>
      <c r="M49" s="88"/>
      <c r="N49" s="68"/>
      <c r="O49" s="108" t="s">
        <v>100</v>
      </c>
    </row>
    <row r="50" spans="1:15" s="73" customFormat="1">
      <c r="A50" s="71">
        <v>46</v>
      </c>
      <c r="B50" s="69" t="s">
        <v>76</v>
      </c>
      <c r="C50" s="81">
        <v>25730671.421359994</v>
      </c>
      <c r="D50" s="72">
        <v>24346527.335429996</v>
      </c>
      <c r="E50" s="89">
        <v>26862929.123619992</v>
      </c>
      <c r="F50" s="72">
        <v>26546645.10727001</v>
      </c>
      <c r="G50" s="89">
        <v>27208034.133800004</v>
      </c>
      <c r="H50" s="72">
        <v>27232027.402389999</v>
      </c>
      <c r="I50" s="72">
        <v>28743803.052979991</v>
      </c>
      <c r="J50" s="72"/>
      <c r="K50" s="89"/>
      <c r="L50" s="72"/>
      <c r="M50" s="89"/>
      <c r="N50" s="72"/>
      <c r="O50" s="113" t="s">
        <v>101</v>
      </c>
    </row>
    <row r="51" spans="1:15">
      <c r="A51" s="8">
        <v>47</v>
      </c>
      <c r="B51" s="41" t="s">
        <v>77</v>
      </c>
      <c r="C51" s="80">
        <v>397873852.45999008</v>
      </c>
      <c r="D51" s="68">
        <v>399973573.97139001</v>
      </c>
      <c r="E51" s="88">
        <v>391100196.55467981</v>
      </c>
      <c r="F51" s="68">
        <v>390388019.75426</v>
      </c>
      <c r="G51" s="88">
        <v>394371670.63695008</v>
      </c>
      <c r="H51" s="68">
        <v>390984849.72597003</v>
      </c>
      <c r="I51" s="68">
        <v>396209672.90509993</v>
      </c>
      <c r="J51" s="68"/>
      <c r="K51" s="88"/>
      <c r="L51" s="68"/>
      <c r="M51" s="88"/>
      <c r="N51" s="68"/>
      <c r="O51" s="108" t="s">
        <v>102</v>
      </c>
    </row>
    <row r="52" spans="1:15">
      <c r="A52" s="8">
        <v>48</v>
      </c>
      <c r="B52" s="41" t="s">
        <v>106</v>
      </c>
      <c r="C52" s="80">
        <v>3597028.8695200006</v>
      </c>
      <c r="D52" s="68">
        <v>3619120.3063599993</v>
      </c>
      <c r="E52" s="88">
        <v>3548361.8267300003</v>
      </c>
      <c r="F52" s="68">
        <v>3863789.0757500008</v>
      </c>
      <c r="G52" s="88">
        <v>3637726.2795600006</v>
      </c>
      <c r="H52" s="68">
        <v>3497758.5446300004</v>
      </c>
      <c r="I52" s="68">
        <v>3665641.8037100001</v>
      </c>
      <c r="J52" s="68"/>
      <c r="K52" s="88"/>
      <c r="L52" s="68"/>
      <c r="M52" s="88"/>
      <c r="N52" s="68"/>
      <c r="O52" s="108" t="s">
        <v>78</v>
      </c>
    </row>
    <row r="53" spans="1:15">
      <c r="A53" s="8">
        <v>49</v>
      </c>
      <c r="B53" s="41" t="s">
        <v>107</v>
      </c>
      <c r="C53" s="80">
        <v>3731439.3623099998</v>
      </c>
      <c r="D53" s="68">
        <v>3755675.8105999986</v>
      </c>
      <c r="E53" s="88">
        <v>3877213.7301100008</v>
      </c>
      <c r="F53" s="68">
        <v>3869435.2403499996</v>
      </c>
      <c r="G53" s="88">
        <v>3909467.9732999997</v>
      </c>
      <c r="H53" s="68">
        <v>3986155.2465799991</v>
      </c>
      <c r="I53" s="68">
        <v>4004691.8805299993</v>
      </c>
      <c r="J53" s="68"/>
      <c r="K53" s="88"/>
      <c r="L53" s="68"/>
      <c r="M53" s="88"/>
      <c r="N53" s="68"/>
      <c r="O53" s="108" t="s">
        <v>79</v>
      </c>
    </row>
    <row r="54" spans="1:15" s="12" customFormat="1">
      <c r="A54" s="8">
        <v>50</v>
      </c>
      <c r="B54" s="91" t="s">
        <v>394</v>
      </c>
      <c r="C54" s="80">
        <v>10561.814780000001</v>
      </c>
      <c r="D54" s="68">
        <v>51744.610619999999</v>
      </c>
      <c r="E54" s="88">
        <v>10346.142650000002</v>
      </c>
      <c r="F54" s="68">
        <v>10151.679110000001</v>
      </c>
      <c r="G54" s="88">
        <v>9870.6698099999994</v>
      </c>
      <c r="H54" s="68">
        <v>9633.5234499999988</v>
      </c>
      <c r="I54" s="68">
        <v>9817.9005300000044</v>
      </c>
      <c r="J54" s="68"/>
      <c r="K54" s="88"/>
      <c r="L54" s="68"/>
      <c r="M54" s="88"/>
      <c r="N54" s="68"/>
      <c r="O54" s="108" t="s">
        <v>415</v>
      </c>
    </row>
    <row r="55" spans="1:15" s="73" customFormat="1">
      <c r="A55" s="71">
        <v>51</v>
      </c>
      <c r="B55" s="69" t="s">
        <v>80</v>
      </c>
      <c r="C55" s="81">
        <v>405212882.50708991</v>
      </c>
      <c r="D55" s="72">
        <v>407400114.69940001</v>
      </c>
      <c r="E55" s="89">
        <v>398536118.2545799</v>
      </c>
      <c r="F55" s="72">
        <v>398131395.74994999</v>
      </c>
      <c r="G55" s="89">
        <v>401928735.56011987</v>
      </c>
      <c r="H55" s="72">
        <v>398478397.04114002</v>
      </c>
      <c r="I55" s="72">
        <v>403889824.49026996</v>
      </c>
      <c r="J55" s="72"/>
      <c r="K55" s="89"/>
      <c r="L55" s="72"/>
      <c r="M55" s="89"/>
      <c r="N55" s="72"/>
      <c r="O55" s="113" t="s">
        <v>103</v>
      </c>
    </row>
    <row r="56" spans="1:15" s="73" customFormat="1">
      <c r="A56" s="71">
        <v>52</v>
      </c>
      <c r="B56" s="69" t="s">
        <v>81</v>
      </c>
      <c r="C56" s="81">
        <v>430943553.92863005</v>
      </c>
      <c r="D56" s="72">
        <v>431746642.03498006</v>
      </c>
      <c r="E56" s="89">
        <v>425399047.37839013</v>
      </c>
      <c r="F56" s="72">
        <v>424678040.85746002</v>
      </c>
      <c r="G56" s="89">
        <v>429136769.69413012</v>
      </c>
      <c r="H56" s="72">
        <v>425710424.44374007</v>
      </c>
      <c r="I56" s="72">
        <v>432633627.54347992</v>
      </c>
      <c r="J56" s="72"/>
      <c r="K56" s="89"/>
      <c r="L56" s="72"/>
      <c r="M56" s="89"/>
      <c r="N56" s="72"/>
      <c r="O56" s="113" t="s">
        <v>104</v>
      </c>
    </row>
    <row r="57" spans="1:15">
      <c r="A57" s="8">
        <v>53</v>
      </c>
      <c r="B57" s="41" t="s">
        <v>23</v>
      </c>
      <c r="C57" s="80">
        <v>557522.1</v>
      </c>
      <c r="D57" s="68">
        <v>557522.1</v>
      </c>
      <c r="E57" s="88">
        <v>557522.1</v>
      </c>
      <c r="F57" s="68">
        <v>557522.1</v>
      </c>
      <c r="G57" s="88">
        <v>557522.1</v>
      </c>
      <c r="H57" s="68">
        <v>557522.1</v>
      </c>
      <c r="I57" s="68">
        <v>555922.1</v>
      </c>
      <c r="J57" s="68"/>
      <c r="K57" s="88"/>
      <c r="L57" s="68"/>
      <c r="M57" s="88"/>
      <c r="N57" s="68"/>
      <c r="O57" s="108" t="s">
        <v>82</v>
      </c>
    </row>
    <row r="58" spans="1:15">
      <c r="A58" s="8">
        <v>54</v>
      </c>
      <c r="B58" s="41" t="s">
        <v>108</v>
      </c>
      <c r="C58" s="80">
        <v>24887417.663000003</v>
      </c>
      <c r="D58" s="68">
        <v>25001891.991999999</v>
      </c>
      <c r="E58" s="88">
        <v>27157836.991999999</v>
      </c>
      <c r="F58" s="68">
        <v>25125836.991999999</v>
      </c>
      <c r="G58" s="88">
        <v>25385836.991999999</v>
      </c>
      <c r="H58" s="68">
        <v>25660836.991999999</v>
      </c>
      <c r="I58" s="68">
        <v>25660836.991999999</v>
      </c>
      <c r="J58" s="68"/>
      <c r="K58" s="88"/>
      <c r="L58" s="68"/>
      <c r="M58" s="88"/>
      <c r="N58" s="68"/>
      <c r="O58" s="108" t="s">
        <v>116</v>
      </c>
    </row>
    <row r="59" spans="1:15">
      <c r="A59" s="8">
        <v>55</v>
      </c>
      <c r="B59" s="41" t="s">
        <v>109</v>
      </c>
      <c r="C59" s="80">
        <v>19798685.501939997</v>
      </c>
      <c r="D59" s="68">
        <v>19798797.889119998</v>
      </c>
      <c r="E59" s="88">
        <v>19798816.625119999</v>
      </c>
      <c r="F59" s="68">
        <v>19808497.389250003</v>
      </c>
      <c r="G59" s="88">
        <v>19774896.754179999</v>
      </c>
      <c r="H59" s="68">
        <v>19775069.922189999</v>
      </c>
      <c r="I59" s="68">
        <v>19775073.362610001</v>
      </c>
      <c r="J59" s="68"/>
      <c r="K59" s="88"/>
      <c r="L59" s="68"/>
      <c r="M59" s="88"/>
      <c r="N59" s="68"/>
      <c r="O59" s="108" t="s">
        <v>118</v>
      </c>
    </row>
    <row r="60" spans="1:15">
      <c r="A60" s="8">
        <v>56</v>
      </c>
      <c r="B60" s="41" t="s">
        <v>112</v>
      </c>
      <c r="C60" s="80">
        <v>25181266.122910008</v>
      </c>
      <c r="D60" s="68">
        <v>25577775.596379988</v>
      </c>
      <c r="E60" s="88">
        <v>24558763.582110006</v>
      </c>
      <c r="F60" s="68">
        <v>24867724.222790003</v>
      </c>
      <c r="G60" s="88">
        <v>23661075.473219998</v>
      </c>
      <c r="H60" s="68">
        <v>19849981.241059996</v>
      </c>
      <c r="I60" s="68">
        <v>20478735.042069998</v>
      </c>
      <c r="J60" s="68"/>
      <c r="K60" s="88"/>
      <c r="L60" s="68"/>
      <c r="M60" s="88"/>
      <c r="N60" s="68"/>
      <c r="O60" s="108" t="s">
        <v>113</v>
      </c>
    </row>
    <row r="61" spans="1:15">
      <c r="A61" s="8">
        <v>57</v>
      </c>
      <c r="B61" s="41" t="s">
        <v>4</v>
      </c>
      <c r="C61" s="80">
        <v>21639230.911549997</v>
      </c>
      <c r="D61" s="68">
        <v>20136898.366039991</v>
      </c>
      <c r="E61" s="88">
        <v>18796816.321850002</v>
      </c>
      <c r="F61" s="68">
        <v>22403719.06583</v>
      </c>
      <c r="G61" s="88">
        <v>20885967.272840008</v>
      </c>
      <c r="H61" s="68">
        <v>17811583.6184</v>
      </c>
      <c r="I61" s="68">
        <v>16532111.612920001</v>
      </c>
      <c r="J61" s="68"/>
      <c r="K61" s="88"/>
      <c r="L61" s="68"/>
      <c r="M61" s="88"/>
      <c r="N61" s="68"/>
      <c r="O61" s="108" t="s">
        <v>117</v>
      </c>
    </row>
    <row r="62" spans="1:15" s="73" customFormat="1">
      <c r="A62" s="71">
        <v>58</v>
      </c>
      <c r="B62" s="69" t="s">
        <v>110</v>
      </c>
      <c r="C62" s="81">
        <v>91506600.199449971</v>
      </c>
      <c r="D62" s="72">
        <v>90515363.843510002</v>
      </c>
      <c r="E62" s="89">
        <v>90312233.521050021</v>
      </c>
      <c r="F62" s="72">
        <v>92205777.669820026</v>
      </c>
      <c r="G62" s="89">
        <v>89707776.492169991</v>
      </c>
      <c r="H62" s="72">
        <v>83097471.773510009</v>
      </c>
      <c r="I62" s="72">
        <v>82446757.009490013</v>
      </c>
      <c r="J62" s="72"/>
      <c r="K62" s="89"/>
      <c r="L62" s="72"/>
      <c r="M62" s="89"/>
      <c r="N62" s="72"/>
      <c r="O62" s="113" t="s">
        <v>111</v>
      </c>
    </row>
    <row r="63" spans="1:15" s="73" customFormat="1">
      <c r="A63" s="71">
        <v>59</v>
      </c>
      <c r="B63" s="69" t="s">
        <v>114</v>
      </c>
      <c r="C63" s="81">
        <v>523007676.22827995</v>
      </c>
      <c r="D63" s="72">
        <v>522819527.97871995</v>
      </c>
      <c r="E63" s="89">
        <v>516268802.99960995</v>
      </c>
      <c r="F63" s="72">
        <v>517441340.62745982</v>
      </c>
      <c r="G63" s="89">
        <v>519402068.28646994</v>
      </c>
      <c r="H63" s="72">
        <v>509365418.31743997</v>
      </c>
      <c r="I63" s="72">
        <v>515636306.65315986</v>
      </c>
      <c r="J63" s="72"/>
      <c r="K63" s="89"/>
      <c r="L63" s="72"/>
      <c r="M63" s="89"/>
      <c r="N63" s="72"/>
      <c r="O63" s="113" t="s">
        <v>115</v>
      </c>
    </row>
    <row r="64" spans="1:15">
      <c r="I64" s="90"/>
      <c r="J64" s="95"/>
    </row>
    <row r="65" spans="2:16" ht="15.6">
      <c r="B65" s="118" t="s">
        <v>435</v>
      </c>
      <c r="G65" s="79"/>
      <c r="J65" s="95"/>
    </row>
    <row r="66" spans="2:16" ht="15.6">
      <c r="B66" s="118" t="s">
        <v>436</v>
      </c>
      <c r="G66" s="79"/>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3"/>
  <sheetViews>
    <sheetView zoomScale="70" zoomScaleNormal="70" workbookViewId="0">
      <pane xSplit="2" ySplit="4" topLeftCell="C5" activePane="bottomRight" state="frozen"/>
      <selection pane="topRight" activeCell="C1" sqref="C1"/>
      <selection pane="bottomLeft" activeCell="A5" sqref="A5"/>
      <selection pane="bottomRight" activeCell="I7" sqref="I7"/>
    </sheetView>
  </sheetViews>
  <sheetFormatPr defaultColWidth="9.109375" defaultRowHeight="14.4"/>
  <cols>
    <col min="1" max="1" width="9.109375" style="12" customWidth="1"/>
    <col min="2" max="2" width="75.33203125" style="41" customWidth="1"/>
    <col min="3" max="3" width="19.6640625" style="12" bestFit="1"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1" t="s">
        <v>418</v>
      </c>
    </row>
    <row r="2" spans="1:15" s="12" customFormat="1" ht="31.5" customHeight="1" thickBot="1">
      <c r="A2" s="143" t="s">
        <v>119</v>
      </c>
      <c r="B2" s="144"/>
      <c r="C2" s="144"/>
      <c r="D2" s="144"/>
      <c r="E2" s="144"/>
      <c r="F2" s="144"/>
      <c r="G2" s="144"/>
      <c r="H2" s="144"/>
      <c r="I2" s="144"/>
      <c r="J2" s="144"/>
      <c r="K2" s="144"/>
      <c r="L2" s="144"/>
      <c r="M2" s="144"/>
      <c r="N2" s="144"/>
      <c r="O2" s="144"/>
    </row>
    <row r="3" spans="1:15" s="12" customFormat="1" ht="31.5" customHeight="1" thickBot="1">
      <c r="A3" s="149" t="s">
        <v>368</v>
      </c>
      <c r="B3" s="150"/>
      <c r="C3" s="150"/>
      <c r="D3" s="150"/>
      <c r="E3" s="150"/>
      <c r="F3" s="150"/>
      <c r="G3" s="150"/>
      <c r="H3" s="150"/>
      <c r="I3" s="150"/>
      <c r="J3" s="150"/>
      <c r="K3" s="150"/>
      <c r="L3" s="150"/>
      <c r="M3" s="150"/>
      <c r="N3" s="150"/>
      <c r="O3" s="150"/>
    </row>
    <row r="4" spans="1:15" s="56" customFormat="1" ht="31.8" thickBot="1">
      <c r="A4" s="54"/>
      <c r="B4" s="57" t="s">
        <v>32</v>
      </c>
      <c r="C4" s="51" t="s">
        <v>381</v>
      </c>
      <c r="D4" s="51" t="s">
        <v>380</v>
      </c>
      <c r="E4" s="51" t="s">
        <v>379</v>
      </c>
      <c r="F4" s="51" t="s">
        <v>378</v>
      </c>
      <c r="G4" s="51" t="s">
        <v>377</v>
      </c>
      <c r="H4" s="51" t="s">
        <v>376</v>
      </c>
      <c r="I4" s="51" t="s">
        <v>375</v>
      </c>
      <c r="J4" s="51" t="s">
        <v>374</v>
      </c>
      <c r="K4" s="51" t="s">
        <v>373</v>
      </c>
      <c r="L4" s="51" t="s">
        <v>372</v>
      </c>
      <c r="M4" s="51" t="s">
        <v>371</v>
      </c>
      <c r="N4" s="51" t="s">
        <v>370</v>
      </c>
      <c r="O4" s="55" t="s">
        <v>26</v>
      </c>
    </row>
    <row r="5" spans="1:15">
      <c r="A5" s="8">
        <v>1</v>
      </c>
      <c r="B5" s="91" t="s">
        <v>383</v>
      </c>
      <c r="C5" s="67">
        <v>22924538.660549998</v>
      </c>
      <c r="D5" s="67">
        <v>23469863.633329999</v>
      </c>
      <c r="E5" s="80">
        <v>23994654.508049984</v>
      </c>
      <c r="F5" s="67">
        <v>23661507.660779994</v>
      </c>
      <c r="G5" s="80">
        <v>24162608.117090002</v>
      </c>
      <c r="H5" s="67">
        <v>24679191.043150008</v>
      </c>
      <c r="I5" s="67">
        <v>24889569.945049997</v>
      </c>
      <c r="J5" s="67"/>
      <c r="K5" s="119"/>
      <c r="L5" s="67"/>
      <c r="M5" s="80"/>
      <c r="N5" s="67"/>
      <c r="O5" s="108" t="s">
        <v>407</v>
      </c>
    </row>
    <row r="6" spans="1:15" s="12" customFormat="1">
      <c r="A6" s="8">
        <v>2</v>
      </c>
      <c r="B6" s="91" t="s">
        <v>382</v>
      </c>
      <c r="C6" s="67">
        <v>216015.51500000001</v>
      </c>
      <c r="D6" s="67">
        <v>213259.33499999999</v>
      </c>
      <c r="E6" s="80">
        <v>198655.30499999999</v>
      </c>
      <c r="F6" s="67">
        <v>203900.935</v>
      </c>
      <c r="G6" s="80">
        <v>190551.155</v>
      </c>
      <c r="H6" s="67">
        <v>191420.745</v>
      </c>
      <c r="I6" s="67">
        <v>204989.01500000001</v>
      </c>
      <c r="J6" s="67"/>
      <c r="K6" s="120"/>
      <c r="L6" s="67"/>
      <c r="M6" s="80"/>
      <c r="N6" s="67"/>
      <c r="O6" s="108" t="s">
        <v>406</v>
      </c>
    </row>
    <row r="7" spans="1:15">
      <c r="A7" s="8">
        <v>3</v>
      </c>
      <c r="B7" s="41" t="s">
        <v>27</v>
      </c>
      <c r="C7" s="67">
        <v>3752960.5520099993</v>
      </c>
      <c r="D7" s="67">
        <v>3912111.6565900007</v>
      </c>
      <c r="E7" s="80">
        <v>4028733.5558600002</v>
      </c>
      <c r="F7" s="67">
        <v>4138850.1806599977</v>
      </c>
      <c r="G7" s="80">
        <v>4344792.9383000005</v>
      </c>
      <c r="H7" s="67">
        <v>4224561.0900900001</v>
      </c>
      <c r="I7" s="67">
        <v>4372702.1599300001</v>
      </c>
      <c r="J7" s="67"/>
      <c r="K7" s="120"/>
      <c r="L7" s="67"/>
      <c r="M7" s="80"/>
      <c r="N7" s="67"/>
      <c r="O7" s="108" t="s">
        <v>28</v>
      </c>
    </row>
    <row r="8" spans="1:15">
      <c r="A8" s="8">
        <v>4</v>
      </c>
      <c r="B8" s="91" t="s">
        <v>384</v>
      </c>
      <c r="C8" s="67">
        <v>7938994.0756699992</v>
      </c>
      <c r="D8" s="67">
        <v>8057544.0908699976</v>
      </c>
      <c r="E8" s="80">
        <v>8196932.7189700017</v>
      </c>
      <c r="F8" s="67">
        <v>8193759.0510999998</v>
      </c>
      <c r="G8" s="80">
        <v>8327727.2441778388</v>
      </c>
      <c r="H8" s="67">
        <v>8064535.5172800003</v>
      </c>
      <c r="I8" s="67">
        <v>8001201.0575100007</v>
      </c>
      <c r="J8" s="67"/>
      <c r="K8" s="120"/>
      <c r="L8" s="67"/>
      <c r="M8" s="80"/>
      <c r="N8" s="67"/>
      <c r="O8" s="108" t="s">
        <v>29</v>
      </c>
    </row>
    <row r="9" spans="1:15" s="12" customFormat="1">
      <c r="A9" s="8">
        <v>5</v>
      </c>
      <c r="B9" s="91" t="s">
        <v>385</v>
      </c>
      <c r="C9" s="67">
        <v>33737.818220000001</v>
      </c>
      <c r="D9" s="67">
        <v>36737.818220000001</v>
      </c>
      <c r="E9" s="80">
        <v>39805.768220000005</v>
      </c>
      <c r="F9" s="67">
        <v>41707.499530000008</v>
      </c>
      <c r="G9" s="80">
        <v>40707.498220000009</v>
      </c>
      <c r="H9" s="67">
        <v>40707.498220000009</v>
      </c>
      <c r="I9" s="67">
        <v>62714.428220000009</v>
      </c>
      <c r="J9" s="67"/>
      <c r="K9" s="120"/>
      <c r="L9" s="67"/>
      <c r="M9" s="80"/>
      <c r="N9" s="67"/>
      <c r="O9" s="108" t="s">
        <v>408</v>
      </c>
    </row>
    <row r="10" spans="1:15">
      <c r="A10" s="8">
        <v>6</v>
      </c>
      <c r="B10" s="41" t="s">
        <v>30</v>
      </c>
      <c r="C10" s="67">
        <v>8947964.3673300035</v>
      </c>
      <c r="D10" s="67">
        <v>9058444.5091299992</v>
      </c>
      <c r="E10" s="80">
        <v>8853731.5968899988</v>
      </c>
      <c r="F10" s="67">
        <v>9063243.2482200004</v>
      </c>
      <c r="G10" s="80">
        <v>9271144.7661200017</v>
      </c>
      <c r="H10" s="67">
        <v>9288906.6695099995</v>
      </c>
      <c r="I10" s="67">
        <v>9496832.3454300016</v>
      </c>
      <c r="J10" s="67"/>
      <c r="K10" s="120"/>
      <c r="L10" s="67"/>
      <c r="M10" s="80"/>
      <c r="N10" s="67"/>
      <c r="O10" s="108" t="s">
        <v>31</v>
      </c>
    </row>
    <row r="11" spans="1:15" s="128" customFormat="1">
      <c r="A11" s="125">
        <v>7</v>
      </c>
      <c r="B11" s="126" t="s">
        <v>33</v>
      </c>
      <c r="C11" s="67">
        <v>0</v>
      </c>
      <c r="D11" s="67">
        <v>0</v>
      </c>
      <c r="E11" s="80">
        <v>0</v>
      </c>
      <c r="F11" s="67">
        <v>0</v>
      </c>
      <c r="G11" s="80"/>
      <c r="H11" s="67">
        <v>0</v>
      </c>
      <c r="I11" s="67">
        <v>0</v>
      </c>
      <c r="J11" s="67"/>
      <c r="K11" s="120"/>
      <c r="L11" s="67"/>
      <c r="M11" s="80"/>
      <c r="N11" s="67"/>
      <c r="O11" s="127" t="s">
        <v>437</v>
      </c>
    </row>
    <row r="12" spans="1:15">
      <c r="A12" s="8">
        <v>8</v>
      </c>
      <c r="B12" s="41" t="s">
        <v>120</v>
      </c>
      <c r="C12" s="67">
        <v>0</v>
      </c>
      <c r="D12" s="67">
        <v>0</v>
      </c>
      <c r="E12" s="80">
        <v>0</v>
      </c>
      <c r="F12" s="67">
        <v>0</v>
      </c>
      <c r="G12" s="80">
        <v>2500</v>
      </c>
      <c r="H12" s="67">
        <v>2500</v>
      </c>
      <c r="I12" s="67">
        <v>2500</v>
      </c>
      <c r="J12" s="67"/>
      <c r="K12" s="120"/>
      <c r="L12" s="67"/>
      <c r="M12" s="80"/>
      <c r="N12" s="67"/>
      <c r="O12" s="108" t="s">
        <v>36</v>
      </c>
    </row>
    <row r="13" spans="1:15">
      <c r="A13" s="8">
        <v>9</v>
      </c>
      <c r="B13" s="41" t="s">
        <v>37</v>
      </c>
      <c r="C13" s="67">
        <v>0</v>
      </c>
      <c r="D13" s="67">
        <v>20745</v>
      </c>
      <c r="E13" s="80">
        <v>20590</v>
      </c>
      <c r="F13" s="67">
        <v>0</v>
      </c>
      <c r="G13" s="80"/>
      <c r="H13" s="67">
        <v>0</v>
      </c>
      <c r="I13" s="67">
        <v>0</v>
      </c>
      <c r="J13" s="67"/>
      <c r="K13" s="120"/>
      <c r="L13" s="67"/>
      <c r="M13" s="80"/>
      <c r="N13" s="67"/>
      <c r="O13" s="108" t="s">
        <v>38</v>
      </c>
    </row>
    <row r="14" spans="1:15">
      <c r="A14" s="8">
        <v>10</v>
      </c>
      <c r="B14" s="41" t="s">
        <v>121</v>
      </c>
      <c r="C14" s="67">
        <v>14495603.013039999</v>
      </c>
      <c r="D14" s="67">
        <v>14692525.029749999</v>
      </c>
      <c r="E14" s="80">
        <v>15010851.400189996</v>
      </c>
      <c r="F14" s="67">
        <v>14936812.107669994</v>
      </c>
      <c r="G14" s="80">
        <v>14827267.710824128</v>
      </c>
      <c r="H14" s="67">
        <v>14593780.67929</v>
      </c>
      <c r="I14" s="67">
        <v>14897238.611890001</v>
      </c>
      <c r="J14" s="67"/>
      <c r="K14" s="120"/>
      <c r="L14" s="67"/>
      <c r="M14" s="80"/>
      <c r="N14" s="67"/>
      <c r="O14" s="108" t="s">
        <v>40</v>
      </c>
    </row>
    <row r="15" spans="1:15">
      <c r="A15" s="8">
        <v>11</v>
      </c>
      <c r="B15" s="91" t="s">
        <v>161</v>
      </c>
      <c r="C15" s="67">
        <v>14015.84786</v>
      </c>
      <c r="D15" s="67">
        <v>19015.281680000004</v>
      </c>
      <c r="E15" s="80">
        <v>18403.955219999996</v>
      </c>
      <c r="F15" s="67">
        <v>17549.861939999999</v>
      </c>
      <c r="G15" s="80">
        <v>17549.861939999999</v>
      </c>
      <c r="H15" s="67">
        <v>16968.530790000001</v>
      </c>
      <c r="I15" s="67">
        <v>21385.732940000002</v>
      </c>
      <c r="J15" s="67"/>
      <c r="K15" s="120"/>
      <c r="L15" s="67"/>
      <c r="M15" s="80"/>
      <c r="N15" s="67"/>
      <c r="O15" s="108" t="s">
        <v>41</v>
      </c>
    </row>
    <row r="16" spans="1:15">
      <c r="A16" s="8">
        <v>12</v>
      </c>
      <c r="B16" s="41" t="s">
        <v>122</v>
      </c>
      <c r="C16" s="67">
        <v>0</v>
      </c>
      <c r="D16" s="67">
        <v>0</v>
      </c>
      <c r="E16" s="80">
        <v>0</v>
      </c>
      <c r="F16" s="67">
        <v>0</v>
      </c>
      <c r="G16" s="80"/>
      <c r="H16" s="67">
        <v>0</v>
      </c>
      <c r="I16" s="67">
        <v>0</v>
      </c>
      <c r="J16" s="67"/>
      <c r="K16" s="120"/>
      <c r="L16" s="67"/>
      <c r="M16" s="80"/>
      <c r="N16" s="67"/>
      <c r="O16" s="108" t="s">
        <v>43</v>
      </c>
    </row>
    <row r="17" spans="1:15" s="12" customFormat="1">
      <c r="A17" s="8">
        <v>13</v>
      </c>
      <c r="B17" s="91" t="s">
        <v>386</v>
      </c>
      <c r="C17" s="67">
        <v>0</v>
      </c>
      <c r="D17" s="67">
        <v>0</v>
      </c>
      <c r="E17" s="80">
        <v>0</v>
      </c>
      <c r="F17" s="67">
        <v>0</v>
      </c>
      <c r="G17" s="80"/>
      <c r="H17" s="67">
        <v>0</v>
      </c>
      <c r="I17" s="67">
        <v>0</v>
      </c>
      <c r="J17" s="67"/>
      <c r="K17" s="120"/>
      <c r="L17" s="67"/>
      <c r="M17" s="80"/>
      <c r="N17" s="67"/>
      <c r="O17" s="108" t="s">
        <v>409</v>
      </c>
    </row>
    <row r="18" spans="1:15">
      <c r="A18" s="8">
        <v>14</v>
      </c>
      <c r="B18" s="41" t="s">
        <v>123</v>
      </c>
      <c r="C18" s="67">
        <v>7172243.8639099989</v>
      </c>
      <c r="D18" s="67">
        <v>7202314.6421500007</v>
      </c>
      <c r="E18" s="80">
        <v>7288071.2948099999</v>
      </c>
      <c r="F18" s="67">
        <v>6624783.4664199995</v>
      </c>
      <c r="G18" s="80">
        <v>6691359.9574040063</v>
      </c>
      <c r="H18" s="67">
        <v>6761980.3867299994</v>
      </c>
      <c r="I18" s="67">
        <v>6749646.9266499998</v>
      </c>
      <c r="J18" s="67"/>
      <c r="K18" s="120"/>
      <c r="L18" s="67"/>
      <c r="M18" s="80"/>
      <c r="N18" s="67"/>
      <c r="O18" s="108" t="s">
        <v>45</v>
      </c>
    </row>
    <row r="19" spans="1:15">
      <c r="A19" s="8">
        <v>15</v>
      </c>
      <c r="B19" s="91" t="s">
        <v>387</v>
      </c>
      <c r="C19" s="67">
        <v>650752.09667000012</v>
      </c>
      <c r="D19" s="67">
        <v>650545.08272000006</v>
      </c>
      <c r="E19" s="80">
        <v>652667.65274999989</v>
      </c>
      <c r="F19" s="67">
        <v>653014.66247999994</v>
      </c>
      <c r="G19" s="80">
        <v>651314.36834999989</v>
      </c>
      <c r="H19" s="67">
        <v>651204.99777000002</v>
      </c>
      <c r="I19" s="67">
        <v>648470.25510999991</v>
      </c>
      <c r="J19" s="67"/>
      <c r="K19" s="120"/>
      <c r="L19" s="67"/>
      <c r="M19" s="80"/>
      <c r="N19" s="67"/>
      <c r="O19" s="108" t="s">
        <v>46</v>
      </c>
    </row>
    <row r="20" spans="1:15">
      <c r="A20" s="8">
        <v>16</v>
      </c>
      <c r="B20" s="41" t="s">
        <v>47</v>
      </c>
      <c r="C20" s="92"/>
      <c r="D20" s="92"/>
      <c r="E20" s="92"/>
      <c r="F20" s="92"/>
      <c r="G20" s="96"/>
      <c r="H20" s="92"/>
      <c r="I20" s="92"/>
      <c r="J20" s="97"/>
      <c r="K20" s="121"/>
      <c r="L20" s="121"/>
      <c r="M20" s="121"/>
      <c r="N20" s="121"/>
      <c r="O20" s="108" t="s">
        <v>48</v>
      </c>
    </row>
    <row r="21" spans="1:15" s="12" customFormat="1">
      <c r="A21" s="8">
        <v>17</v>
      </c>
      <c r="B21" s="91" t="s">
        <v>388</v>
      </c>
      <c r="C21" s="67">
        <v>206000</v>
      </c>
      <c r="D21" s="67">
        <v>209131.24421</v>
      </c>
      <c r="E21" s="80">
        <v>209117.86283</v>
      </c>
      <c r="F21" s="67">
        <v>209104.48144</v>
      </c>
      <c r="G21" s="80">
        <v>214077.71867</v>
      </c>
      <c r="H21" s="67">
        <v>214077.71867</v>
      </c>
      <c r="I21" s="67">
        <v>211000</v>
      </c>
      <c r="J21" s="67"/>
      <c r="K21" s="120"/>
      <c r="L21" s="67"/>
      <c r="M21" s="80"/>
      <c r="N21" s="67"/>
      <c r="O21" s="108" t="s">
        <v>410</v>
      </c>
    </row>
    <row r="22" spans="1:15">
      <c r="A22" s="8">
        <v>18</v>
      </c>
      <c r="B22" s="41" t="s">
        <v>124</v>
      </c>
      <c r="C22" s="67">
        <v>63.5</v>
      </c>
      <c r="D22" s="67">
        <v>63.8</v>
      </c>
      <c r="E22" s="80">
        <v>64.7</v>
      </c>
      <c r="F22" s="67">
        <v>65.3</v>
      </c>
      <c r="G22" s="80">
        <v>65.3</v>
      </c>
      <c r="H22" s="67">
        <v>64.400000000000006</v>
      </c>
      <c r="I22" s="67">
        <v>65.400000000000006</v>
      </c>
      <c r="J22" s="67"/>
      <c r="K22" s="120"/>
      <c r="L22" s="67"/>
      <c r="M22" s="80"/>
      <c r="N22" s="67"/>
      <c r="O22" s="108" t="s">
        <v>50</v>
      </c>
    </row>
    <row r="23" spans="1:15">
      <c r="A23" s="8">
        <v>19</v>
      </c>
      <c r="B23" s="41" t="s">
        <v>125</v>
      </c>
      <c r="C23" s="67">
        <v>43650.505859999997</v>
      </c>
      <c r="D23" s="67">
        <v>40963.659729999999</v>
      </c>
      <c r="E23" s="80">
        <v>42750.500690000001</v>
      </c>
      <c r="F23" s="67">
        <v>43849.718800000002</v>
      </c>
      <c r="G23" s="80">
        <v>43342.272010000001</v>
      </c>
      <c r="H23" s="67">
        <v>37932.123599999999</v>
      </c>
      <c r="I23" s="67">
        <v>41065.929940000002</v>
      </c>
      <c r="J23" s="67"/>
      <c r="K23" s="80"/>
      <c r="L23" s="67"/>
      <c r="M23" s="80"/>
      <c r="N23" s="67"/>
      <c r="O23" s="108" t="s">
        <v>52</v>
      </c>
    </row>
    <row r="24" spans="1:15" s="12" customFormat="1">
      <c r="A24" s="8">
        <v>20</v>
      </c>
      <c r="B24" s="91" t="s">
        <v>392</v>
      </c>
      <c r="C24" s="67">
        <v>0</v>
      </c>
      <c r="D24" s="67">
        <v>0</v>
      </c>
      <c r="E24" s="80">
        <v>0</v>
      </c>
      <c r="F24" s="67">
        <v>0</v>
      </c>
      <c r="G24" s="80"/>
      <c r="H24" s="67">
        <v>0</v>
      </c>
      <c r="I24" s="67">
        <v>0</v>
      </c>
      <c r="J24" s="67"/>
      <c r="K24" s="80"/>
      <c r="L24" s="80"/>
      <c r="M24" s="80"/>
      <c r="N24" s="80"/>
      <c r="O24" s="108" t="s">
        <v>89</v>
      </c>
    </row>
    <row r="25" spans="1:15">
      <c r="A25" s="8">
        <v>21</v>
      </c>
      <c r="B25" s="41" t="s">
        <v>126</v>
      </c>
      <c r="C25" s="67">
        <v>382158.35458000004</v>
      </c>
      <c r="D25" s="67">
        <v>383500.95458000008</v>
      </c>
      <c r="E25" s="80">
        <v>375629.10638999997</v>
      </c>
      <c r="F25" s="67">
        <v>432167.29639000003</v>
      </c>
      <c r="G25" s="80">
        <v>430061.08639000007</v>
      </c>
      <c r="H25" s="67">
        <v>431569.94439000002</v>
      </c>
      <c r="I25" s="67">
        <v>431280.44604000001</v>
      </c>
      <c r="J25" s="67"/>
      <c r="K25" s="80"/>
      <c r="L25" s="67"/>
      <c r="M25" s="80"/>
      <c r="N25" s="67"/>
      <c r="O25" s="108" t="s">
        <v>54</v>
      </c>
    </row>
    <row r="26" spans="1:15" s="73" customFormat="1">
      <c r="A26" s="8">
        <v>22</v>
      </c>
      <c r="B26" s="69" t="s">
        <v>127</v>
      </c>
      <c r="C26" s="70">
        <v>66778698.17114</v>
      </c>
      <c r="D26" s="70">
        <v>67966765.738460004</v>
      </c>
      <c r="E26" s="81">
        <v>68930659.926339984</v>
      </c>
      <c r="F26" s="70">
        <v>68220315.470880002</v>
      </c>
      <c r="G26" s="81">
        <v>69215069.994945988</v>
      </c>
      <c r="H26" s="70">
        <v>69199401.344889998</v>
      </c>
      <c r="I26" s="70">
        <v>70030662.254189998</v>
      </c>
      <c r="J26" s="70"/>
      <c r="K26" s="81"/>
      <c r="L26" s="70"/>
      <c r="M26" s="81"/>
      <c r="N26" s="70"/>
      <c r="O26" s="109" t="s">
        <v>56</v>
      </c>
    </row>
    <row r="27" spans="1:15">
      <c r="A27" s="8">
        <v>23</v>
      </c>
      <c r="B27" s="41" t="s">
        <v>57</v>
      </c>
      <c r="C27" s="67">
        <v>3871005.9207700002</v>
      </c>
      <c r="D27" s="67">
        <v>3551892.63112</v>
      </c>
      <c r="E27" s="80">
        <v>3443066.6498000002</v>
      </c>
      <c r="F27" s="67">
        <v>3516460.9722800003</v>
      </c>
      <c r="G27" s="138">
        <v>3214835.2007290111</v>
      </c>
      <c r="H27" s="67">
        <v>3172806.9130800003</v>
      </c>
      <c r="I27" s="67">
        <v>3826663.4016399998</v>
      </c>
      <c r="J27" s="67"/>
      <c r="K27" s="80"/>
      <c r="L27" s="67"/>
      <c r="M27" s="80"/>
      <c r="N27" s="67"/>
      <c r="O27" s="110" t="s">
        <v>83</v>
      </c>
    </row>
    <row r="28" spans="1:15">
      <c r="A28" s="8">
        <v>24</v>
      </c>
      <c r="B28" s="41" t="s">
        <v>58</v>
      </c>
      <c r="C28" s="67">
        <v>17236093.710889995</v>
      </c>
      <c r="D28" s="67">
        <v>16873139.705930002</v>
      </c>
      <c r="E28" s="80">
        <v>16135812.585169995</v>
      </c>
      <c r="F28" s="67">
        <v>15987530.296809997</v>
      </c>
      <c r="G28" s="80">
        <v>15921297.369362058</v>
      </c>
      <c r="H28" s="67">
        <v>17611662.435609993</v>
      </c>
      <c r="I28" s="67">
        <v>15923394.743399994</v>
      </c>
      <c r="J28" s="67"/>
      <c r="K28" s="80"/>
      <c r="L28" s="67"/>
      <c r="M28" s="80"/>
      <c r="N28" s="67"/>
      <c r="O28" s="110" t="s">
        <v>84</v>
      </c>
    </row>
    <row r="29" spans="1:15" s="12" customFormat="1">
      <c r="A29" s="8">
        <v>25</v>
      </c>
      <c r="B29" s="91" t="s">
        <v>389</v>
      </c>
      <c r="C29" s="67">
        <v>2334493.5164800007</v>
      </c>
      <c r="D29" s="67">
        <v>2839614.9592800005</v>
      </c>
      <c r="E29" s="80">
        <v>2287432.8778899997</v>
      </c>
      <c r="F29" s="67">
        <v>1951447.8935099996</v>
      </c>
      <c r="G29" s="80">
        <v>1891188.7412670152</v>
      </c>
      <c r="H29" s="67">
        <v>1930209.6527900002</v>
      </c>
      <c r="I29" s="67">
        <v>1940575.9344900004</v>
      </c>
      <c r="J29" s="67"/>
      <c r="K29" s="80"/>
      <c r="L29" s="67"/>
      <c r="M29" s="80"/>
      <c r="N29" s="67"/>
      <c r="O29" s="108" t="s">
        <v>411</v>
      </c>
    </row>
    <row r="30" spans="1:15" s="12" customFormat="1">
      <c r="A30" s="8">
        <v>26</v>
      </c>
      <c r="B30" s="91" t="s">
        <v>390</v>
      </c>
      <c r="C30" s="67">
        <v>25047881.054520003</v>
      </c>
      <c r="D30" s="67">
        <v>26053176.887149997</v>
      </c>
      <c r="E30" s="80">
        <v>28804807.539019998</v>
      </c>
      <c r="F30" s="67">
        <v>30481013.545639999</v>
      </c>
      <c r="G30" s="80">
        <v>30765856.430480301</v>
      </c>
      <c r="H30" s="67">
        <v>31878450.141100008</v>
      </c>
      <c r="I30" s="67">
        <v>31660482.467220008</v>
      </c>
      <c r="J30" s="67"/>
      <c r="K30" s="80"/>
      <c r="L30" s="67"/>
      <c r="M30" s="80"/>
      <c r="N30" s="67"/>
      <c r="O30" s="108" t="s">
        <v>412</v>
      </c>
    </row>
    <row r="31" spans="1:15">
      <c r="A31" s="8">
        <v>27</v>
      </c>
      <c r="B31" s="41" t="s">
        <v>128</v>
      </c>
      <c r="C31" s="67">
        <v>848820.13292999996</v>
      </c>
      <c r="D31" s="67">
        <v>786838.67001000023</v>
      </c>
      <c r="E31" s="80">
        <v>726763.44262999995</v>
      </c>
      <c r="F31" s="67">
        <v>869555.00672000006</v>
      </c>
      <c r="G31" s="80">
        <v>862604.92913699953</v>
      </c>
      <c r="H31" s="67">
        <v>1090207.06275</v>
      </c>
      <c r="I31" s="67">
        <v>1107480.8272399998</v>
      </c>
      <c r="J31" s="67"/>
      <c r="K31" s="80"/>
      <c r="L31" s="67"/>
      <c r="M31" s="80"/>
      <c r="N31" s="67"/>
      <c r="O31" s="110" t="s">
        <v>85</v>
      </c>
    </row>
    <row r="32" spans="1:15" s="12" customFormat="1">
      <c r="A32" s="8">
        <v>28</v>
      </c>
      <c r="B32" s="91" t="s">
        <v>391</v>
      </c>
      <c r="C32" s="67">
        <v>2153388.24016</v>
      </c>
      <c r="D32" s="67">
        <v>2737997.1776200007</v>
      </c>
      <c r="E32" s="80">
        <v>2810459.5816000011</v>
      </c>
      <c r="F32" s="67">
        <v>2943544.7517299992</v>
      </c>
      <c r="G32" s="80">
        <v>3039630.5974325268</v>
      </c>
      <c r="H32" s="67">
        <v>2881036.3710399996</v>
      </c>
      <c r="I32" s="67">
        <v>3042753.9699400002</v>
      </c>
      <c r="J32" s="67"/>
      <c r="K32" s="80"/>
      <c r="L32" s="67"/>
      <c r="M32" s="80"/>
      <c r="N32" s="67"/>
      <c r="O32" s="108" t="s">
        <v>413</v>
      </c>
    </row>
    <row r="33" spans="1:15">
      <c r="A33" s="8">
        <v>29</v>
      </c>
      <c r="B33" s="41" t="s">
        <v>129</v>
      </c>
      <c r="C33" s="92"/>
      <c r="D33" s="92"/>
      <c r="E33" s="92"/>
      <c r="F33" s="92"/>
      <c r="G33" s="96"/>
      <c r="H33" s="92"/>
      <c r="I33" s="92"/>
      <c r="J33" s="92"/>
      <c r="K33" s="92"/>
      <c r="L33" s="92"/>
      <c r="M33" s="96"/>
      <c r="N33" s="92"/>
      <c r="O33" s="110" t="s">
        <v>86</v>
      </c>
    </row>
    <row r="34" spans="1:15">
      <c r="A34" s="8">
        <v>30</v>
      </c>
      <c r="B34" s="41" t="s">
        <v>130</v>
      </c>
      <c r="C34" s="67">
        <v>42426.154820000003</v>
      </c>
      <c r="D34" s="67">
        <v>44908.946680000001</v>
      </c>
      <c r="E34" s="80">
        <v>5105.8608100000001</v>
      </c>
      <c r="F34" s="67">
        <v>19109.666140000001</v>
      </c>
      <c r="G34" s="80">
        <v>16387.975620000001</v>
      </c>
      <c r="H34" s="67">
        <v>88947.621880000006</v>
      </c>
      <c r="I34" s="67">
        <v>11100.55574</v>
      </c>
      <c r="J34" s="67"/>
      <c r="K34" s="80"/>
      <c r="L34" s="67"/>
      <c r="M34" s="80"/>
      <c r="N34" s="67"/>
      <c r="O34" s="110" t="s">
        <v>87</v>
      </c>
    </row>
    <row r="35" spans="1:15">
      <c r="A35" s="8">
        <v>31</v>
      </c>
      <c r="B35" s="41" t="s">
        <v>131</v>
      </c>
      <c r="C35" s="67">
        <v>338390.84169999987</v>
      </c>
      <c r="D35" s="67">
        <v>353029.59882000013</v>
      </c>
      <c r="E35" s="80">
        <v>340477.83908000006</v>
      </c>
      <c r="F35" s="67">
        <v>386169.77073999989</v>
      </c>
      <c r="G35" s="80">
        <v>366752.20678000007</v>
      </c>
      <c r="H35" s="67">
        <v>452741.72335000016</v>
      </c>
      <c r="I35" s="67">
        <v>397396.90386000008</v>
      </c>
      <c r="J35" s="67"/>
      <c r="K35" s="80"/>
      <c r="L35" s="67"/>
      <c r="M35" s="80"/>
      <c r="N35" s="67"/>
      <c r="O35" s="110" t="s">
        <v>88</v>
      </c>
    </row>
    <row r="36" spans="1:15">
      <c r="A36" s="8">
        <v>32</v>
      </c>
      <c r="B36" s="41" t="s">
        <v>132</v>
      </c>
      <c r="C36" s="67">
        <v>2514913.2971899994</v>
      </c>
      <c r="D36" s="67">
        <v>2428987.0943099991</v>
      </c>
      <c r="E36" s="80">
        <v>2426497.0424100002</v>
      </c>
      <c r="F36" s="67">
        <v>2434812.6282200003</v>
      </c>
      <c r="G36" s="80">
        <v>2448005.1666719904</v>
      </c>
      <c r="H36" s="67">
        <v>2465831.8401200008</v>
      </c>
      <c r="I36" s="67">
        <v>2457878.2001400003</v>
      </c>
      <c r="J36" s="67"/>
      <c r="K36" s="80"/>
      <c r="L36" s="67"/>
      <c r="M36" s="80"/>
      <c r="N36" s="67"/>
      <c r="O36" s="110" t="s">
        <v>90</v>
      </c>
    </row>
    <row r="37" spans="1:15" s="12" customFormat="1">
      <c r="A37" s="8">
        <v>33</v>
      </c>
      <c r="B37" s="91" t="s">
        <v>393</v>
      </c>
      <c r="C37" s="67">
        <v>351588.36356999999</v>
      </c>
      <c r="D37" s="67">
        <v>358191.96879000001</v>
      </c>
      <c r="E37" s="80">
        <v>366813.45455000002</v>
      </c>
      <c r="F37" s="67">
        <v>405452.91096000001</v>
      </c>
      <c r="G37" s="80">
        <v>431590.24200999999</v>
      </c>
      <c r="H37" s="67">
        <v>432974.83036999998</v>
      </c>
      <c r="I37" s="67">
        <v>440610.09255999996</v>
      </c>
      <c r="J37" s="67"/>
      <c r="K37" s="80"/>
      <c r="L37" s="67"/>
      <c r="M37" s="80"/>
      <c r="N37" s="67"/>
      <c r="O37" s="108" t="s">
        <v>414</v>
      </c>
    </row>
    <row r="38" spans="1:15">
      <c r="A38" s="8">
        <v>34</v>
      </c>
      <c r="B38" s="41" t="s">
        <v>133</v>
      </c>
      <c r="C38" s="67">
        <v>980429.33358999982</v>
      </c>
      <c r="D38" s="67">
        <v>976902.69478999963</v>
      </c>
      <c r="E38" s="80">
        <v>978220.64988000039</v>
      </c>
      <c r="F38" s="67">
        <v>981041.03677999973</v>
      </c>
      <c r="G38" s="80">
        <v>972748.48382042011</v>
      </c>
      <c r="H38" s="67">
        <v>960718.03348999971</v>
      </c>
      <c r="I38" s="67">
        <v>967463.14933000004</v>
      </c>
      <c r="J38" s="67"/>
      <c r="K38" s="80"/>
      <c r="L38" s="67"/>
      <c r="M38" s="80"/>
      <c r="N38" s="67"/>
      <c r="O38" s="110" t="s">
        <v>91</v>
      </c>
    </row>
    <row r="39" spans="1:15">
      <c r="A39" s="8">
        <v>35</v>
      </c>
      <c r="B39" s="41" t="s">
        <v>134</v>
      </c>
      <c r="C39" s="67">
        <v>7523565.1722399984</v>
      </c>
      <c r="D39" s="67">
        <v>7771493.4814300006</v>
      </c>
      <c r="E39" s="80">
        <v>8296629.2676800024</v>
      </c>
      <c r="F39" s="67">
        <v>7809875.3093299996</v>
      </c>
      <c r="G39" s="80">
        <v>7776308.7447111579</v>
      </c>
      <c r="H39" s="67">
        <v>7769281.9149899986</v>
      </c>
      <c r="I39" s="67">
        <v>7949231.479240003</v>
      </c>
      <c r="J39" s="67"/>
      <c r="K39" s="80"/>
      <c r="L39" s="67"/>
      <c r="M39" s="80"/>
      <c r="N39" s="67"/>
      <c r="O39" s="110" t="s">
        <v>92</v>
      </c>
    </row>
    <row r="40" spans="1:15" s="73" customFormat="1">
      <c r="A40" s="8">
        <v>36</v>
      </c>
      <c r="B40" s="69" t="s">
        <v>135</v>
      </c>
      <c r="C40" s="70">
        <v>63242995.740479983</v>
      </c>
      <c r="D40" s="70">
        <v>64776173.817620009</v>
      </c>
      <c r="E40" s="81">
        <v>66622086.792130008</v>
      </c>
      <c r="F40" s="70">
        <v>67786013.79061</v>
      </c>
      <c r="G40" s="81">
        <v>67707206.089721471</v>
      </c>
      <c r="H40" s="70">
        <v>70734868.542290002</v>
      </c>
      <c r="I40" s="70">
        <v>69725031.726559982</v>
      </c>
      <c r="J40" s="70"/>
      <c r="K40" s="81"/>
      <c r="L40" s="70"/>
      <c r="M40" s="81"/>
      <c r="N40" s="70"/>
      <c r="O40" s="109" t="s">
        <v>93</v>
      </c>
    </row>
    <row r="41" spans="1:15" s="73" customFormat="1">
      <c r="A41" s="8">
        <v>37</v>
      </c>
      <c r="B41" s="69" t="s">
        <v>136</v>
      </c>
      <c r="C41" s="70">
        <v>130021693.91182999</v>
      </c>
      <c r="D41" s="70">
        <v>132742939.55633007</v>
      </c>
      <c r="E41" s="81">
        <v>135552746.71862003</v>
      </c>
      <c r="F41" s="70">
        <v>136006329.26170999</v>
      </c>
      <c r="G41" s="81">
        <v>136922276.08485752</v>
      </c>
      <c r="H41" s="70">
        <v>139934269.88739997</v>
      </c>
      <c r="I41" s="70">
        <v>139755693.98095998</v>
      </c>
      <c r="J41" s="70"/>
      <c r="K41" s="81"/>
      <c r="L41" s="70"/>
      <c r="M41" s="81"/>
      <c r="N41" s="70"/>
      <c r="O41" s="109" t="s">
        <v>94</v>
      </c>
    </row>
    <row r="42" spans="1:15">
      <c r="A42" s="8">
        <v>38</v>
      </c>
      <c r="B42" s="41" t="s">
        <v>69</v>
      </c>
      <c r="C42" s="67">
        <v>1689142.6017299998</v>
      </c>
      <c r="D42" s="67">
        <v>1605024.4589499999</v>
      </c>
      <c r="E42" s="80">
        <v>1577999.9797799999</v>
      </c>
      <c r="F42" s="67">
        <v>1739246.0469699998</v>
      </c>
      <c r="G42" s="80">
        <v>1890552.3122161101</v>
      </c>
      <c r="H42" s="67">
        <v>1729188.3407699999</v>
      </c>
      <c r="I42" s="67">
        <v>1767274.7667800006</v>
      </c>
      <c r="J42" s="67"/>
      <c r="K42" s="80"/>
      <c r="L42" s="67"/>
      <c r="M42" s="80"/>
      <c r="N42" s="67"/>
      <c r="O42" s="110" t="s">
        <v>95</v>
      </c>
    </row>
    <row r="43" spans="1:15">
      <c r="A43" s="8">
        <v>39</v>
      </c>
      <c r="B43" s="41" t="s">
        <v>137</v>
      </c>
      <c r="C43" s="67">
        <v>834261.88444000005</v>
      </c>
      <c r="D43" s="67">
        <v>754192.53800999979</v>
      </c>
      <c r="E43" s="80">
        <v>841035.01011999988</v>
      </c>
      <c r="F43" s="67">
        <v>925262.37802000006</v>
      </c>
      <c r="G43" s="80">
        <v>895193.19011365983</v>
      </c>
      <c r="H43" s="67">
        <v>1000017.5213199999</v>
      </c>
      <c r="I43" s="67">
        <v>980017.08795999992</v>
      </c>
      <c r="J43" s="67"/>
      <c r="K43" s="80"/>
      <c r="L43" s="67"/>
      <c r="M43" s="80"/>
      <c r="N43" s="67"/>
      <c r="O43" s="110" t="s">
        <v>96</v>
      </c>
    </row>
    <row r="44" spans="1:15">
      <c r="A44" s="8">
        <v>40</v>
      </c>
      <c r="B44" s="41" t="s">
        <v>138</v>
      </c>
      <c r="C44" s="67">
        <v>7574522.0903899996</v>
      </c>
      <c r="D44" s="67">
        <v>8426817.1712900028</v>
      </c>
      <c r="E44" s="80">
        <v>7966727.3941300027</v>
      </c>
      <c r="F44" s="67">
        <v>7338126.8877100013</v>
      </c>
      <c r="G44" s="80">
        <v>7255073.4139939621</v>
      </c>
      <c r="H44" s="67">
        <v>9239576.7651799992</v>
      </c>
      <c r="I44" s="67">
        <v>8466464.0666399989</v>
      </c>
      <c r="J44" s="67"/>
      <c r="K44" s="80"/>
      <c r="L44" s="67"/>
      <c r="M44" s="80"/>
      <c r="N44" s="67"/>
      <c r="O44" s="110" t="s">
        <v>97</v>
      </c>
    </row>
    <row r="45" spans="1:15">
      <c r="A45" s="8">
        <v>41</v>
      </c>
      <c r="B45" s="41" t="s">
        <v>139</v>
      </c>
      <c r="C45" s="67">
        <v>1817508.3260400004</v>
      </c>
      <c r="D45" s="67">
        <v>1852785.4763100008</v>
      </c>
      <c r="E45" s="80">
        <v>1820967.3123100002</v>
      </c>
      <c r="F45" s="67">
        <v>1777395.3475799996</v>
      </c>
      <c r="G45" s="80">
        <v>1804801.9725181605</v>
      </c>
      <c r="H45" s="67">
        <v>1826028.6751699997</v>
      </c>
      <c r="I45" s="67">
        <v>1798081.27706</v>
      </c>
      <c r="J45" s="67"/>
      <c r="K45" s="80"/>
      <c r="L45" s="67"/>
      <c r="M45" s="80"/>
      <c r="N45" s="67"/>
      <c r="O45" s="110" t="s">
        <v>98</v>
      </c>
    </row>
    <row r="46" spans="1:15">
      <c r="A46" s="8">
        <v>42</v>
      </c>
      <c r="B46" s="41" t="s">
        <v>140</v>
      </c>
      <c r="C46" s="67">
        <v>386043.48564000003</v>
      </c>
      <c r="D46" s="67">
        <v>421532.76011000009</v>
      </c>
      <c r="E46" s="80">
        <v>395933.75644000008</v>
      </c>
      <c r="F46" s="67">
        <v>240701.14077999996</v>
      </c>
      <c r="G46" s="80">
        <v>294251.51993320993</v>
      </c>
      <c r="H46" s="67">
        <v>376358.75754000002</v>
      </c>
      <c r="I46" s="67">
        <v>381725.32372999995</v>
      </c>
      <c r="J46" s="67"/>
      <c r="K46" s="80"/>
      <c r="L46" s="67"/>
      <c r="M46" s="80"/>
      <c r="N46" s="67"/>
      <c r="O46" s="110" t="s">
        <v>99</v>
      </c>
    </row>
    <row r="47" spans="1:15">
      <c r="A47" s="8">
        <v>43</v>
      </c>
      <c r="B47" s="41" t="s">
        <v>141</v>
      </c>
      <c r="C47" s="67">
        <v>2233756.7924300004</v>
      </c>
      <c r="D47" s="67">
        <v>2964711.2144900002</v>
      </c>
      <c r="E47" s="80">
        <v>2922790.1734099989</v>
      </c>
      <c r="F47" s="67">
        <v>3023184.7746200003</v>
      </c>
      <c r="G47" s="80">
        <v>2815322.0067800004</v>
      </c>
      <c r="H47" s="67">
        <v>2481325.9366200007</v>
      </c>
      <c r="I47" s="67">
        <v>2729343.2962700007</v>
      </c>
      <c r="J47" s="67"/>
      <c r="K47" s="80"/>
      <c r="L47" s="67"/>
      <c r="M47" s="80"/>
      <c r="N47" s="67"/>
      <c r="O47" s="110" t="s">
        <v>74</v>
      </c>
    </row>
    <row r="48" spans="1:15">
      <c r="A48" s="8">
        <v>44</v>
      </c>
      <c r="B48" s="41" t="s">
        <v>142</v>
      </c>
      <c r="C48" s="67">
        <v>10907450.570310006</v>
      </c>
      <c r="D48" s="67">
        <v>11038219.420130001</v>
      </c>
      <c r="E48" s="80">
        <v>11395886.725740001</v>
      </c>
      <c r="F48" s="67">
        <v>11462176.602430003</v>
      </c>
      <c r="G48" s="80">
        <v>11601135.597037101</v>
      </c>
      <c r="H48" s="67">
        <v>11531256.605799999</v>
      </c>
      <c r="I48" s="67">
        <v>11471371.787250003</v>
      </c>
      <c r="J48" s="67"/>
      <c r="K48" s="80"/>
      <c r="L48" s="67"/>
      <c r="M48" s="80"/>
      <c r="N48" s="67"/>
      <c r="O48" s="110" t="s">
        <v>100</v>
      </c>
    </row>
    <row r="49" spans="1:15" s="73" customFormat="1">
      <c r="A49" s="8">
        <v>45</v>
      </c>
      <c r="B49" s="69" t="s">
        <v>76</v>
      </c>
      <c r="C49" s="70">
        <v>25442685.752070006</v>
      </c>
      <c r="D49" s="70">
        <v>27063283.040449984</v>
      </c>
      <c r="E49" s="81">
        <v>26921340.353050001</v>
      </c>
      <c r="F49" s="70">
        <v>26506093.17927999</v>
      </c>
      <c r="G49" s="81">
        <v>26556330.013632208</v>
      </c>
      <c r="H49" s="70">
        <v>28183752.603520006</v>
      </c>
      <c r="I49" s="70">
        <v>27594277.606949996</v>
      </c>
      <c r="J49" s="70"/>
      <c r="K49" s="81"/>
      <c r="L49" s="70"/>
      <c r="M49" s="81"/>
      <c r="N49" s="70"/>
      <c r="O49" s="109" t="s">
        <v>101</v>
      </c>
    </row>
    <row r="50" spans="1:15">
      <c r="A50" s="8">
        <v>46</v>
      </c>
      <c r="B50" s="41" t="s">
        <v>143</v>
      </c>
      <c r="C50" s="67">
        <v>8632217.0943800006</v>
      </c>
      <c r="D50" s="67">
        <v>8891054.5647400022</v>
      </c>
      <c r="E50" s="80">
        <v>9109344.0506700017</v>
      </c>
      <c r="F50" s="67">
        <v>9682240.7394000012</v>
      </c>
      <c r="G50" s="80">
        <v>9554794.9355255663</v>
      </c>
      <c r="H50" s="67">
        <v>9715788.1664400026</v>
      </c>
      <c r="I50" s="67">
        <v>9394291.7329500038</v>
      </c>
      <c r="J50" s="67"/>
      <c r="K50" s="80"/>
      <c r="L50" s="67"/>
      <c r="M50" s="80"/>
      <c r="N50" s="67"/>
      <c r="O50" s="110" t="s">
        <v>102</v>
      </c>
    </row>
    <row r="51" spans="1:15">
      <c r="A51" s="8">
        <v>47</v>
      </c>
      <c r="B51" s="41" t="s">
        <v>106</v>
      </c>
      <c r="C51" s="67">
        <v>21470294.828949995</v>
      </c>
      <c r="D51" s="67">
        <v>21549840.874019995</v>
      </c>
      <c r="E51" s="80">
        <v>22194544.933880001</v>
      </c>
      <c r="F51" s="67">
        <v>21841678.263530005</v>
      </c>
      <c r="G51" s="80">
        <v>21545373.64033924</v>
      </c>
      <c r="H51" s="67">
        <v>22049976.01142</v>
      </c>
      <c r="I51" s="67">
        <v>21833032.472059999</v>
      </c>
      <c r="J51" s="67"/>
      <c r="K51" s="80"/>
      <c r="L51" s="67"/>
      <c r="M51" s="80"/>
      <c r="N51" s="67"/>
      <c r="O51" s="110" t="s">
        <v>78</v>
      </c>
    </row>
    <row r="52" spans="1:15">
      <c r="A52" s="8">
        <v>48</v>
      </c>
      <c r="B52" s="41" t="s">
        <v>144</v>
      </c>
      <c r="C52" s="67">
        <v>21230706.898079995</v>
      </c>
      <c r="D52" s="67">
        <v>21933464.075339995</v>
      </c>
      <c r="E52" s="80">
        <v>23522185.598310005</v>
      </c>
      <c r="F52" s="67">
        <v>25353826.445709996</v>
      </c>
      <c r="G52" s="80">
        <v>25961815.032041095</v>
      </c>
      <c r="H52" s="67">
        <v>26668173.300770007</v>
      </c>
      <c r="I52" s="67">
        <v>27119718.399429992</v>
      </c>
      <c r="J52" s="67"/>
      <c r="K52" s="80"/>
      <c r="L52" s="67"/>
      <c r="M52" s="80"/>
      <c r="N52" s="67"/>
      <c r="O52" s="110" t="s">
        <v>417</v>
      </c>
    </row>
    <row r="53" spans="1:15" s="12" customFormat="1">
      <c r="A53" s="8">
        <v>49</v>
      </c>
      <c r="B53" s="91" t="s">
        <v>394</v>
      </c>
      <c r="C53" s="67">
        <v>71414.628920000017</v>
      </c>
      <c r="D53" s="67">
        <v>74804.169850000006</v>
      </c>
      <c r="E53" s="80">
        <v>74169.25596000001</v>
      </c>
      <c r="F53" s="67">
        <v>78821.328179999997</v>
      </c>
      <c r="G53" s="80">
        <v>71953.990420000002</v>
      </c>
      <c r="H53" s="67">
        <v>67958.868700000021</v>
      </c>
      <c r="I53" s="67">
        <v>61530.926249999997</v>
      </c>
      <c r="J53" s="67"/>
      <c r="K53" s="80"/>
      <c r="L53" s="67"/>
      <c r="M53" s="80"/>
      <c r="N53" s="67"/>
      <c r="O53" s="108" t="s">
        <v>415</v>
      </c>
    </row>
    <row r="54" spans="1:15" s="73" customFormat="1">
      <c r="A54" s="8">
        <v>50</v>
      </c>
      <c r="B54" s="69" t="s">
        <v>25</v>
      </c>
      <c r="C54" s="70">
        <v>51404633.450720005</v>
      </c>
      <c r="D54" s="70">
        <v>52449163.684370019</v>
      </c>
      <c r="E54" s="81">
        <v>54900243.83916001</v>
      </c>
      <c r="F54" s="70">
        <v>56956566.777240016</v>
      </c>
      <c r="G54" s="81">
        <v>57133937.598765917</v>
      </c>
      <c r="H54" s="70">
        <v>58501896.347730003</v>
      </c>
      <c r="I54" s="70">
        <v>58408573.531089999</v>
      </c>
      <c r="J54" s="70"/>
      <c r="K54" s="81"/>
      <c r="L54" s="70"/>
      <c r="M54" s="81"/>
      <c r="N54" s="70"/>
      <c r="O54" s="109" t="s">
        <v>103</v>
      </c>
    </row>
    <row r="55" spans="1:15" s="73" customFormat="1">
      <c r="A55" s="8">
        <v>51</v>
      </c>
      <c r="B55" s="69" t="s">
        <v>24</v>
      </c>
      <c r="C55" s="70">
        <v>76847319.202990025</v>
      </c>
      <c r="D55" s="70">
        <v>79512446.724989995</v>
      </c>
      <c r="E55" s="81">
        <v>81821584.192449987</v>
      </c>
      <c r="F55" s="70">
        <v>83462659.956800014</v>
      </c>
      <c r="G55" s="81">
        <v>83690267.612578094</v>
      </c>
      <c r="H55" s="70">
        <v>86685648.951460004</v>
      </c>
      <c r="I55" s="70">
        <v>86002851.138250023</v>
      </c>
      <c r="J55" s="70"/>
      <c r="K55" s="81"/>
      <c r="L55" s="70"/>
      <c r="M55" s="81"/>
      <c r="N55" s="70"/>
      <c r="O55" s="109" t="s">
        <v>104</v>
      </c>
    </row>
    <row r="56" spans="1:15">
      <c r="A56" s="8">
        <v>52</v>
      </c>
      <c r="B56" s="41" t="s">
        <v>23</v>
      </c>
      <c r="C56" s="67">
        <v>325237.75815000001</v>
      </c>
      <c r="D56" s="67">
        <v>325397.91789000004</v>
      </c>
      <c r="E56" s="80">
        <v>397584.66587999999</v>
      </c>
      <c r="F56" s="67">
        <v>397588.19785</v>
      </c>
      <c r="G56" s="80">
        <v>397489.04009000002</v>
      </c>
      <c r="H56" s="67">
        <v>397640.96732</v>
      </c>
      <c r="I56" s="67">
        <v>397714.12768000003</v>
      </c>
      <c r="J56" s="67"/>
      <c r="K56" s="80"/>
      <c r="L56" s="67"/>
      <c r="M56" s="80"/>
      <c r="N56" s="67"/>
      <c r="O56" s="110" t="s">
        <v>82</v>
      </c>
    </row>
    <row r="57" spans="1:15">
      <c r="A57" s="8">
        <v>53</v>
      </c>
      <c r="B57" s="41" t="s">
        <v>145</v>
      </c>
      <c r="C57" s="67">
        <v>19244035.214510001</v>
      </c>
      <c r="D57" s="67">
        <v>19336169.09451</v>
      </c>
      <c r="E57" s="80">
        <v>19507149.09451</v>
      </c>
      <c r="F57" s="67">
        <v>19515183.726399999</v>
      </c>
      <c r="G57" s="80">
        <v>19534337.9564</v>
      </c>
      <c r="H57" s="67">
        <v>19713947.9564</v>
      </c>
      <c r="I57" s="67">
        <v>19757758.378399998</v>
      </c>
      <c r="J57" s="67"/>
      <c r="K57" s="80"/>
      <c r="L57" s="67"/>
      <c r="M57" s="80"/>
      <c r="N57" s="67"/>
      <c r="O57" s="110" t="s">
        <v>116</v>
      </c>
    </row>
    <row r="58" spans="1:15">
      <c r="A58" s="8">
        <v>54</v>
      </c>
      <c r="B58" s="41" t="s">
        <v>109</v>
      </c>
      <c r="C58" s="67">
        <v>821676.44498999987</v>
      </c>
      <c r="D58" s="67">
        <v>1003348.40755</v>
      </c>
      <c r="E58" s="80">
        <v>815021.9228099999</v>
      </c>
      <c r="F58" s="67">
        <v>820780.04428999999</v>
      </c>
      <c r="G58" s="80">
        <v>1428262.4726199999</v>
      </c>
      <c r="H58" s="67">
        <v>1428194.3856999998</v>
      </c>
      <c r="I58" s="67">
        <v>1494967.0000399998</v>
      </c>
      <c r="J58" s="67"/>
      <c r="K58" s="80"/>
      <c r="L58" s="67"/>
      <c r="M58" s="80"/>
      <c r="N58" s="67"/>
      <c r="O58" s="110" t="s">
        <v>118</v>
      </c>
    </row>
    <row r="59" spans="1:15">
      <c r="A59" s="8">
        <v>55</v>
      </c>
      <c r="B59" s="41" t="s">
        <v>146</v>
      </c>
      <c r="C59" s="67">
        <v>24580425.311810002</v>
      </c>
      <c r="D59" s="67">
        <v>24253569.390370004</v>
      </c>
      <c r="E59" s="80">
        <v>25479892.620149996</v>
      </c>
      <c r="F59" s="67">
        <v>25489977.276660003</v>
      </c>
      <c r="G59" s="80">
        <v>25655023.050003305</v>
      </c>
      <c r="H59" s="67">
        <v>26227894.62734</v>
      </c>
      <c r="I59" s="67">
        <v>26506506.068839997</v>
      </c>
      <c r="J59" s="67"/>
      <c r="K59" s="80"/>
      <c r="L59" s="67"/>
      <c r="M59" s="80"/>
      <c r="N59" s="67"/>
      <c r="O59" s="110" t="s">
        <v>113</v>
      </c>
    </row>
    <row r="60" spans="1:15">
      <c r="A60" s="8">
        <v>56</v>
      </c>
      <c r="B60" s="41" t="s">
        <v>147</v>
      </c>
      <c r="C60" s="67">
        <v>8202999.9886799958</v>
      </c>
      <c r="D60" s="67">
        <v>8312007.9894199986</v>
      </c>
      <c r="E60" s="80">
        <v>7531514.2393500023</v>
      </c>
      <c r="F60" s="67">
        <v>6320140.0571700009</v>
      </c>
      <c r="G60" s="80">
        <v>6216895.9567854628</v>
      </c>
      <c r="H60" s="67">
        <v>5480942.9807499992</v>
      </c>
      <c r="I60" s="67">
        <v>5595897.2537700003</v>
      </c>
      <c r="J60" s="67"/>
      <c r="K60" s="80"/>
      <c r="L60" s="67"/>
      <c r="M60" s="80"/>
      <c r="N60" s="67"/>
      <c r="O60" s="110" t="s">
        <v>117</v>
      </c>
    </row>
    <row r="61" spans="1:15" s="73" customFormat="1">
      <c r="A61" s="8">
        <v>57</v>
      </c>
      <c r="B61" s="69" t="s">
        <v>148</v>
      </c>
      <c r="C61" s="70">
        <v>52849136.959989995</v>
      </c>
      <c r="D61" s="70">
        <v>52905094.881920002</v>
      </c>
      <c r="E61" s="81">
        <v>53333577.876870029</v>
      </c>
      <c r="F61" s="70">
        <v>52146081.104570009</v>
      </c>
      <c r="G61" s="81">
        <v>52834519.43586877</v>
      </c>
      <c r="H61" s="70">
        <v>52850979.950210005</v>
      </c>
      <c r="I61" s="70">
        <v>53355128.701030001</v>
      </c>
      <c r="J61" s="70"/>
      <c r="K61" s="81"/>
      <c r="L61" s="70"/>
      <c r="M61" s="81"/>
      <c r="N61" s="70"/>
      <c r="O61" s="109" t="s">
        <v>111</v>
      </c>
    </row>
    <row r="62" spans="1:15" s="73" customFormat="1">
      <c r="A62" s="8">
        <v>58</v>
      </c>
      <c r="B62" s="69" t="s">
        <v>114</v>
      </c>
      <c r="C62" s="70">
        <v>130021693.92140998</v>
      </c>
      <c r="D62" s="70">
        <v>132742939.52503006</v>
      </c>
      <c r="E62" s="81">
        <v>135552746.73546004</v>
      </c>
      <c r="F62" s="70">
        <v>136006329.25945997</v>
      </c>
      <c r="G62" s="81">
        <v>136922276.08880684</v>
      </c>
      <c r="H62" s="70">
        <v>139934269.86921993</v>
      </c>
      <c r="I62" s="70">
        <v>139755693.96720001</v>
      </c>
      <c r="J62" s="70"/>
      <c r="K62" s="81"/>
      <c r="L62" s="70"/>
      <c r="M62" s="81"/>
      <c r="N62" s="70"/>
      <c r="O62" s="109" t="s">
        <v>115</v>
      </c>
    </row>
    <row r="63" spans="1:15">
      <c r="C63" s="36"/>
      <c r="D63" s="36"/>
      <c r="E63" s="36"/>
      <c r="F63" s="36"/>
      <c r="G63" s="36"/>
      <c r="H63" s="36"/>
      <c r="I63" s="36"/>
      <c r="K63" s="36"/>
      <c r="L63" s="36"/>
      <c r="M63" s="36"/>
      <c r="N63" s="36"/>
      <c r="O63" s="36"/>
    </row>
    <row r="64" spans="1:15" ht="15.6">
      <c r="B64" s="118" t="s">
        <v>435</v>
      </c>
    </row>
    <row r="65" spans="2:10" ht="15.6">
      <c r="B65" s="118" t="s">
        <v>436</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E5" activePane="bottomRight" state="frozen"/>
      <selection pane="topRight" activeCell="C1" sqref="C1"/>
      <selection pane="bottomLeft" activeCell="A5" sqref="A5"/>
      <selection pane="bottomRight" activeCell="K51" sqref="K51"/>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1" t="s">
        <v>418</v>
      </c>
    </row>
    <row r="2" spans="1:15" ht="22.8" thickBot="1">
      <c r="A2" s="143" t="s">
        <v>119</v>
      </c>
      <c r="B2" s="144"/>
      <c r="C2" s="144"/>
      <c r="D2" s="144"/>
      <c r="E2" s="144"/>
      <c r="F2" s="144"/>
      <c r="G2" s="144"/>
      <c r="H2" s="144"/>
      <c r="I2" s="144"/>
      <c r="J2" s="144"/>
      <c r="K2" s="144"/>
      <c r="L2" s="144"/>
      <c r="M2" s="144"/>
      <c r="N2" s="144"/>
      <c r="O2" s="144"/>
    </row>
    <row r="3" spans="1:15" ht="23.25" customHeight="1" thickBot="1">
      <c r="A3" s="149" t="s">
        <v>367</v>
      </c>
      <c r="B3" s="150"/>
      <c r="C3" s="150"/>
      <c r="D3" s="150"/>
      <c r="E3" s="150"/>
      <c r="F3" s="150"/>
      <c r="G3" s="150"/>
      <c r="H3" s="150"/>
      <c r="I3" s="150"/>
      <c r="J3" s="150"/>
      <c r="K3" s="150"/>
      <c r="L3" s="150"/>
      <c r="M3" s="150"/>
      <c r="N3" s="150"/>
      <c r="O3" s="150"/>
    </row>
    <row r="4" spans="1:15" s="53"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8">
        <v>1</v>
      </c>
      <c r="B5" s="91" t="s">
        <v>383</v>
      </c>
      <c r="C5" s="67">
        <v>4198890.2503399998</v>
      </c>
      <c r="D5" s="67">
        <v>4150076.0599699998</v>
      </c>
      <c r="E5" s="80">
        <v>4016537.7361699995</v>
      </c>
      <c r="F5" s="67">
        <v>3811918.69502</v>
      </c>
      <c r="G5" s="80">
        <v>3729526.8604300003</v>
      </c>
      <c r="H5" s="67">
        <v>3641408.6990899998</v>
      </c>
      <c r="I5" s="67">
        <v>3572565.7319100001</v>
      </c>
      <c r="J5" s="67"/>
      <c r="K5" s="80"/>
      <c r="L5" s="67"/>
      <c r="M5" s="80"/>
      <c r="N5" s="67"/>
      <c r="O5" s="108" t="s">
        <v>407</v>
      </c>
    </row>
    <row r="6" spans="1:15">
      <c r="A6" s="8">
        <v>2</v>
      </c>
      <c r="B6" s="91" t="s">
        <v>382</v>
      </c>
      <c r="C6" s="67">
        <v>0</v>
      </c>
      <c r="D6" s="67">
        <v>0</v>
      </c>
      <c r="E6" s="80">
        <v>0</v>
      </c>
      <c r="F6" s="67">
        <v>0</v>
      </c>
      <c r="G6" s="67">
        <v>0</v>
      </c>
      <c r="H6" s="67">
        <v>0</v>
      </c>
      <c r="I6" s="67">
        <v>0</v>
      </c>
      <c r="J6" s="67"/>
      <c r="K6" s="80"/>
      <c r="L6" s="67"/>
      <c r="M6" s="80"/>
      <c r="N6" s="67"/>
      <c r="O6" s="108" t="s">
        <v>406</v>
      </c>
    </row>
    <row r="7" spans="1:15" ht="15" customHeight="1">
      <c r="A7" s="8">
        <v>3</v>
      </c>
      <c r="B7" s="41" t="s">
        <v>152</v>
      </c>
      <c r="C7" s="67">
        <v>460837.45032</v>
      </c>
      <c r="D7" s="67">
        <v>435401.70523000002</v>
      </c>
      <c r="E7" s="80">
        <v>429985.26276000007</v>
      </c>
      <c r="F7" s="67">
        <v>485107.25749999995</v>
      </c>
      <c r="G7" s="80">
        <v>570387.77409999992</v>
      </c>
      <c r="H7" s="67">
        <v>510370.27724999998</v>
      </c>
      <c r="I7" s="67">
        <v>550828.70027999999</v>
      </c>
      <c r="J7" s="67"/>
      <c r="K7" s="80"/>
      <c r="L7" s="67"/>
      <c r="M7" s="80"/>
      <c r="N7" s="67"/>
      <c r="O7" s="108" t="s">
        <v>28</v>
      </c>
    </row>
    <row r="8" spans="1:15" ht="15" customHeight="1">
      <c r="A8" s="8">
        <v>4</v>
      </c>
      <c r="B8" s="91" t="s">
        <v>384</v>
      </c>
      <c r="C8" s="67">
        <v>1916638.6478299999</v>
      </c>
      <c r="D8" s="67">
        <v>1914330.1852499996</v>
      </c>
      <c r="E8" s="80">
        <v>1897538.7383500002</v>
      </c>
      <c r="F8" s="67">
        <v>1842298.5336799999</v>
      </c>
      <c r="G8" s="80">
        <v>1865045.9476900001</v>
      </c>
      <c r="H8" s="67">
        <v>1843413.0360799998</v>
      </c>
      <c r="I8" s="67">
        <v>1949710.61454</v>
      </c>
      <c r="J8" s="67"/>
      <c r="K8" s="80"/>
      <c r="L8" s="67"/>
      <c r="M8" s="80"/>
      <c r="N8" s="67"/>
      <c r="O8" s="108" t="s">
        <v>29</v>
      </c>
    </row>
    <row r="9" spans="1:15" ht="15" customHeight="1">
      <c r="A9" s="8">
        <v>5</v>
      </c>
      <c r="B9" s="91" t="s">
        <v>385</v>
      </c>
      <c r="C9" s="67">
        <v>187000</v>
      </c>
      <c r="D9" s="67">
        <v>185000</v>
      </c>
      <c r="E9" s="80">
        <v>253000</v>
      </c>
      <c r="F9" s="67">
        <v>253000</v>
      </c>
      <c r="G9" s="80">
        <v>253000</v>
      </c>
      <c r="H9" s="67">
        <v>110000</v>
      </c>
      <c r="I9" s="67">
        <v>117086.78488000001</v>
      </c>
      <c r="J9" s="67"/>
      <c r="K9" s="80"/>
      <c r="L9" s="67"/>
      <c r="M9" s="80"/>
      <c r="N9" s="67"/>
      <c r="O9" s="108" t="s">
        <v>408</v>
      </c>
    </row>
    <row r="10" spans="1:15" ht="15" customHeight="1">
      <c r="A10" s="8">
        <v>6</v>
      </c>
      <c r="B10" s="41" t="s">
        <v>30</v>
      </c>
      <c r="C10" s="67">
        <v>1157948.7529200001</v>
      </c>
      <c r="D10" s="67">
        <v>1265732.89485</v>
      </c>
      <c r="E10" s="80">
        <v>1395233.2150099999</v>
      </c>
      <c r="F10" s="67">
        <v>1364912.8697100002</v>
      </c>
      <c r="G10" s="80">
        <v>1374152.4178299999</v>
      </c>
      <c r="H10" s="67">
        <v>1368104.7066500001</v>
      </c>
      <c r="I10" s="67">
        <v>1579868.25477</v>
      </c>
      <c r="J10" s="67"/>
      <c r="K10" s="80"/>
      <c r="L10" s="67"/>
      <c r="M10" s="80"/>
      <c r="N10" s="67"/>
      <c r="O10" s="108" t="s">
        <v>31</v>
      </c>
    </row>
    <row r="11" spans="1:15" ht="15" customHeight="1">
      <c r="A11" s="8">
        <v>7</v>
      </c>
      <c r="B11" s="41" t="s">
        <v>33</v>
      </c>
      <c r="C11" s="67">
        <v>0</v>
      </c>
      <c r="D11" s="67">
        <v>0</v>
      </c>
      <c r="E11" s="80">
        <v>0</v>
      </c>
      <c r="F11" s="67">
        <v>0</v>
      </c>
      <c r="G11" s="67">
        <v>0</v>
      </c>
      <c r="H11" s="67">
        <v>0</v>
      </c>
      <c r="I11" s="67">
        <v>0</v>
      </c>
      <c r="J11" s="67"/>
      <c r="K11" s="67"/>
      <c r="L11" s="67"/>
      <c r="M11" s="80"/>
      <c r="N11" s="67"/>
      <c r="O11" s="108" t="s">
        <v>34</v>
      </c>
    </row>
    <row r="12" spans="1:15" ht="15" customHeight="1">
      <c r="A12" s="8">
        <v>8</v>
      </c>
      <c r="B12" s="41" t="s">
        <v>120</v>
      </c>
      <c r="C12" s="67">
        <v>0</v>
      </c>
      <c r="D12" s="67">
        <v>0</v>
      </c>
      <c r="E12" s="80">
        <v>0</v>
      </c>
      <c r="F12" s="67">
        <v>0</v>
      </c>
      <c r="G12" s="67">
        <v>0</v>
      </c>
      <c r="H12" s="67">
        <v>0</v>
      </c>
      <c r="I12" s="67">
        <v>0</v>
      </c>
      <c r="J12" s="67"/>
      <c r="K12" s="67"/>
      <c r="L12" s="67"/>
      <c r="M12" s="80"/>
      <c r="N12" s="67"/>
      <c r="O12" s="108" t="s">
        <v>36</v>
      </c>
    </row>
    <row r="13" spans="1:15" ht="15" customHeight="1">
      <c r="A13" s="8">
        <v>9</v>
      </c>
      <c r="B13" s="41" t="s">
        <v>37</v>
      </c>
      <c r="C13" s="67">
        <v>0</v>
      </c>
      <c r="D13" s="67">
        <v>0</v>
      </c>
      <c r="E13" s="80">
        <v>0</v>
      </c>
      <c r="F13" s="67">
        <v>0</v>
      </c>
      <c r="G13" s="67">
        <v>0</v>
      </c>
      <c r="H13" s="67">
        <v>0</v>
      </c>
      <c r="I13" s="67">
        <v>0</v>
      </c>
      <c r="J13" s="67"/>
      <c r="K13" s="67"/>
      <c r="L13" s="67"/>
      <c r="M13" s="80"/>
      <c r="N13" s="67"/>
      <c r="O13" s="108" t="s">
        <v>38</v>
      </c>
    </row>
    <row r="14" spans="1:15" ht="15" customHeight="1">
      <c r="A14" s="8">
        <v>10</v>
      </c>
      <c r="B14" s="41" t="s">
        <v>121</v>
      </c>
      <c r="C14" s="67">
        <v>2138941.2188400002</v>
      </c>
      <c r="D14" s="67">
        <v>2273079.35935</v>
      </c>
      <c r="E14" s="80">
        <v>2310035.9853999997</v>
      </c>
      <c r="F14" s="67">
        <v>2511022.9077300001</v>
      </c>
      <c r="G14" s="80">
        <v>2383858.0732299997</v>
      </c>
      <c r="H14" s="67">
        <v>2324614.0330400001</v>
      </c>
      <c r="I14" s="67">
        <v>2024228.5948800002</v>
      </c>
      <c r="J14" s="67"/>
      <c r="K14" s="80"/>
      <c r="L14" s="67"/>
      <c r="M14" s="80"/>
      <c r="N14" s="67"/>
      <c r="O14" s="108" t="s">
        <v>40</v>
      </c>
    </row>
    <row r="15" spans="1:15" ht="15" customHeight="1">
      <c r="A15" s="8">
        <v>11</v>
      </c>
      <c r="B15" s="91" t="s">
        <v>161</v>
      </c>
      <c r="C15" s="67">
        <v>0</v>
      </c>
      <c r="D15" s="67">
        <v>0</v>
      </c>
      <c r="E15" s="80">
        <v>0</v>
      </c>
      <c r="F15" s="67">
        <v>0</v>
      </c>
      <c r="G15" s="67">
        <v>0</v>
      </c>
      <c r="H15" s="67">
        <v>0</v>
      </c>
      <c r="I15" s="67">
        <v>0</v>
      </c>
      <c r="J15" s="67"/>
      <c r="K15" s="67"/>
      <c r="L15" s="67"/>
      <c r="M15" s="80"/>
      <c r="N15" s="67"/>
      <c r="O15" s="108" t="s">
        <v>41</v>
      </c>
    </row>
    <row r="16" spans="1:15" ht="15" customHeight="1">
      <c r="A16" s="8">
        <v>12</v>
      </c>
      <c r="B16" s="41" t="s">
        <v>122</v>
      </c>
      <c r="C16" s="67">
        <v>0</v>
      </c>
      <c r="D16" s="67">
        <v>0</v>
      </c>
      <c r="E16" s="80">
        <v>0</v>
      </c>
      <c r="F16" s="67">
        <v>0</v>
      </c>
      <c r="G16" s="67">
        <v>0</v>
      </c>
      <c r="H16" s="67">
        <v>0</v>
      </c>
      <c r="I16" s="67">
        <v>0</v>
      </c>
      <c r="J16" s="67"/>
      <c r="K16" s="67"/>
      <c r="L16" s="67"/>
      <c r="M16" s="80"/>
      <c r="N16" s="67"/>
      <c r="O16" s="108" t="s">
        <v>43</v>
      </c>
    </row>
    <row r="17" spans="1:15" ht="15" customHeight="1">
      <c r="A17" s="8">
        <v>13</v>
      </c>
      <c r="B17" s="91" t="s">
        <v>386</v>
      </c>
      <c r="C17" s="67">
        <v>0</v>
      </c>
      <c r="D17" s="67">
        <v>0</v>
      </c>
      <c r="E17" s="80">
        <v>0</v>
      </c>
      <c r="F17" s="67">
        <v>0</v>
      </c>
      <c r="G17" s="67">
        <v>0</v>
      </c>
      <c r="H17" s="67">
        <v>0</v>
      </c>
      <c r="I17" s="67">
        <v>0</v>
      </c>
      <c r="J17" s="67"/>
      <c r="K17" s="67"/>
      <c r="L17" s="67"/>
      <c r="M17" s="80"/>
      <c r="N17" s="67"/>
      <c r="O17" s="108" t="s">
        <v>409</v>
      </c>
    </row>
    <row r="18" spans="1:15" ht="15" customHeight="1">
      <c r="A18" s="8">
        <v>14</v>
      </c>
      <c r="B18" s="41" t="s">
        <v>123</v>
      </c>
      <c r="C18" s="67">
        <v>823449.43403</v>
      </c>
      <c r="D18" s="67">
        <v>742577.91915999993</v>
      </c>
      <c r="E18" s="80">
        <v>742025.27525999991</v>
      </c>
      <c r="F18" s="67">
        <v>663565.28273999994</v>
      </c>
      <c r="G18" s="80">
        <v>657669.62978999992</v>
      </c>
      <c r="H18" s="67">
        <v>691066.5406999999</v>
      </c>
      <c r="I18" s="67">
        <v>694491.41406999994</v>
      </c>
      <c r="J18" s="67"/>
      <c r="K18" s="80"/>
      <c r="L18" s="67"/>
      <c r="M18" s="80"/>
      <c r="N18" s="67"/>
      <c r="O18" s="108" t="s">
        <v>45</v>
      </c>
    </row>
    <row r="19" spans="1:15" ht="15" customHeight="1">
      <c r="A19" s="8">
        <v>15</v>
      </c>
      <c r="B19" s="91" t="s">
        <v>387</v>
      </c>
      <c r="C19" s="67">
        <v>193918.30537000002</v>
      </c>
      <c r="D19" s="67">
        <v>193918.30537000002</v>
      </c>
      <c r="E19" s="80">
        <v>197757.64036999998</v>
      </c>
      <c r="F19" s="67">
        <v>197757.64036999998</v>
      </c>
      <c r="G19" s="80">
        <v>197757.64036999998</v>
      </c>
      <c r="H19" s="67">
        <v>197757.64036999998</v>
      </c>
      <c r="I19" s="67">
        <v>197757.64036999998</v>
      </c>
      <c r="J19" s="67"/>
      <c r="K19" s="80"/>
      <c r="L19" s="67"/>
      <c r="M19" s="80"/>
      <c r="N19" s="67"/>
      <c r="O19" s="108" t="s">
        <v>46</v>
      </c>
    </row>
    <row r="20" spans="1:15" ht="15" customHeight="1">
      <c r="A20" s="8">
        <v>16</v>
      </c>
      <c r="B20" s="41" t="s">
        <v>47</v>
      </c>
      <c r="C20" s="92"/>
      <c r="D20" s="92"/>
      <c r="E20" s="92"/>
      <c r="F20" s="92"/>
      <c r="G20" s="129"/>
      <c r="H20" s="92"/>
      <c r="I20" s="92"/>
      <c r="J20" s="97"/>
      <c r="K20" s="92"/>
      <c r="L20" s="92"/>
      <c r="M20" s="96"/>
      <c r="N20" s="92"/>
      <c r="O20" s="108" t="s">
        <v>48</v>
      </c>
    </row>
    <row r="21" spans="1:15" ht="15" customHeight="1">
      <c r="A21" s="8">
        <v>17</v>
      </c>
      <c r="B21" s="91" t="s">
        <v>388</v>
      </c>
      <c r="C21" s="67">
        <v>0</v>
      </c>
      <c r="D21" s="67">
        <v>0</v>
      </c>
      <c r="E21" s="80">
        <v>0</v>
      </c>
      <c r="F21" s="67">
        <v>0</v>
      </c>
      <c r="G21" s="67">
        <v>0</v>
      </c>
      <c r="H21" s="67">
        <v>0</v>
      </c>
      <c r="I21" s="67">
        <v>0</v>
      </c>
      <c r="J21" s="67"/>
      <c r="K21" s="67"/>
      <c r="L21" s="67"/>
      <c r="M21" s="80"/>
      <c r="N21" s="67"/>
      <c r="O21" s="108" t="s">
        <v>410</v>
      </c>
    </row>
    <row r="22" spans="1:15" ht="15" customHeight="1">
      <c r="A22" s="8">
        <v>18</v>
      </c>
      <c r="B22" s="41" t="s">
        <v>124</v>
      </c>
      <c r="C22" s="67">
        <v>0</v>
      </c>
      <c r="D22" s="67">
        <v>0</v>
      </c>
      <c r="E22" s="80">
        <v>0</v>
      </c>
      <c r="F22" s="67">
        <v>0</v>
      </c>
      <c r="G22" s="67">
        <v>0</v>
      </c>
      <c r="H22" s="67">
        <v>0</v>
      </c>
      <c r="I22" s="67">
        <v>0</v>
      </c>
      <c r="J22" s="67"/>
      <c r="K22" s="67"/>
      <c r="L22" s="67"/>
      <c r="M22" s="80"/>
      <c r="N22" s="67"/>
      <c r="O22" s="108" t="s">
        <v>50</v>
      </c>
    </row>
    <row r="23" spans="1:15" ht="15" customHeight="1">
      <c r="A23" s="8">
        <v>19</v>
      </c>
      <c r="B23" s="41" t="s">
        <v>125</v>
      </c>
      <c r="C23" s="67">
        <v>0</v>
      </c>
      <c r="D23" s="67">
        <v>0</v>
      </c>
      <c r="E23" s="80">
        <v>0</v>
      </c>
      <c r="F23" s="67">
        <v>0</v>
      </c>
      <c r="G23" s="67">
        <v>0</v>
      </c>
      <c r="H23" s="67">
        <v>0</v>
      </c>
      <c r="I23" s="67">
        <v>0</v>
      </c>
      <c r="J23" s="67"/>
      <c r="K23" s="67"/>
      <c r="L23" s="67"/>
      <c r="M23" s="80"/>
      <c r="N23" s="67"/>
      <c r="O23" s="108" t="s">
        <v>52</v>
      </c>
    </row>
    <row r="24" spans="1:15" ht="15" customHeight="1">
      <c r="A24" s="8">
        <v>20</v>
      </c>
      <c r="B24" s="91" t="s">
        <v>392</v>
      </c>
      <c r="C24" s="67">
        <v>0</v>
      </c>
      <c r="D24" s="67">
        <v>0</v>
      </c>
      <c r="E24" s="80">
        <v>0</v>
      </c>
      <c r="F24" s="67">
        <v>0</v>
      </c>
      <c r="G24" s="67">
        <v>0</v>
      </c>
      <c r="H24" s="67">
        <v>0</v>
      </c>
      <c r="I24" s="67">
        <v>0</v>
      </c>
      <c r="J24" s="67"/>
      <c r="K24" s="67"/>
      <c r="L24" s="67"/>
      <c r="M24" s="80"/>
      <c r="N24" s="67"/>
      <c r="O24" s="108" t="s">
        <v>89</v>
      </c>
    </row>
    <row r="25" spans="1:15" ht="15" customHeight="1">
      <c r="A25" s="8">
        <v>21</v>
      </c>
      <c r="B25" s="41" t="s">
        <v>126</v>
      </c>
      <c r="C25" s="67">
        <v>43107.670039999997</v>
      </c>
      <c r="D25" s="67">
        <v>43707.704709999998</v>
      </c>
      <c r="E25" s="80">
        <v>44341.133229999999</v>
      </c>
      <c r="F25" s="67">
        <v>48695.793440000001</v>
      </c>
      <c r="G25" s="80">
        <v>41039.688869999998</v>
      </c>
      <c r="H25" s="67">
        <v>39341.633880000001</v>
      </c>
      <c r="I25" s="67">
        <v>69576.467839999998</v>
      </c>
      <c r="J25" s="67"/>
      <c r="K25" s="80"/>
      <c r="L25" s="67"/>
      <c r="M25" s="80"/>
      <c r="N25" s="67"/>
      <c r="O25" s="108" t="s">
        <v>54</v>
      </c>
    </row>
    <row r="26" spans="1:15" ht="15" customHeight="1">
      <c r="A26" s="71">
        <v>22</v>
      </c>
      <c r="B26" s="69" t="s">
        <v>127</v>
      </c>
      <c r="C26" s="70">
        <v>11120731.72976</v>
      </c>
      <c r="D26" s="70">
        <v>11203824.13397</v>
      </c>
      <c r="E26" s="81">
        <v>11286454.98663</v>
      </c>
      <c r="F26" s="70">
        <v>11178278.98027</v>
      </c>
      <c r="G26" s="81">
        <v>11072438.032389998</v>
      </c>
      <c r="H26" s="70">
        <v>10726076.567109998</v>
      </c>
      <c r="I26" s="70">
        <v>10756114.203600001</v>
      </c>
      <c r="J26" s="70"/>
      <c r="K26" s="81"/>
      <c r="L26" s="70"/>
      <c r="M26" s="81"/>
      <c r="N26" s="70"/>
      <c r="O26" s="109" t="s">
        <v>56</v>
      </c>
    </row>
    <row r="27" spans="1:15" ht="15" customHeight="1">
      <c r="A27" s="8">
        <v>23</v>
      </c>
      <c r="B27" s="41" t="s">
        <v>57</v>
      </c>
      <c r="C27" s="67">
        <v>146243.65028999999</v>
      </c>
      <c r="D27" s="67">
        <v>155450.83508000002</v>
      </c>
      <c r="E27" s="80">
        <v>103259.92773</v>
      </c>
      <c r="F27" s="67">
        <v>119114.64780999999</v>
      </c>
      <c r="G27" s="80">
        <v>145726.68467000002</v>
      </c>
      <c r="H27" s="67">
        <v>141697.98970999999</v>
      </c>
      <c r="I27" s="67">
        <v>154058.07042999999</v>
      </c>
      <c r="J27" s="67"/>
      <c r="K27" s="80"/>
      <c r="L27" s="67"/>
      <c r="M27" s="80"/>
      <c r="N27" s="67"/>
      <c r="O27" s="110" t="s">
        <v>83</v>
      </c>
    </row>
    <row r="28" spans="1:15" ht="15" customHeight="1">
      <c r="A28" s="8">
        <v>24</v>
      </c>
      <c r="B28" s="41" t="s">
        <v>58</v>
      </c>
      <c r="C28" s="67">
        <v>651005.93983000005</v>
      </c>
      <c r="D28" s="67">
        <v>765227.96285999997</v>
      </c>
      <c r="E28" s="80">
        <v>1592624.4040999999</v>
      </c>
      <c r="F28" s="67">
        <v>858894.77599999995</v>
      </c>
      <c r="G28" s="80">
        <v>755131.26210000005</v>
      </c>
      <c r="H28" s="67">
        <v>826576.54443999997</v>
      </c>
      <c r="I28" s="67">
        <v>881830.48060999997</v>
      </c>
      <c r="J28" s="67"/>
      <c r="K28" s="80"/>
      <c r="L28" s="67"/>
      <c r="M28" s="80"/>
      <c r="N28" s="67"/>
      <c r="O28" s="110" t="s">
        <v>84</v>
      </c>
    </row>
    <row r="29" spans="1:15" ht="15" customHeight="1">
      <c r="A29" s="8">
        <v>25</v>
      </c>
      <c r="B29" s="91" t="s">
        <v>389</v>
      </c>
      <c r="C29" s="67">
        <v>2002774.4345300002</v>
      </c>
      <c r="D29" s="67">
        <v>2122551.0335599999</v>
      </c>
      <c r="E29" s="80">
        <v>1103391.21591</v>
      </c>
      <c r="F29" s="67">
        <v>1721809.1324400001</v>
      </c>
      <c r="G29" s="80">
        <v>1759794.99052</v>
      </c>
      <c r="H29" s="67">
        <v>1897099.9301400003</v>
      </c>
      <c r="I29" s="67">
        <v>1836855.3779199999</v>
      </c>
      <c r="J29" s="67"/>
      <c r="K29" s="80"/>
      <c r="L29" s="67"/>
      <c r="M29" s="80"/>
      <c r="N29" s="67"/>
      <c r="O29" s="108" t="s">
        <v>411</v>
      </c>
    </row>
    <row r="30" spans="1:15" ht="15" customHeight="1">
      <c r="A30" s="8">
        <v>26</v>
      </c>
      <c r="B30" s="91" t="s">
        <v>390</v>
      </c>
      <c r="C30" s="67">
        <v>3351375.4256699998</v>
      </c>
      <c r="D30" s="67">
        <v>3643886.7393700001</v>
      </c>
      <c r="E30" s="80">
        <v>3737342.06439</v>
      </c>
      <c r="F30" s="67">
        <v>3769840.4202999999</v>
      </c>
      <c r="G30" s="80">
        <v>3891607.6560199996</v>
      </c>
      <c r="H30" s="67">
        <v>4265643.2524899999</v>
      </c>
      <c r="I30" s="67">
        <v>4264004.6259299992</v>
      </c>
      <c r="J30" s="67"/>
      <c r="K30" s="80"/>
      <c r="L30" s="67"/>
      <c r="M30" s="80"/>
      <c r="N30" s="67"/>
      <c r="O30" s="108" t="s">
        <v>412</v>
      </c>
    </row>
    <row r="31" spans="1:15" ht="15" customHeight="1">
      <c r="A31" s="8">
        <v>27</v>
      </c>
      <c r="B31" s="41" t="s">
        <v>128</v>
      </c>
      <c r="C31" s="67">
        <v>0</v>
      </c>
      <c r="D31" s="67">
        <v>0</v>
      </c>
      <c r="E31" s="80">
        <v>0</v>
      </c>
      <c r="F31" s="67">
        <v>0</v>
      </c>
      <c r="G31" s="67">
        <v>0</v>
      </c>
      <c r="H31" s="67">
        <v>0</v>
      </c>
      <c r="I31" s="67">
        <v>0</v>
      </c>
      <c r="J31" s="67"/>
      <c r="K31" s="67"/>
      <c r="L31" s="67"/>
      <c r="M31" s="80"/>
      <c r="N31" s="67"/>
      <c r="O31" s="110" t="s">
        <v>85</v>
      </c>
    </row>
    <row r="32" spans="1:15" ht="15" customHeight="1">
      <c r="A32" s="8">
        <v>28</v>
      </c>
      <c r="B32" s="91" t="s">
        <v>391</v>
      </c>
      <c r="C32" s="67">
        <v>196301.1495</v>
      </c>
      <c r="D32" s="67">
        <v>182132.67127999998</v>
      </c>
      <c r="E32" s="80">
        <v>131690.78293000002</v>
      </c>
      <c r="F32" s="67">
        <v>124885.72365000001</v>
      </c>
      <c r="G32" s="80">
        <v>94522.310870000001</v>
      </c>
      <c r="H32" s="67">
        <v>96243.501990000004</v>
      </c>
      <c r="I32" s="67">
        <v>101317.51171999999</v>
      </c>
      <c r="J32" s="67"/>
      <c r="K32" s="80"/>
      <c r="L32" s="67"/>
      <c r="M32" s="80"/>
      <c r="N32" s="67"/>
      <c r="O32" s="108" t="s">
        <v>413</v>
      </c>
    </row>
    <row r="33" spans="1:15" ht="15" customHeight="1">
      <c r="A33" s="8">
        <v>29</v>
      </c>
      <c r="B33" s="41" t="s">
        <v>129</v>
      </c>
      <c r="C33" s="92"/>
      <c r="D33" s="92"/>
      <c r="E33" s="92"/>
      <c r="F33" s="92"/>
      <c r="G33" s="129"/>
      <c r="H33" s="92"/>
      <c r="I33" s="92"/>
      <c r="J33" s="92"/>
      <c r="K33" s="92"/>
      <c r="L33" s="92"/>
      <c r="M33" s="96"/>
      <c r="N33" s="92"/>
      <c r="O33" s="110" t="s">
        <v>86</v>
      </c>
    </row>
    <row r="34" spans="1:15" ht="15" customHeight="1">
      <c r="A34" s="8">
        <v>30</v>
      </c>
      <c r="B34" s="41" t="s">
        <v>130</v>
      </c>
      <c r="C34" s="67">
        <v>55102.211439999999</v>
      </c>
      <c r="D34" s="67">
        <v>30545.421750000001</v>
      </c>
      <c r="E34" s="80">
        <v>6478.8618699999997</v>
      </c>
      <c r="F34" s="67">
        <v>940.42183</v>
      </c>
      <c r="G34" s="80">
        <v>10549.04364</v>
      </c>
      <c r="H34" s="67">
        <v>6877.3666900000007</v>
      </c>
      <c r="I34" s="67">
        <v>10999.963900000001</v>
      </c>
      <c r="J34" s="67"/>
      <c r="K34" s="80"/>
      <c r="L34" s="67"/>
      <c r="M34" s="80"/>
      <c r="N34" s="67"/>
      <c r="O34" s="110" t="s">
        <v>87</v>
      </c>
    </row>
    <row r="35" spans="1:15" ht="15" customHeight="1">
      <c r="A35" s="8">
        <v>31</v>
      </c>
      <c r="B35" s="41" t="s">
        <v>131</v>
      </c>
      <c r="C35" s="67">
        <v>57435.642800000001</v>
      </c>
      <c r="D35" s="67">
        <v>50461.512119999999</v>
      </c>
      <c r="E35" s="80">
        <v>60896.21989</v>
      </c>
      <c r="F35" s="67">
        <v>72522.785940000002</v>
      </c>
      <c r="G35" s="80">
        <v>60157.667359999992</v>
      </c>
      <c r="H35" s="67">
        <v>99610.737970000002</v>
      </c>
      <c r="I35" s="67">
        <v>63201.103090000004</v>
      </c>
      <c r="J35" s="67"/>
      <c r="K35" s="80"/>
      <c r="L35" s="67"/>
      <c r="M35" s="80"/>
      <c r="N35" s="67"/>
      <c r="O35" s="110" t="s">
        <v>88</v>
      </c>
    </row>
    <row r="36" spans="1:15" ht="15" customHeight="1">
      <c r="A36" s="8">
        <v>32</v>
      </c>
      <c r="B36" s="41" t="s">
        <v>132</v>
      </c>
      <c r="C36" s="67">
        <v>532694.48866000003</v>
      </c>
      <c r="D36" s="67">
        <v>531300.86141999997</v>
      </c>
      <c r="E36" s="80">
        <v>534452.23913</v>
      </c>
      <c r="F36" s="67">
        <v>533313.70420000004</v>
      </c>
      <c r="G36" s="80">
        <v>718671.3142299999</v>
      </c>
      <c r="H36" s="67">
        <v>669834.45100999996</v>
      </c>
      <c r="I36" s="67">
        <v>716684.42290999996</v>
      </c>
      <c r="J36" s="67"/>
      <c r="K36" s="80"/>
      <c r="L36" s="67"/>
      <c r="M36" s="80"/>
      <c r="N36" s="67"/>
      <c r="O36" s="110" t="s">
        <v>90</v>
      </c>
    </row>
    <row r="37" spans="1:15" ht="15" customHeight="1">
      <c r="A37" s="8">
        <v>33</v>
      </c>
      <c r="B37" s="91" t="s">
        <v>393</v>
      </c>
      <c r="C37" s="67">
        <v>0</v>
      </c>
      <c r="D37" s="67">
        <v>0</v>
      </c>
      <c r="E37" s="80">
        <v>0</v>
      </c>
      <c r="F37" s="67">
        <v>0</v>
      </c>
      <c r="G37" s="67">
        <v>0</v>
      </c>
      <c r="H37" s="67">
        <v>0</v>
      </c>
      <c r="I37" s="67">
        <v>0</v>
      </c>
      <c r="J37" s="67"/>
      <c r="K37" s="67"/>
      <c r="L37" s="67"/>
      <c r="M37" s="80"/>
      <c r="N37" s="67"/>
      <c r="O37" s="108" t="s">
        <v>414</v>
      </c>
    </row>
    <row r="38" spans="1:15" ht="15" customHeight="1">
      <c r="A38" s="8">
        <v>34</v>
      </c>
      <c r="B38" s="41" t="s">
        <v>133</v>
      </c>
      <c r="C38" s="67">
        <v>53833.933619999996</v>
      </c>
      <c r="D38" s="67">
        <v>55900.983609999996</v>
      </c>
      <c r="E38" s="80">
        <v>52832.069660000001</v>
      </c>
      <c r="F38" s="67">
        <v>52070.243539999996</v>
      </c>
      <c r="G38" s="80">
        <v>56412.512309999998</v>
      </c>
      <c r="H38" s="67">
        <v>56957.794240000003</v>
      </c>
      <c r="I38" s="67">
        <v>58270.993640000001</v>
      </c>
      <c r="J38" s="67"/>
      <c r="K38" s="80"/>
      <c r="L38" s="67"/>
      <c r="M38" s="80"/>
      <c r="N38" s="67"/>
      <c r="O38" s="110" t="s">
        <v>91</v>
      </c>
    </row>
    <row r="39" spans="1:15" ht="15" customHeight="1">
      <c r="A39" s="8">
        <v>35</v>
      </c>
      <c r="B39" s="41" t="s">
        <v>134</v>
      </c>
      <c r="C39" s="67">
        <v>827540.33110000007</v>
      </c>
      <c r="D39" s="67">
        <v>803646.66418000008</v>
      </c>
      <c r="E39" s="80">
        <v>828894.85883000004</v>
      </c>
      <c r="F39" s="67">
        <v>888469.63705999998</v>
      </c>
      <c r="G39" s="80">
        <v>1039769.97321</v>
      </c>
      <c r="H39" s="67">
        <v>991923.77084999997</v>
      </c>
      <c r="I39" s="67">
        <v>1051356.31033</v>
      </c>
      <c r="J39" s="67"/>
      <c r="K39" s="80"/>
      <c r="L39" s="67"/>
      <c r="M39" s="80"/>
      <c r="N39" s="67"/>
      <c r="O39" s="110" t="s">
        <v>92</v>
      </c>
    </row>
    <row r="40" spans="1:15" ht="15" customHeight="1">
      <c r="A40" s="8">
        <v>36</v>
      </c>
      <c r="B40" s="69" t="s">
        <v>67</v>
      </c>
      <c r="C40" s="70">
        <v>7874307.2075900007</v>
      </c>
      <c r="D40" s="70">
        <v>8341104.6853799978</v>
      </c>
      <c r="E40" s="81">
        <v>8151862.6446000002</v>
      </c>
      <c r="F40" s="70">
        <v>8141861.4929399993</v>
      </c>
      <c r="G40" s="81">
        <v>8532343.41512</v>
      </c>
      <c r="H40" s="70">
        <v>9052465.3396699987</v>
      </c>
      <c r="I40" s="70">
        <v>9138578.8606500011</v>
      </c>
      <c r="J40" s="70"/>
      <c r="K40" s="81"/>
      <c r="L40" s="70"/>
      <c r="M40" s="81"/>
      <c r="N40" s="70"/>
      <c r="O40" s="109" t="s">
        <v>93</v>
      </c>
    </row>
    <row r="41" spans="1:15" ht="15" customHeight="1">
      <c r="A41" s="8">
        <v>37</v>
      </c>
      <c r="B41" s="69" t="s">
        <v>136</v>
      </c>
      <c r="C41" s="70">
        <v>18995038.937369999</v>
      </c>
      <c r="D41" s="70">
        <v>19544928.819390003</v>
      </c>
      <c r="E41" s="81">
        <v>19438317.63126</v>
      </c>
      <c r="F41" s="70">
        <v>19320140.473230001</v>
      </c>
      <c r="G41" s="81">
        <v>19604781.44754</v>
      </c>
      <c r="H41" s="70">
        <v>19778541.906829998</v>
      </c>
      <c r="I41" s="70">
        <v>19894693.064269997</v>
      </c>
      <c r="J41" s="70"/>
      <c r="K41" s="81"/>
      <c r="L41" s="70"/>
      <c r="M41" s="81"/>
      <c r="N41" s="70"/>
      <c r="O41" s="109" t="s">
        <v>94</v>
      </c>
    </row>
    <row r="42" spans="1:15" ht="15" customHeight="1">
      <c r="A42" s="8">
        <v>38</v>
      </c>
      <c r="B42" s="41" t="s">
        <v>153</v>
      </c>
      <c r="C42" s="67">
        <v>363478.87396</v>
      </c>
      <c r="D42" s="67">
        <v>370429.51399999997</v>
      </c>
      <c r="E42" s="80">
        <v>408993.30528999999</v>
      </c>
      <c r="F42" s="67">
        <v>339009.73637</v>
      </c>
      <c r="G42" s="80">
        <v>343483.99777000002</v>
      </c>
      <c r="H42" s="67">
        <v>421535.14013999997</v>
      </c>
      <c r="I42" s="67">
        <v>441432.32256</v>
      </c>
      <c r="J42" s="67"/>
      <c r="K42" s="80"/>
      <c r="L42" s="67"/>
      <c r="M42" s="80"/>
      <c r="N42" s="67"/>
      <c r="O42" s="110" t="s">
        <v>95</v>
      </c>
    </row>
    <row r="43" spans="1:15" ht="15" customHeight="1">
      <c r="A43" s="8">
        <v>39</v>
      </c>
      <c r="B43" s="41" t="s">
        <v>137</v>
      </c>
      <c r="C43" s="67">
        <v>0</v>
      </c>
      <c r="D43" s="67">
        <v>0</v>
      </c>
      <c r="E43" s="80">
        <v>0</v>
      </c>
      <c r="F43" s="67">
        <v>0</v>
      </c>
      <c r="G43" s="67">
        <v>0</v>
      </c>
      <c r="H43" s="67">
        <v>0</v>
      </c>
      <c r="I43" s="67">
        <v>0</v>
      </c>
      <c r="J43" s="67"/>
      <c r="K43" s="67"/>
      <c r="L43" s="67"/>
      <c r="M43" s="80"/>
      <c r="N43" s="67"/>
      <c r="O43" s="110" t="s">
        <v>96</v>
      </c>
    </row>
    <row r="44" spans="1:15" ht="15" customHeight="1">
      <c r="A44" s="8">
        <v>40</v>
      </c>
      <c r="B44" s="41" t="s">
        <v>71</v>
      </c>
      <c r="C44" s="67">
        <v>1074014.7754199998</v>
      </c>
      <c r="D44" s="67">
        <v>1167949.42661</v>
      </c>
      <c r="E44" s="80">
        <v>997510.02101000003</v>
      </c>
      <c r="F44" s="67">
        <v>927807.38212999993</v>
      </c>
      <c r="G44" s="80">
        <v>939172.01243000012</v>
      </c>
      <c r="H44" s="67">
        <v>998786.36224000005</v>
      </c>
      <c r="I44" s="67">
        <v>1070470.2646400002</v>
      </c>
      <c r="J44" s="67"/>
      <c r="K44" s="80"/>
      <c r="L44" s="67"/>
      <c r="M44" s="80"/>
      <c r="N44" s="67"/>
      <c r="O44" s="110" t="s">
        <v>97</v>
      </c>
    </row>
    <row r="45" spans="1:15" ht="15" customHeight="1">
      <c r="A45" s="8">
        <v>41</v>
      </c>
      <c r="B45" s="41" t="s">
        <v>139</v>
      </c>
      <c r="C45" s="67">
        <v>0</v>
      </c>
      <c r="D45" s="67">
        <v>0</v>
      </c>
      <c r="E45" s="80">
        <v>0</v>
      </c>
      <c r="F45" s="67">
        <v>0</v>
      </c>
      <c r="G45" s="67">
        <v>0</v>
      </c>
      <c r="H45" s="67">
        <v>0</v>
      </c>
      <c r="I45" s="67">
        <v>0</v>
      </c>
      <c r="J45" s="67"/>
      <c r="K45" s="67"/>
      <c r="L45" s="67"/>
      <c r="M45" s="80"/>
      <c r="N45" s="67"/>
      <c r="O45" s="110" t="s">
        <v>98</v>
      </c>
    </row>
    <row r="46" spans="1:15" ht="15" customHeight="1">
      <c r="A46" s="8">
        <v>42</v>
      </c>
      <c r="B46" s="41" t="s">
        <v>140</v>
      </c>
      <c r="C46" s="67">
        <v>9444.4321899999995</v>
      </c>
      <c r="D46" s="67">
        <v>12713.928330000001</v>
      </c>
      <c r="E46" s="80">
        <v>30186.169930000004</v>
      </c>
      <c r="F46" s="67">
        <v>17146.5013</v>
      </c>
      <c r="G46" s="80">
        <v>16742.486010000001</v>
      </c>
      <c r="H46" s="67">
        <v>21700.940880000002</v>
      </c>
      <c r="I46" s="67">
        <v>9415.0738099999999</v>
      </c>
      <c r="J46" s="67"/>
      <c r="K46" s="80"/>
      <c r="L46" s="67"/>
      <c r="M46" s="80"/>
      <c r="N46" s="67"/>
      <c r="O46" s="110" t="s">
        <v>99</v>
      </c>
    </row>
    <row r="47" spans="1:15" ht="15" customHeight="1">
      <c r="A47" s="8">
        <v>43</v>
      </c>
      <c r="B47" s="41" t="s">
        <v>105</v>
      </c>
      <c r="C47" s="67">
        <v>80264.377559999994</v>
      </c>
      <c r="D47" s="67">
        <v>83425.685529999988</v>
      </c>
      <c r="E47" s="80">
        <v>82308.943149999992</v>
      </c>
      <c r="F47" s="67">
        <v>77117.896009999997</v>
      </c>
      <c r="G47" s="80">
        <v>52418.690350000004</v>
      </c>
      <c r="H47" s="67">
        <v>21052.32271</v>
      </c>
      <c r="I47" s="67">
        <v>24324.46557</v>
      </c>
      <c r="J47" s="67"/>
      <c r="K47" s="80"/>
      <c r="L47" s="67"/>
      <c r="M47" s="80"/>
      <c r="N47" s="67"/>
      <c r="O47" s="110" t="s">
        <v>74</v>
      </c>
    </row>
    <row r="48" spans="1:15" ht="15" customHeight="1">
      <c r="A48" s="8">
        <v>44</v>
      </c>
      <c r="B48" s="41" t="s">
        <v>142</v>
      </c>
      <c r="C48" s="67">
        <v>360633.53612000006</v>
      </c>
      <c r="D48" s="67">
        <v>326323.10730000003</v>
      </c>
      <c r="E48" s="80">
        <v>340615.47164999996</v>
      </c>
      <c r="F48" s="67">
        <v>320387.17795000004</v>
      </c>
      <c r="G48" s="80">
        <v>316824.58477000002</v>
      </c>
      <c r="H48" s="67">
        <v>329881.80836999998</v>
      </c>
      <c r="I48" s="67">
        <v>305368.58287000004</v>
      </c>
      <c r="J48" s="67"/>
      <c r="K48" s="80"/>
      <c r="L48" s="67"/>
      <c r="M48" s="80"/>
      <c r="N48" s="67"/>
      <c r="O48" s="110" t="s">
        <v>100</v>
      </c>
    </row>
    <row r="49" spans="1:15" ht="15" customHeight="1">
      <c r="A49" s="8">
        <v>45</v>
      </c>
      <c r="B49" s="69" t="s">
        <v>154</v>
      </c>
      <c r="C49" s="70">
        <v>1887835.9953100001</v>
      </c>
      <c r="D49" s="70">
        <v>1960841.6618400002</v>
      </c>
      <c r="E49" s="81">
        <v>1859613.9110899998</v>
      </c>
      <c r="F49" s="70">
        <v>1681468.6938499999</v>
      </c>
      <c r="G49" s="81">
        <v>1668641.7714</v>
      </c>
      <c r="H49" s="70">
        <v>1792956.57443</v>
      </c>
      <c r="I49" s="70">
        <v>1851010.7095400002</v>
      </c>
      <c r="J49" s="70"/>
      <c r="K49" s="81"/>
      <c r="L49" s="70"/>
      <c r="M49" s="81"/>
      <c r="N49" s="70"/>
      <c r="O49" s="109" t="s">
        <v>101</v>
      </c>
    </row>
    <row r="50" spans="1:15" ht="15" customHeight="1">
      <c r="A50" s="8">
        <v>46</v>
      </c>
      <c r="B50" s="41" t="s">
        <v>143</v>
      </c>
      <c r="C50" s="67">
        <v>322752.81491000002</v>
      </c>
      <c r="D50" s="67">
        <v>329337.27924</v>
      </c>
      <c r="E50" s="80">
        <v>405497.18100000004</v>
      </c>
      <c r="F50" s="67">
        <v>439195.40473999997</v>
      </c>
      <c r="G50" s="80">
        <v>442938.94599000004</v>
      </c>
      <c r="H50" s="67">
        <v>438139.38493</v>
      </c>
      <c r="I50" s="67">
        <v>468251.69777000003</v>
      </c>
      <c r="J50" s="67"/>
      <c r="K50" s="80"/>
      <c r="L50" s="67"/>
      <c r="M50" s="80"/>
      <c r="N50" s="67"/>
      <c r="O50" s="110" t="s">
        <v>102</v>
      </c>
    </row>
    <row r="51" spans="1:15" ht="15" customHeight="1">
      <c r="A51" s="8">
        <v>47</v>
      </c>
      <c r="B51" s="41" t="s">
        <v>106</v>
      </c>
      <c r="C51" s="67">
        <v>5205541.9248500001</v>
      </c>
      <c r="D51" s="67">
        <v>5418452.4618100002</v>
      </c>
      <c r="E51" s="80">
        <v>5438299.5175899994</v>
      </c>
      <c r="F51" s="67">
        <v>5429115.0109299999</v>
      </c>
      <c r="G51" s="80">
        <v>5431851.3261799999</v>
      </c>
      <c r="H51" s="67">
        <v>5663242.1826099996</v>
      </c>
      <c r="I51" s="67">
        <v>5552597.7512299996</v>
      </c>
      <c r="J51" s="67"/>
      <c r="K51" s="80"/>
      <c r="L51" s="67"/>
      <c r="M51" s="80"/>
      <c r="N51" s="67"/>
      <c r="O51" s="110" t="s">
        <v>78</v>
      </c>
    </row>
    <row r="52" spans="1:15" ht="15" customHeight="1">
      <c r="A52" s="8">
        <v>48</v>
      </c>
      <c r="B52" s="41" t="s">
        <v>144</v>
      </c>
      <c r="C52" s="67">
        <v>3629324.0385199999</v>
      </c>
      <c r="D52" s="67">
        <v>3825175.3533000001</v>
      </c>
      <c r="E52" s="80">
        <v>3852504.3743400006</v>
      </c>
      <c r="F52" s="67">
        <v>3932653.3536499999</v>
      </c>
      <c r="G52" s="80">
        <v>4178077.8061300009</v>
      </c>
      <c r="H52" s="67">
        <v>4299093.0686799996</v>
      </c>
      <c r="I52" s="67">
        <v>4319431.2694300003</v>
      </c>
      <c r="J52" s="67"/>
      <c r="K52" s="80"/>
      <c r="L52" s="67"/>
      <c r="M52" s="80"/>
      <c r="N52" s="67"/>
      <c r="O52" s="110" t="s">
        <v>417</v>
      </c>
    </row>
    <row r="53" spans="1:15" ht="15" customHeight="1">
      <c r="A53" s="8">
        <v>49</v>
      </c>
      <c r="B53" s="91" t="s">
        <v>394</v>
      </c>
      <c r="C53" s="67">
        <v>20329.430769999999</v>
      </c>
      <c r="D53" s="67">
        <v>18616.479350000001</v>
      </c>
      <c r="E53" s="80">
        <v>17963.74957</v>
      </c>
      <c r="F53" s="67">
        <v>17635.946260000001</v>
      </c>
      <c r="G53" s="80">
        <v>17889.418949999999</v>
      </c>
      <c r="H53" s="67">
        <v>17892.918750000001</v>
      </c>
      <c r="I53" s="67">
        <v>17280.523140000001</v>
      </c>
      <c r="J53" s="67"/>
      <c r="K53" s="80"/>
      <c r="L53" s="67"/>
      <c r="M53" s="80"/>
      <c r="N53" s="67"/>
      <c r="O53" s="108" t="s">
        <v>415</v>
      </c>
    </row>
    <row r="54" spans="1:15" ht="15" customHeight="1">
      <c r="A54" s="8">
        <v>50</v>
      </c>
      <c r="B54" s="69" t="s">
        <v>25</v>
      </c>
      <c r="C54" s="70">
        <v>9177948.2090600003</v>
      </c>
      <c r="D54" s="70">
        <v>9591581.5737500004</v>
      </c>
      <c r="E54" s="81">
        <v>9714264.8225400001</v>
      </c>
      <c r="F54" s="70">
        <v>9818599.7156299986</v>
      </c>
      <c r="G54" s="81">
        <v>10070757.497299999</v>
      </c>
      <c r="H54" s="70">
        <v>10418367.555009998</v>
      </c>
      <c r="I54" s="70">
        <v>10357561.24161</v>
      </c>
      <c r="J54" s="70"/>
      <c r="K54" s="81"/>
      <c r="L54" s="70"/>
      <c r="M54" s="81"/>
      <c r="N54" s="70"/>
      <c r="O54" s="109" t="s">
        <v>103</v>
      </c>
    </row>
    <row r="55" spans="1:15" ht="15" customHeight="1">
      <c r="A55" s="8">
        <v>51</v>
      </c>
      <c r="B55" s="69" t="s">
        <v>81</v>
      </c>
      <c r="C55" s="70">
        <v>11065784.204400001</v>
      </c>
      <c r="D55" s="70">
        <v>11552423.235619999</v>
      </c>
      <c r="E55" s="81">
        <v>11573878.733659999</v>
      </c>
      <c r="F55" s="70">
        <v>11500068.40948</v>
      </c>
      <c r="G55" s="81">
        <v>11739399.268720001</v>
      </c>
      <c r="H55" s="70">
        <v>12211324.129489999</v>
      </c>
      <c r="I55" s="70">
        <v>12208571.951170001</v>
      </c>
      <c r="J55" s="70"/>
      <c r="K55" s="81"/>
      <c r="L55" s="70"/>
      <c r="M55" s="81"/>
      <c r="N55" s="70"/>
      <c r="O55" s="109" t="s">
        <v>104</v>
      </c>
    </row>
    <row r="56" spans="1:15" ht="15" customHeight="1">
      <c r="A56" s="8">
        <v>52</v>
      </c>
      <c r="B56" s="41" t="s">
        <v>23</v>
      </c>
      <c r="C56" s="67">
        <v>509478.99875000003</v>
      </c>
      <c r="D56" s="67">
        <v>506344.67460000003</v>
      </c>
      <c r="E56" s="80">
        <v>503210.35045000003</v>
      </c>
      <c r="F56" s="67">
        <v>499884.99098</v>
      </c>
      <c r="G56" s="80">
        <v>388233.60658000002</v>
      </c>
      <c r="H56" s="67">
        <v>388233.60658000002</v>
      </c>
      <c r="I56" s="67">
        <v>388233.60658000002</v>
      </c>
      <c r="J56" s="67"/>
      <c r="K56" s="80"/>
      <c r="L56" s="67"/>
      <c r="M56" s="80"/>
      <c r="N56" s="67"/>
      <c r="O56" s="110" t="s">
        <v>82</v>
      </c>
    </row>
    <row r="57" spans="1:15" ht="15" customHeight="1">
      <c r="A57" s="8">
        <v>53</v>
      </c>
      <c r="B57" s="41" t="s">
        <v>108</v>
      </c>
      <c r="C57" s="67">
        <v>2286437.5362</v>
      </c>
      <c r="D57" s="67">
        <v>2286437.5362</v>
      </c>
      <c r="E57" s="80">
        <v>2286437.5362</v>
      </c>
      <c r="F57" s="67">
        <v>2286437.5362</v>
      </c>
      <c r="G57" s="80">
        <v>2286437.5362</v>
      </c>
      <c r="H57" s="67">
        <v>2286567.8361999998</v>
      </c>
      <c r="I57" s="67">
        <v>2286567.8361999998</v>
      </c>
      <c r="J57" s="67"/>
      <c r="K57" s="80"/>
      <c r="L57" s="67"/>
      <c r="M57" s="80"/>
      <c r="N57" s="67"/>
      <c r="O57" s="110" t="s">
        <v>116</v>
      </c>
    </row>
    <row r="58" spans="1:15" ht="15" customHeight="1">
      <c r="A58" s="8">
        <v>54</v>
      </c>
      <c r="B58" s="41" t="s">
        <v>109</v>
      </c>
      <c r="C58" s="67">
        <v>449105.03088000003</v>
      </c>
      <c r="D58" s="67">
        <v>449105.03088000003</v>
      </c>
      <c r="E58" s="80">
        <v>449105.03088000003</v>
      </c>
      <c r="F58" s="67">
        <v>449105.03088000003</v>
      </c>
      <c r="G58" s="80">
        <v>449105.03088000003</v>
      </c>
      <c r="H58" s="67">
        <v>450684.73088000005</v>
      </c>
      <c r="I58" s="67">
        <v>450684.73088000005</v>
      </c>
      <c r="J58" s="67"/>
      <c r="K58" s="80"/>
      <c r="L58" s="67"/>
      <c r="M58" s="80"/>
      <c r="N58" s="67"/>
      <c r="O58" s="110" t="s">
        <v>118</v>
      </c>
    </row>
    <row r="59" spans="1:15" ht="15" customHeight="1">
      <c r="A59" s="8">
        <v>55</v>
      </c>
      <c r="B59" s="41" t="s">
        <v>146</v>
      </c>
      <c r="C59" s="67">
        <v>3452510.1333400002</v>
      </c>
      <c r="D59" s="67">
        <v>3604545.17154</v>
      </c>
      <c r="E59" s="80">
        <v>3512509.7640399998</v>
      </c>
      <c r="F59" s="67">
        <v>3522077.2489700001</v>
      </c>
      <c r="G59" s="80">
        <v>3670679.9144199998</v>
      </c>
      <c r="H59" s="67">
        <v>3554659.8155499999</v>
      </c>
      <c r="I59" s="67">
        <v>3654816.8428000002</v>
      </c>
      <c r="J59" s="67"/>
      <c r="K59" s="80"/>
      <c r="L59" s="67"/>
      <c r="M59" s="80"/>
      <c r="N59" s="67"/>
      <c r="O59" s="110" t="s">
        <v>113</v>
      </c>
    </row>
    <row r="60" spans="1:15" ht="15" customHeight="1">
      <c r="A60" s="8">
        <v>56</v>
      </c>
      <c r="B60" s="41" t="s">
        <v>147</v>
      </c>
      <c r="C60" s="67">
        <v>1231723.03422</v>
      </c>
      <c r="D60" s="67">
        <v>1146073.17181</v>
      </c>
      <c r="E60" s="80">
        <v>1113176.21248</v>
      </c>
      <c r="F60" s="67">
        <v>1062567.2619999999</v>
      </c>
      <c r="G60" s="80">
        <v>1070926.0965300002</v>
      </c>
      <c r="H60" s="67">
        <v>887071.777</v>
      </c>
      <c r="I60" s="67">
        <v>905818.09592999995</v>
      </c>
      <c r="J60" s="67"/>
      <c r="K60" s="80"/>
      <c r="L60" s="67"/>
      <c r="M60" s="80"/>
      <c r="N60" s="67"/>
      <c r="O60" s="110" t="s">
        <v>117</v>
      </c>
    </row>
    <row r="61" spans="1:15" ht="15" customHeight="1">
      <c r="A61" s="8">
        <v>57</v>
      </c>
      <c r="B61" s="69" t="s">
        <v>148</v>
      </c>
      <c r="C61" s="70">
        <v>7419775.7346500009</v>
      </c>
      <c r="D61" s="70">
        <v>7486160.9104500003</v>
      </c>
      <c r="E61" s="81">
        <v>7361228.5436200006</v>
      </c>
      <c r="F61" s="70">
        <v>7320187.0780800004</v>
      </c>
      <c r="G61" s="81">
        <v>7477148.5780500006</v>
      </c>
      <c r="H61" s="70">
        <v>7178984.1596499998</v>
      </c>
      <c r="I61" s="70">
        <v>7297887.5058299992</v>
      </c>
      <c r="J61" s="70"/>
      <c r="K61" s="81"/>
      <c r="L61" s="70"/>
      <c r="M61" s="81"/>
      <c r="N61" s="70"/>
      <c r="O61" s="109" t="s">
        <v>111</v>
      </c>
    </row>
    <row r="62" spans="1:15" ht="15" customHeight="1">
      <c r="A62" s="8">
        <v>58</v>
      </c>
      <c r="B62" s="69" t="s">
        <v>155</v>
      </c>
      <c r="C62" s="70">
        <v>18995038.93784</v>
      </c>
      <c r="D62" s="70">
        <v>19544928.820689999</v>
      </c>
      <c r="E62" s="81">
        <v>19438317.627760001</v>
      </c>
      <c r="F62" s="70">
        <v>19320140.47859</v>
      </c>
      <c r="G62" s="81">
        <v>19604781.45341</v>
      </c>
      <c r="H62" s="70">
        <v>19778541.895750001</v>
      </c>
      <c r="I62" s="70">
        <v>19894693.0636</v>
      </c>
      <c r="J62" s="70"/>
      <c r="K62" s="81"/>
      <c r="L62" s="70"/>
      <c r="M62" s="81"/>
      <c r="N62" s="70"/>
      <c r="O62" s="109" t="s">
        <v>115</v>
      </c>
    </row>
    <row r="64" spans="1:15" ht="15.6">
      <c r="B64" s="118" t="s">
        <v>435</v>
      </c>
    </row>
    <row r="65" spans="2:2" ht="15.6">
      <c r="B65" s="118" t="s">
        <v>436</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F5" activePane="bottomRight" state="frozen"/>
      <selection pane="topRight" activeCell="C1" sqref="C1"/>
      <selection pane="bottomLeft" activeCell="A5" sqref="A5"/>
      <selection pane="bottomRight" activeCell="J16" sqref="J16"/>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11" t="s">
        <v>418</v>
      </c>
    </row>
    <row r="2" spans="1:15" ht="22.8" thickBot="1">
      <c r="A2" s="143" t="s">
        <v>119</v>
      </c>
      <c r="B2" s="144"/>
      <c r="C2" s="144"/>
      <c r="D2" s="144"/>
      <c r="E2" s="144"/>
      <c r="F2" s="144"/>
      <c r="G2" s="144"/>
      <c r="H2" s="144"/>
      <c r="I2" s="144"/>
      <c r="J2" s="144"/>
      <c r="K2" s="144"/>
      <c r="L2" s="144"/>
      <c r="M2" s="144"/>
      <c r="N2" s="144"/>
      <c r="O2" s="144"/>
    </row>
    <row r="3" spans="1:15" ht="22.8" thickBot="1">
      <c r="A3" s="149" t="s">
        <v>0</v>
      </c>
      <c r="B3" s="150"/>
      <c r="C3" s="150"/>
      <c r="D3" s="150"/>
      <c r="E3" s="150"/>
      <c r="F3" s="150"/>
      <c r="G3" s="150"/>
      <c r="H3" s="150"/>
      <c r="I3" s="150"/>
      <c r="J3" s="150"/>
      <c r="K3" s="150"/>
      <c r="L3" s="150"/>
      <c r="M3" s="150"/>
      <c r="N3" s="150"/>
      <c r="O3" s="150"/>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9">
        <v>1</v>
      </c>
      <c r="B5" s="12" t="s">
        <v>156</v>
      </c>
      <c r="C5" s="80">
        <v>36234922.340374894</v>
      </c>
      <c r="D5" s="67">
        <v>33677905.405422553</v>
      </c>
      <c r="E5" s="123">
        <v>32327200.000000071</v>
      </c>
      <c r="F5" s="67">
        <v>31331459.0875981</v>
      </c>
      <c r="G5" s="80">
        <v>30939871.61345708</v>
      </c>
      <c r="H5" s="67">
        <v>30073087.574121077</v>
      </c>
      <c r="I5" s="67">
        <v>31393513.000000075</v>
      </c>
      <c r="J5" s="67"/>
      <c r="K5" s="67"/>
      <c r="L5" s="67"/>
      <c r="M5" s="123"/>
      <c r="N5" s="67"/>
      <c r="O5" s="107" t="s">
        <v>167</v>
      </c>
    </row>
    <row r="6" spans="1:15">
      <c r="A6" s="29">
        <v>2</v>
      </c>
      <c r="B6" s="12" t="s">
        <v>152</v>
      </c>
      <c r="C6" s="80">
        <v>60442672.452055201</v>
      </c>
      <c r="D6" s="67">
        <v>63630242.716854475</v>
      </c>
      <c r="E6" s="123">
        <v>60237298.710560955</v>
      </c>
      <c r="F6" s="67">
        <v>61250145.06525705</v>
      </c>
      <c r="G6" s="80">
        <v>63018819.486126997</v>
      </c>
      <c r="H6" s="67">
        <v>61471407.782278016</v>
      </c>
      <c r="I6" s="67">
        <v>61667250.289724015</v>
      </c>
      <c r="J6" s="67"/>
      <c r="K6" s="67"/>
      <c r="L6" s="67"/>
      <c r="M6" s="123"/>
      <c r="N6" s="67"/>
      <c r="O6" s="107" t="s">
        <v>28</v>
      </c>
    </row>
    <row r="7" spans="1:15">
      <c r="A7" s="29">
        <v>3</v>
      </c>
      <c r="B7" s="12" t="s">
        <v>157</v>
      </c>
      <c r="C7" s="80">
        <v>38685028.242349781</v>
      </c>
      <c r="D7" s="67">
        <v>38402412.151280306</v>
      </c>
      <c r="E7" s="123">
        <v>38113676.049985752</v>
      </c>
      <c r="F7" s="67">
        <v>38844605.106568597</v>
      </c>
      <c r="G7" s="80">
        <v>39224329.002766788</v>
      </c>
      <c r="H7" s="67">
        <v>39239500.653040096</v>
      </c>
      <c r="I7" s="67">
        <v>39770098.224405855</v>
      </c>
      <c r="J7" s="67"/>
      <c r="K7" s="67"/>
      <c r="L7" s="67"/>
      <c r="M7" s="123"/>
      <c r="N7" s="67"/>
      <c r="O7" s="107" t="s">
        <v>419</v>
      </c>
    </row>
    <row r="8" spans="1:15">
      <c r="A8" s="29">
        <v>4</v>
      </c>
      <c r="B8" s="12" t="s">
        <v>158</v>
      </c>
      <c r="C8" s="80">
        <v>155876565.92258886</v>
      </c>
      <c r="D8" s="67">
        <v>157464946.36877075</v>
      </c>
      <c r="E8" s="123">
        <v>160147756.36797655</v>
      </c>
      <c r="F8" s="67">
        <v>161224047.10289294</v>
      </c>
      <c r="G8" s="80">
        <v>164213016.8859283</v>
      </c>
      <c r="H8" s="67">
        <v>166198350.93332037</v>
      </c>
      <c r="I8" s="67">
        <v>168989592.06583461</v>
      </c>
      <c r="J8" s="67"/>
      <c r="K8" s="67"/>
      <c r="L8" s="67"/>
      <c r="M8" s="123"/>
      <c r="N8" s="67"/>
      <c r="O8" s="107" t="s">
        <v>31</v>
      </c>
    </row>
    <row r="9" spans="1:15">
      <c r="A9" s="29">
        <v>5</v>
      </c>
      <c r="B9" s="12" t="s">
        <v>173</v>
      </c>
      <c r="C9" s="80">
        <v>0</v>
      </c>
      <c r="D9" s="67">
        <v>0</v>
      </c>
      <c r="E9" s="67">
        <v>0</v>
      </c>
      <c r="F9" s="67">
        <v>0</v>
      </c>
      <c r="G9" s="67">
        <v>0</v>
      </c>
      <c r="H9" s="67">
        <v>0</v>
      </c>
      <c r="I9" s="67">
        <v>0</v>
      </c>
      <c r="J9" s="67"/>
      <c r="K9" s="67"/>
      <c r="L9" s="67"/>
      <c r="M9" s="67"/>
      <c r="N9" s="67"/>
      <c r="O9" s="107" t="s">
        <v>34</v>
      </c>
    </row>
    <row r="10" spans="1:15">
      <c r="A10" s="29">
        <v>6</v>
      </c>
      <c r="B10" s="12" t="s">
        <v>160</v>
      </c>
      <c r="C10" s="80">
        <v>0</v>
      </c>
      <c r="D10" s="67">
        <v>0</v>
      </c>
      <c r="E10" s="67">
        <v>0</v>
      </c>
      <c r="F10" s="67">
        <v>0</v>
      </c>
      <c r="G10" s="67">
        <v>0</v>
      </c>
      <c r="H10" s="67">
        <v>0</v>
      </c>
      <c r="I10" s="67">
        <v>0</v>
      </c>
      <c r="J10" s="67"/>
      <c r="K10" s="67"/>
      <c r="L10" s="67"/>
      <c r="M10" s="67"/>
      <c r="N10" s="67"/>
      <c r="O10" s="107" t="s">
        <v>36</v>
      </c>
    </row>
    <row r="11" spans="1:15">
      <c r="A11" s="29">
        <v>7</v>
      </c>
      <c r="B11" s="12" t="s">
        <v>37</v>
      </c>
      <c r="C11" s="80">
        <v>0</v>
      </c>
      <c r="D11" s="67">
        <v>0</v>
      </c>
      <c r="E11" s="67">
        <v>0</v>
      </c>
      <c r="F11" s="67">
        <v>0</v>
      </c>
      <c r="G11" s="67">
        <v>0</v>
      </c>
      <c r="H11" s="67">
        <v>0</v>
      </c>
      <c r="I11" s="67">
        <v>0</v>
      </c>
      <c r="J11" s="67"/>
      <c r="K11" s="67"/>
      <c r="L11" s="67"/>
      <c r="M11" s="67"/>
      <c r="N11" s="67"/>
      <c r="O11" s="107" t="s">
        <v>38</v>
      </c>
    </row>
    <row r="12" spans="1:15">
      <c r="A12" s="29">
        <v>8</v>
      </c>
      <c r="B12" s="12" t="s">
        <v>39</v>
      </c>
      <c r="C12" s="80">
        <v>34036072.339122087</v>
      </c>
      <c r="D12" s="67">
        <v>36114091.69428806</v>
      </c>
      <c r="E12" s="123">
        <v>34752650.146203063</v>
      </c>
      <c r="F12" s="67">
        <v>34154250.872888677</v>
      </c>
      <c r="G12" s="80">
        <v>34866812.106850095</v>
      </c>
      <c r="H12" s="67">
        <v>34786050.250342026</v>
      </c>
      <c r="I12" s="67">
        <v>35866797.828593448</v>
      </c>
      <c r="J12" s="67"/>
      <c r="K12" s="67"/>
      <c r="L12" s="67"/>
      <c r="M12" s="123"/>
      <c r="N12" s="67"/>
      <c r="O12" s="107" t="s">
        <v>40</v>
      </c>
    </row>
    <row r="13" spans="1:15">
      <c r="A13" s="29">
        <v>9</v>
      </c>
      <c r="B13" s="12" t="s">
        <v>161</v>
      </c>
      <c r="C13" s="80">
        <v>653138.86560656014</v>
      </c>
      <c r="D13" s="67">
        <v>901897.49076292</v>
      </c>
      <c r="E13" s="123">
        <v>869502.17594817001</v>
      </c>
      <c r="F13" s="67">
        <v>856982.07619473012</v>
      </c>
      <c r="G13" s="80">
        <v>851978.31172354007</v>
      </c>
      <c r="H13" s="67">
        <v>808394.78427886986</v>
      </c>
      <c r="I13" s="67">
        <v>803615.92871073005</v>
      </c>
      <c r="J13" s="67"/>
      <c r="K13" s="67"/>
      <c r="L13" s="67"/>
      <c r="M13" s="123"/>
      <c r="N13" s="67"/>
      <c r="O13" s="107" t="s">
        <v>168</v>
      </c>
    </row>
    <row r="14" spans="1:15">
      <c r="A14" s="29">
        <v>10</v>
      </c>
      <c r="B14" s="12" t="s">
        <v>162</v>
      </c>
      <c r="C14" s="80">
        <v>0</v>
      </c>
      <c r="D14" s="67">
        <v>0</v>
      </c>
      <c r="E14" s="67">
        <v>0</v>
      </c>
      <c r="F14" s="67">
        <v>0</v>
      </c>
      <c r="G14" s="67">
        <v>0</v>
      </c>
      <c r="H14" s="67">
        <v>0</v>
      </c>
      <c r="I14" s="67">
        <v>0</v>
      </c>
      <c r="J14" s="67"/>
      <c r="K14" s="67"/>
      <c r="L14" s="67"/>
      <c r="M14" s="67"/>
      <c r="N14" s="67"/>
      <c r="O14" s="107" t="s">
        <v>43</v>
      </c>
    </row>
    <row r="15" spans="1:15">
      <c r="A15" s="29">
        <v>11</v>
      </c>
      <c r="B15" s="12" t="s">
        <v>123</v>
      </c>
      <c r="C15" s="80">
        <v>26594.600648</v>
      </c>
      <c r="D15" s="67">
        <v>26594.600648</v>
      </c>
      <c r="E15" s="123">
        <v>26594.600647607716</v>
      </c>
      <c r="F15" s="67">
        <v>26594.600647607338</v>
      </c>
      <c r="G15" s="80">
        <v>26594.600647608931</v>
      </c>
      <c r="H15" s="67">
        <v>26594.600647606054</v>
      </c>
      <c r="I15" s="67">
        <v>26594.600647608506</v>
      </c>
      <c r="J15" s="67"/>
      <c r="K15" s="67"/>
      <c r="L15" s="67"/>
      <c r="M15" s="123"/>
      <c r="N15" s="67"/>
      <c r="O15" s="107" t="s">
        <v>45</v>
      </c>
    </row>
    <row r="16" spans="1:15">
      <c r="A16" s="29">
        <v>12</v>
      </c>
      <c r="B16" s="12" t="s">
        <v>163</v>
      </c>
      <c r="C16" s="80">
        <v>2224537.5019899001</v>
      </c>
      <c r="D16" s="67">
        <v>2224443.5961533999</v>
      </c>
      <c r="E16" s="123">
        <v>2243007.5883171498</v>
      </c>
      <c r="F16" s="67">
        <v>2242945.3224381502</v>
      </c>
      <c r="G16" s="80">
        <v>2243277.6590801501</v>
      </c>
      <c r="H16" s="67">
        <v>2243283.7532431493</v>
      </c>
      <c r="I16" s="67">
        <v>2243189.8474051496</v>
      </c>
      <c r="J16" s="67"/>
      <c r="K16" s="67"/>
      <c r="L16" s="67"/>
      <c r="M16" s="123"/>
      <c r="N16" s="67"/>
      <c r="O16" s="107" t="s">
        <v>46</v>
      </c>
    </row>
    <row r="17" spans="1:15">
      <c r="A17" s="29">
        <v>13</v>
      </c>
      <c r="B17" s="12" t="s">
        <v>164</v>
      </c>
      <c r="C17" s="80">
        <v>0</v>
      </c>
      <c r="D17" s="67">
        <v>0</v>
      </c>
      <c r="E17" s="67">
        <v>0</v>
      </c>
      <c r="F17" s="67">
        <v>0</v>
      </c>
      <c r="G17" s="67">
        <v>0</v>
      </c>
      <c r="H17" s="67">
        <v>0</v>
      </c>
      <c r="I17" s="67">
        <v>0</v>
      </c>
      <c r="J17" s="67"/>
      <c r="K17" s="67"/>
      <c r="L17" s="67"/>
      <c r="M17" s="67"/>
      <c r="N17" s="67"/>
      <c r="O17" s="107" t="s">
        <v>48</v>
      </c>
    </row>
    <row r="18" spans="1:15">
      <c r="A18" s="29">
        <v>14</v>
      </c>
      <c r="B18" s="12" t="s">
        <v>124</v>
      </c>
      <c r="C18" s="80">
        <v>0</v>
      </c>
      <c r="D18" s="67">
        <v>0</v>
      </c>
      <c r="E18" s="67">
        <v>0</v>
      </c>
      <c r="F18" s="67">
        <v>0</v>
      </c>
      <c r="G18" s="67">
        <v>0</v>
      </c>
      <c r="H18" s="67">
        <v>0</v>
      </c>
      <c r="I18" s="67">
        <v>0</v>
      </c>
      <c r="J18" s="67"/>
      <c r="K18" s="67"/>
      <c r="L18" s="67"/>
      <c r="M18" s="67"/>
      <c r="N18" s="67"/>
      <c r="O18" s="107" t="s">
        <v>50</v>
      </c>
    </row>
    <row r="19" spans="1:15">
      <c r="A19" s="29">
        <v>15</v>
      </c>
      <c r="B19" s="12" t="s">
        <v>165</v>
      </c>
      <c r="C19" s="80">
        <v>0</v>
      </c>
      <c r="D19" s="67">
        <v>0</v>
      </c>
      <c r="E19" s="67">
        <v>0</v>
      </c>
      <c r="F19" s="67">
        <v>0</v>
      </c>
      <c r="G19" s="67">
        <v>0</v>
      </c>
      <c r="H19" s="67">
        <v>0</v>
      </c>
      <c r="I19" s="67">
        <v>0</v>
      </c>
      <c r="J19" s="67"/>
      <c r="K19" s="67"/>
      <c r="L19" s="67"/>
      <c r="M19" s="67"/>
      <c r="N19" s="67"/>
      <c r="O19" s="107" t="s">
        <v>52</v>
      </c>
    </row>
    <row r="20" spans="1:15">
      <c r="A20" s="29">
        <v>16</v>
      </c>
      <c r="B20" s="12" t="s">
        <v>126</v>
      </c>
      <c r="C20" s="80">
        <v>0</v>
      </c>
      <c r="D20" s="67">
        <v>0</v>
      </c>
      <c r="E20" s="67">
        <v>0</v>
      </c>
      <c r="F20" s="67">
        <v>0</v>
      </c>
      <c r="G20" s="67">
        <v>0</v>
      </c>
      <c r="H20" s="67">
        <v>0</v>
      </c>
      <c r="I20" s="67">
        <v>0</v>
      </c>
      <c r="J20" s="67"/>
      <c r="K20" s="67"/>
      <c r="L20" s="67"/>
      <c r="M20" s="67"/>
      <c r="N20" s="67"/>
      <c r="O20" s="107" t="s">
        <v>54</v>
      </c>
    </row>
    <row r="21" spans="1:15" s="11" customFormat="1">
      <c r="A21" s="30">
        <v>17</v>
      </c>
      <c r="B21" s="73" t="s">
        <v>201</v>
      </c>
      <c r="C21" s="81">
        <v>328179532.26473528</v>
      </c>
      <c r="D21" s="70">
        <v>332442534.02418047</v>
      </c>
      <c r="E21" s="124">
        <v>328717685.63963932</v>
      </c>
      <c r="F21" s="70">
        <v>329931029.23448581</v>
      </c>
      <c r="G21" s="81">
        <v>335384699.66658068</v>
      </c>
      <c r="H21" s="70">
        <v>334846670.33127123</v>
      </c>
      <c r="I21" s="70">
        <v>340760651.78532153</v>
      </c>
      <c r="J21" s="70"/>
      <c r="K21" s="70"/>
      <c r="L21" s="70"/>
      <c r="M21" s="124"/>
      <c r="N21" s="70"/>
      <c r="O21" s="106" t="s">
        <v>56</v>
      </c>
    </row>
    <row r="22" spans="1:15" s="11" customFormat="1">
      <c r="A22" s="30">
        <v>18</v>
      </c>
      <c r="B22" s="73" t="s">
        <v>339</v>
      </c>
      <c r="C22" s="81">
        <v>18311588.880329449</v>
      </c>
      <c r="D22" s="70">
        <v>17805962.640819419</v>
      </c>
      <c r="E22" s="124">
        <v>16047163.92174701</v>
      </c>
      <c r="F22" s="70">
        <v>17100157.807751607</v>
      </c>
      <c r="G22" s="81">
        <v>16241928.461063044</v>
      </c>
      <c r="H22" s="70">
        <v>17942052.416632254</v>
      </c>
      <c r="I22" s="70">
        <v>19891784.085886009</v>
      </c>
      <c r="J22" s="70"/>
      <c r="K22" s="70"/>
      <c r="L22" s="70"/>
      <c r="M22" s="124"/>
      <c r="N22" s="70"/>
      <c r="O22" s="106" t="s">
        <v>93</v>
      </c>
    </row>
    <row r="23" spans="1:15" s="11" customFormat="1">
      <c r="A23" s="30">
        <v>19</v>
      </c>
      <c r="B23" s="73" t="s">
        <v>22</v>
      </c>
      <c r="C23" s="81">
        <v>346491121.14506477</v>
      </c>
      <c r="D23" s="70">
        <v>350248496.6649999</v>
      </c>
      <c r="E23" s="124">
        <v>344764849.56138635</v>
      </c>
      <c r="F23" s="70">
        <v>347031187.04223752</v>
      </c>
      <c r="G23" s="81">
        <v>351626628.12764359</v>
      </c>
      <c r="H23" s="70">
        <v>352788722.74790347</v>
      </c>
      <c r="I23" s="70">
        <v>360653177.22770244</v>
      </c>
      <c r="J23" s="70"/>
      <c r="K23" s="70"/>
      <c r="L23" s="70"/>
      <c r="M23" s="124"/>
      <c r="N23" s="70"/>
      <c r="O23" s="106" t="s">
        <v>94</v>
      </c>
    </row>
    <row r="24" spans="1:15" s="11" customFormat="1">
      <c r="A24" s="30">
        <v>20</v>
      </c>
      <c r="B24" s="73" t="s">
        <v>203</v>
      </c>
      <c r="C24" s="81">
        <v>53096643.642982885</v>
      </c>
      <c r="D24" s="70">
        <v>59802528.412401251</v>
      </c>
      <c r="E24" s="124">
        <v>57415274.100508548</v>
      </c>
      <c r="F24" s="70">
        <v>59059459.253216885</v>
      </c>
      <c r="G24" s="81">
        <v>63270196.651008189</v>
      </c>
      <c r="H24" s="70">
        <v>64185695.816043451</v>
      </c>
      <c r="I24" s="70">
        <v>67673946.50727728</v>
      </c>
      <c r="J24" s="70"/>
      <c r="K24" s="70"/>
      <c r="L24" s="70"/>
      <c r="M24" s="124"/>
      <c r="N24" s="70"/>
      <c r="O24" s="106" t="s">
        <v>169</v>
      </c>
    </row>
    <row r="25" spans="1:15" s="11" customFormat="1">
      <c r="A25" s="30">
        <v>21</v>
      </c>
      <c r="B25" s="73" t="s">
        <v>340</v>
      </c>
      <c r="C25" s="81">
        <v>293394477.50208181</v>
      </c>
      <c r="D25" s="70">
        <v>290445968.2525984</v>
      </c>
      <c r="E25" s="124">
        <v>287349575.46087772</v>
      </c>
      <c r="F25" s="70">
        <v>287971727.7890206</v>
      </c>
      <c r="G25" s="81">
        <v>288356431.4766354</v>
      </c>
      <c r="H25" s="70">
        <v>288603026.93186009</v>
      </c>
      <c r="I25" s="70">
        <v>292979230.72042626</v>
      </c>
      <c r="J25" s="70"/>
      <c r="K25" s="70"/>
      <c r="L25" s="70"/>
      <c r="M25" s="124"/>
      <c r="N25" s="70"/>
      <c r="O25" s="106" t="s">
        <v>170</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34AAED-002B-4944-B13C-DE7849064E12}"/>
</file>

<file path=customXml/itemProps2.xml><?xml version="1.0" encoding="utf-8"?>
<ds:datastoreItem xmlns:ds="http://schemas.openxmlformats.org/officeDocument/2006/customXml" ds:itemID="{334EB6BF-F531-45D9-862E-BCDD44FE5F3F}">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2018-08-30T04:26:50Z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