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jkttip-fsiknb01\DSIN\1 Bagian Asuransi\Publikasi Website Bulanan\2022\revisi\"/>
    </mc:Choice>
  </mc:AlternateContent>
  <xr:revisionPtr revIDLastSave="0" documentId="8_{B068651B-3E12-4749-8BEC-0D46C3231A06}" xr6:coauthVersionLast="36" xr6:coauthVersionMax="36" xr10:uidLastSave="{00000000-0000-0000-0000-000000000000}"/>
  <bookViews>
    <workbookView xWindow="0" yWindow="0" windowWidth="19200" windowHeight="7040" tabRatio="907" firstSheet="9" activeTab="15"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workbook>
</file>

<file path=xl/calcChain.xml><?xml version="1.0" encoding="utf-8"?>
<calcChain xmlns="http://schemas.openxmlformats.org/spreadsheetml/2006/main">
  <c r="O9" i="13" l="1"/>
  <c r="N9" i="13"/>
  <c r="M9" i="13"/>
  <c r="L9" i="13"/>
  <c r="K9" i="13"/>
  <c r="J9" i="13"/>
  <c r="I9" i="13"/>
  <c r="H9" i="13"/>
  <c r="G9" i="13"/>
  <c r="F9" i="13"/>
  <c r="E9" i="13"/>
  <c r="D9" i="13"/>
  <c r="O7" i="13"/>
  <c r="N7" i="13"/>
  <c r="M7" i="13"/>
  <c r="L7" i="13"/>
  <c r="K7" i="13"/>
  <c r="J7" i="13"/>
  <c r="I7" i="13"/>
  <c r="H7" i="13"/>
  <c r="G7" i="13"/>
  <c r="F7" i="13"/>
  <c r="E7" i="13"/>
  <c r="D7" i="13"/>
  <c r="O4" i="13"/>
  <c r="N4" i="13"/>
  <c r="M4" i="13"/>
  <c r="L4" i="13"/>
  <c r="K4" i="13"/>
  <c r="J4" i="13"/>
  <c r="I4" i="13"/>
  <c r="H4" i="13"/>
  <c r="G4" i="13"/>
  <c r="F4" i="13"/>
  <c r="E4" i="13"/>
  <c r="D4" i="13"/>
  <c r="O3" i="13"/>
  <c r="N3" i="13"/>
  <c r="M3" i="13"/>
  <c r="L3" i="13"/>
  <c r="K3" i="13"/>
  <c r="J3" i="13"/>
  <c r="I3" i="13"/>
  <c r="H3" i="13"/>
  <c r="G3" i="13"/>
  <c r="F3" i="13"/>
  <c r="E3" i="13"/>
  <c r="D3" i="13"/>
  <c r="O5" i="13"/>
  <c r="N5" i="13"/>
  <c r="M5" i="13"/>
  <c r="L5" i="13"/>
  <c r="K5" i="13"/>
  <c r="J5" i="13"/>
  <c r="I5" i="13"/>
  <c r="H5" i="13"/>
  <c r="G5" i="13"/>
  <c r="F5" i="13"/>
  <c r="E5" i="13"/>
  <c r="D5" i="13"/>
  <c r="D9" i="23" l="1"/>
  <c r="E9" i="23"/>
  <c r="F9" i="23"/>
  <c r="O33" i="23" l="1"/>
  <c r="N33" i="23"/>
  <c r="M33" i="23"/>
  <c r="L33" i="23"/>
  <c r="K33" i="23"/>
  <c r="J33" i="23"/>
  <c r="O32" i="23"/>
  <c r="N32" i="23"/>
  <c r="M32" i="23"/>
  <c r="L32" i="23"/>
  <c r="K32" i="23"/>
  <c r="J32" i="23"/>
  <c r="O31" i="23"/>
  <c r="N31" i="23"/>
  <c r="M31" i="23"/>
  <c r="L31" i="23"/>
  <c r="K31" i="23"/>
  <c r="J31" i="23"/>
  <c r="O30" i="23"/>
  <c r="N30" i="23"/>
  <c r="M30" i="23"/>
  <c r="L30" i="23"/>
  <c r="K30" i="23"/>
  <c r="J30" i="23"/>
  <c r="O29" i="23"/>
  <c r="N29" i="23"/>
  <c r="M29" i="23"/>
  <c r="L29" i="23"/>
  <c r="K29" i="23"/>
  <c r="J29" i="23"/>
  <c r="O28" i="23"/>
  <c r="N28" i="23"/>
  <c r="M28" i="23"/>
  <c r="L28" i="23"/>
  <c r="K28" i="23"/>
  <c r="J28" i="23"/>
  <c r="O21" i="23"/>
  <c r="N21" i="23"/>
  <c r="M21" i="23"/>
  <c r="L21" i="23"/>
  <c r="K21" i="23"/>
  <c r="J21" i="23"/>
  <c r="O20" i="23"/>
  <c r="N20" i="23"/>
  <c r="M20" i="23"/>
  <c r="L20" i="23"/>
  <c r="K20" i="23"/>
  <c r="J20" i="23"/>
  <c r="O19" i="23"/>
  <c r="N19" i="23"/>
  <c r="M19" i="23"/>
  <c r="L19" i="23"/>
  <c r="K19" i="23"/>
  <c r="J19" i="23"/>
  <c r="O18" i="23"/>
  <c r="N18" i="23"/>
  <c r="M18" i="23"/>
  <c r="L18" i="23"/>
  <c r="K18" i="23"/>
  <c r="J18" i="23"/>
  <c r="O17" i="23"/>
  <c r="N17" i="23"/>
  <c r="M17" i="23"/>
  <c r="L17" i="23"/>
  <c r="K17" i="23"/>
  <c r="J17" i="23"/>
  <c r="O16" i="23"/>
  <c r="N16" i="23"/>
  <c r="M16" i="23"/>
  <c r="L16" i="23"/>
  <c r="K16" i="23"/>
  <c r="J16" i="23"/>
  <c r="O9" i="23"/>
  <c r="N9" i="23"/>
  <c r="M9" i="23"/>
  <c r="L9" i="23"/>
  <c r="K9" i="23"/>
  <c r="J9" i="23"/>
  <c r="O8" i="23"/>
  <c r="N8" i="23"/>
  <c r="M8" i="23"/>
  <c r="L8" i="23"/>
  <c r="K8" i="23"/>
  <c r="J8" i="23"/>
  <c r="O7" i="23"/>
  <c r="N7" i="23"/>
  <c r="M7" i="23"/>
  <c r="L7" i="23"/>
  <c r="K7" i="23"/>
  <c r="J7" i="23"/>
  <c r="O6" i="23"/>
  <c r="N6" i="23"/>
  <c r="M6" i="23"/>
  <c r="L6" i="23"/>
  <c r="K6" i="23"/>
  <c r="J6" i="23"/>
  <c r="O5" i="23"/>
  <c r="N5" i="23"/>
  <c r="M5" i="23"/>
  <c r="L5" i="23"/>
  <c r="K5" i="23"/>
  <c r="J5" i="23"/>
  <c r="O4" i="23"/>
  <c r="N4" i="23"/>
  <c r="M4" i="23"/>
  <c r="L4" i="23"/>
  <c r="K4" i="23"/>
  <c r="J4" i="23"/>
  <c r="I21" i="23"/>
  <c r="I20" i="23"/>
  <c r="I19" i="23"/>
  <c r="I18" i="23"/>
  <c r="I17" i="23"/>
  <c r="I16" i="23"/>
  <c r="I9" i="23"/>
  <c r="I12" i="13" l="1"/>
  <c r="I11" i="13"/>
  <c r="I8" i="13"/>
  <c r="H12" i="13"/>
  <c r="H11" i="13"/>
  <c r="H8" i="13"/>
  <c r="H33" i="23" l="1"/>
  <c r="M11" i="13" l="1"/>
  <c r="M12" i="13"/>
  <c r="L12" i="13"/>
  <c r="L11" i="13"/>
  <c r="M8" i="13"/>
  <c r="L8" i="13"/>
  <c r="D12" i="13" l="1"/>
  <c r="O11" i="13" l="1"/>
  <c r="N11" i="13"/>
  <c r="K11" i="13"/>
  <c r="J11" i="13"/>
  <c r="G11" i="13"/>
  <c r="F11" i="13"/>
  <c r="E11" i="13"/>
  <c r="D11" i="13"/>
  <c r="O8" i="13"/>
  <c r="N8" i="13"/>
  <c r="K8" i="13"/>
  <c r="J8" i="13"/>
  <c r="G8" i="13"/>
  <c r="F8" i="13"/>
  <c r="E8" i="13"/>
  <c r="D8"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G12" i="13"/>
  <c r="F12" i="13"/>
  <c r="E12" i="13"/>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<sst xmlns="http://schemas.openxmlformats.org/spreadsheetml/2006/main" count="1042" uniqueCount="450">
  <si>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</si>
  <si>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</si>
  <si>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</si>
  <si>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</si>
  <si>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</si>
  <si>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</si>
  <si>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</si>
  <si>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</si>
  <si>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</si>
  <si>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</si>
  <si>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</si>
  <si>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</si>
  <si>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</si>
  <si>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</si>
  <si>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</si>
  <si>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</si>
  <si>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</si>
  <si>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</si>
  <si>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</si>
  <si>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</si>
  <si>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</si>
  <si>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</si>
  <si>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</si>
  <si>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</si>
  <si>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</si>
  <si>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</si>
  <si>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</si>
  <si>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</si>
  <si>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</si>
  <si>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</si>
  <si>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</si>
  <si>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</si>
  <si>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</si>
  <si>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</si>
  <si>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</si>
  <si>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</si>
  <si>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</si>
  <si>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</si>
  <si>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</si>
  <si>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</si>
  <si>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</si>
  <si>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</si>
  <si>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</si>
  <si>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</si>
  <si>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</si>
  <si>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</si>
  <si>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</si>
  <si>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</si>
  <si>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</si>
  <si>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</si>
  <si>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</si>
  <si>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</si>
  <si>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</si>
  <si>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</si>
  <si>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</si>
  <si>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</si>
  <si>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</si>
  <si>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</si>
  <si>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</si>
  <si>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</si>
  <si>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</si>
  <si>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</si>
  <si>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</si>
  <si>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</si>
  <si>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</si>
  <si>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</si>
  <si>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</si>
  <si>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</si>
  <si>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</si>
  <si>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</si>
  <si>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</si>
  <si>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</si>
  <si>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</si>
  <si>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</si>
  <si>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</si>
  <si>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</si>
  <si>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</si>
  <si>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</si>
  <si>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</si>
  <si>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</si>
  <si>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</si>
  <si>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</si>
  <si>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</si>
  <si>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</si>
  <si>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</si>
  <si>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</si>
  <si>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</si>
  <si>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</si>
  <si>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</si>
  <si>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</si>
  <si>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</si>
  <si>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</si>
  <si>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</si>
  <si>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</si>
  <si>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</si>
  <si>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</si>
  <si>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</si>
  <si>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</si>
  <si>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</si>
  <si>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</si>
  <si>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</si>
  <si>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</si>
  <si>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</si>
  <si>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</si>
  <si>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</si>
  <si>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</si>
  <si>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</si>
  <si>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</si>
  <si>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</si>
  <si>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</si>
  <si>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</si>
  <si>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</si>
  <si>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</si>
  <si>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</si>
  <si>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</si>
  <si>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</si>
  <si>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</si>
  <si>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</si>
  <si>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</si>
  <si>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</si>
  <si>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</si>
  <si>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</si>
  <si>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</si>
  <si>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</si>
  <si>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</si>
  <si>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</si>
  <si>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</si>
  <si>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</si>
  <si>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</si>
  <si>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</si>
  <si>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</si>
  <si>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</si>
  <si>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</si>
  <si>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</si>
  <si>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</si>
  <si>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</si>
  <si>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</si>
  <si>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</si>
  <si>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</si>
  <si>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</si>
  <si>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</si>
  <si>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</si>
  <si>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</si>
  <si>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</si>
  <si>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</si>
  <si>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</si>
  <si>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</si>
  <si>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</si>
  <si>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</si>
  <si>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</si>
  <si>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</si>
  <si>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</si>
  <si>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</si>
  <si>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</si>
  <si>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</si>
  <si>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</si>
  <si>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</si>
  <si>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</si>
  <si>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</si>
  <si>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</si>
  <si>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</si>
  <si>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</si>
  <si>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</si>
  <si>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</si>
  <si>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</si>
  <si>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</si>
  <si>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</si>
  <si>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</si>
  <si>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</si>
  <si>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</si>
  <si>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</si>
  <si>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</si>
  <si>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</si>
  <si>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</si>
  <si>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</si>
  <si>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</si>
  <si>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</si>
  <si>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</si>
  <si>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</si>
  <si>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</si>
  <si>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</si>
  <si>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</si>
  <si>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</si>
  <si>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</si>
  <si>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</si>
  <si>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</si>
  <si>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</si>
  <si>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</si>
  <si>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</si>
  <si>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</si>
  <si>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</si>
  <si>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</si>
  <si>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</si>
  <si>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</si>
  <si>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</si>
  <si>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</si>
  <si>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</si>
  <si>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</si>
  <si>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</si>
  <si>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</si>
  <si>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</si>
  <si>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</si>
  <si>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</si>
  <si>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</si>
  <si>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</si>
  <si>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</si>
  <si>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</si>
  <si>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</si>
  <si>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</si>
  <si>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</si>
  <si>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</si>
  <si>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</si>
  <si>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</si>
  <si>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</si>
  <si>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</si>
  <si>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</si>
  <si>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</si>
  <si>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</si>
  <si>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</si>
  <si>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</si>
  <si>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</si>
  <si>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</si>
  <si>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</si>
  <si>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</si>
  <si>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</si>
  <si>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</si>
  <si>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</si>
  <si>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</si>
  <si>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</si>
  <si>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</si>
  <si>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</si>
  <si>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</si>
  <si>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</si>
  <si>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</si>
  <si>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</si>
  <si>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</si>
  <si>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</si>
  <si>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</si>
  <si>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</si>
  <si>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</si>
  <si>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</si>
  <si>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</si>
  <si>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</si>
  <si>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</si>
  <si>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</si>
  <si>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</si>
  <si>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</si>
  <si>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</si>
  <si>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</si>
  <si>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</si>
  <si>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</si>
  <si>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</si>
  <si>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</si>
  <si>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</si>
  <si>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</si>
  <si>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</si>
  <si>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</si>
  <si>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</si>
  <si>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</si>
  <si>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</si>
  <si>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</si>
  <si>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</si>
  <si>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</si>
  <si>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</si>
  <si>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</si>
  <si>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</si>
  <si>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</si>
  <si>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</si>
  <si>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</si>
  <si>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</si>
  <si>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</si>
  <si>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</si>
  <si>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</si>
  <si>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</si>
  <si>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</si>
  <si>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</si>
  <si>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</si>
  <si>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</si>
  <si>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</si>
  <si>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</si>
  <si>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</si>
  <si>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</si>
  <si>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</si>
  <si>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</si>
  <si>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</si>
  <si>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</si>
  <si>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</si>
  <si>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</si>
  <si>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</si>
  <si>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</si>
  <si>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</si>
  <si>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</si>
  <si>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</si>
  <si>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</si>
  <si>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</si>
  <si>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</si>
  <si>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</si>
  <si>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</si>
  <si>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</si>
  <si>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</si>
  <si>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</si>
  <si>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</si>
  <si>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</si>
  <si>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</si>
  <si>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</si>
  <si>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</si>
  <si>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</si>
  <si>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</si>
  <si>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</si>
  <si>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</si>
  <si>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</si>
  <si>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</si>
  <si>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</si>
  <si>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</si>
  <si>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</si>
  <si>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</si>
  <si>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</si>
  <si>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</si>
  <si>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</si>
  <si>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</si>
  <si>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</si>
  <si>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</si>
  <si>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</si>
  <si>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</si>
  <si>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</si>
  <si>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</si>
  <si>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</si>
  <si>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</si>
  <si>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</si>
  <si>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</si>
  <si>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</si>
  <si>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</si>
  <si>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</si>
  <si>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</si>
  <si>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</si>
  <si>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</si>
  <si>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</si>
  <si>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</si>
  <si>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</si>
  <si>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</si>
  <si>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</si>
  <si>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</si>
  <si>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</si>
  <si>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</si>
  <si>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</si>
  <si>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</si>
  <si>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</si>
  <si>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</si>
  <si>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</si>
  <si>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</si>
  <si>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</si>
  <si>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</si>
  <si>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</si>
  <si>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</si>
  <si>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</si>
  <si>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</si>
  <si>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</si>
  <si>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</si>
  <si>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</si>
  <si>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</si>
  <si>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</si>
  <si>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</si>
  <si>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</si>
  <si>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</si>
  <si>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</si>
  <si>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</si>
  <si>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</si>
  <si>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</si>
  <si>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</si>
  <si>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</si>
  <si>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</si>
  <si>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</si>
  <si>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</si>
  <si>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</si>
  <si>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</si>
  <si>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</si>
  <si>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</si>
  <si>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</si>
  <si>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</si>
  <si>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</si>
  <si>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</si>
  <si>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</si>
  <si>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</si>
  <si>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</si>
  <si>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</si>
  <si>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</si>
  <si>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</si>
  <si>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</si>
  <si>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</si>
  <si>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</si>
  <si>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</si>
  <si>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</si>
  <si>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</si>
  <si>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</si>
  <si>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</si>
  <si>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</si>
  <si>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</si>
  <si>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</si>
  <si>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</si>
  <si>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</si>
  <si>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</si>
  <si>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</si>
  <si>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</si>
  <si>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</si>
  <si>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</si>
  <si>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</si>
  <si>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</si>
  <si>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</si>
  <si>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</si>
  <si>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</si>
  <si>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</si>
  <si>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</si>
  <si>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</si>
  <si>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</si>
  <si>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</si>
  <si>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</si>
  <si>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</si>
  <si>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</si>
  <si>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</si>
  <si>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</si>
  <si>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</si>
  <si>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</si>
  <si>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</si>
  <si>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</si>
  <si>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</si>
  <si>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</si>
  <si>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</si>
  <si>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</si>
  <si>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</si>
  <si>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</si>
  <si>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</si>
  <si>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</si>
  <si>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</si>
  <si>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</si>
  <si>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</si>
  <si>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</si>
  <si>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</si>
  <si>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</si>
  <si>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</si>
  <si>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</si>
  <si>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</si>
  <si>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</si>
  <si>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</si>
  <si>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</si>
  <si>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</si>
  <si>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</si>
  <si>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</si>
  <si>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</si>
  <si>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Desember 2022</t>
  </si>
  <si>
    <t>Total Equity and Net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</si>
</sst>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Rp&quot;#,##0_);[Red]\(&quot;Rp&quot;#,##0\)"/>
    <numFmt numFmtId="177" formatCode="&quot;Rp&quot;#,##0.00_);\(&quot;Rp&quot;#,##0.00\)"/>
    <numFmt numFmtId="178" formatCode="&quot;Rp&quot;#,##0.00_);[Red]\(&quot;Rp&quot;#,##0.00\)"/>
    <numFmt numFmtId="179" formatCode="_(&quot;Rp&quot;* #,##0_);_(&quot;Rp&quot;* \(#,##0\);_(&quot;Rp&quot;* &quot;-&quot;_);_(@_)"/>
    <numFmt numFmtId="180" formatCode="_(&quot;Rp&quot;* #,##0.00_);_(&quot;Rp&quot;* \(#,##0.00\);_(&quot;Rp&quot;* &quot;-&quot;??_);_(@_)"/>
    <numFmt numFmtId="181" formatCode="_-&quot;$&quot;* #,##0.00_-;\-&quot;$&quot;* #,##0.00_-;_-&quot;$&quot;* &quot;-&quot;??_-;_-@_-"/>
    <numFmt numFmtId="182" formatCode="mmm\ yyyy"/>
    <numFmt numFmtId="183" formatCode="0.00\ ;\(0.00\)"/>
    <numFmt numFmtId="184" formatCode="#,##0;[Red]\(#,##0\)"/>
    <numFmt numFmtId="185" formatCode="###\ ###\ ####"/>
    <numFmt numFmtId="186" formatCode="_([$€-2]* #,##0.00_);_([$€-2]* \(#,##0.00\);_([$€-2]* &quot;-&quot;??_)"/>
    <numFmt numFmtId="187" formatCode="0.00_)"/>
    <numFmt numFmtId="188" formatCode="#,##0.00;\(#,##0\)"/>
    <numFmt numFmtId="189" formatCode="##,###,##0.00"/>
    <numFmt numFmtId="190" formatCode="_-&quot;\&quot;* #,##0_-;\-&quot;\&quot;* #,##0_-;_-&quot;\&quot;* &quot;-&quot;_-;_-@_-"/>
    <numFmt numFmtId="191" formatCode="[$-10409]dd\ mmm\ yyyy"/>
    <numFmt numFmtId="192" formatCode="[$-421]mmm\ yyyy;@"/>
    <numFmt numFmtId="193" formatCode="0.0%"/>
    <numFmt numFmtId="194" formatCode="_(* #,##0.0_);_(* \(#,##0.0\);_(* &quot;-&quot;??_);_(@_)"/>
    <numFmt numFmtId="195" formatCode="_(* #,##0_);_(* \(#,##0\);_(*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83"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7"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1" fontId="17" fillId="0" borderId="0"/>
    <xf numFmtId="192" fontId="17" fillId="4" borderId="0" applyNumberFormat="0" applyBorder="0" applyAlignment="0" applyProtection="0"/>
    <xf numFmtId="192"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92" fontId="18" fillId="0" borderId="0"/>
    <xf numFmtId="192" fontId="17" fillId="0" borderId="0"/>
    <xf numFmtId="192" fontId="17" fillId="0" borderId="0"/>
    <xf numFmtId="192" fontId="17" fillId="0" borderId="0"/>
    <xf numFmtId="192"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83"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16" fillId="0" borderId="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94" fontId="16" fillId="0" borderId="0" applyFill="0" applyBorder="0" applyAlignment="0"/>
    <xf numFmtId="194"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94" fontId="16" fillId="0" borderId="0" applyFont="0" applyFill="0" applyBorder="0" applyAlignment="0" applyProtection="0"/>
    <xf numFmtId="194"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xf numFmtId="178" fontId="16" fillId="0" borderId="0" applyFont="0" applyFill="0" applyBorder="0" applyAlignment="0"/>
    <xf numFmtId="178"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7"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7"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3" fontId="16" fillId="0" borderId="0" applyFont="0" applyFill="0" applyBorder="0" applyAlignment="0" applyProtection="0"/>
    <xf numFmtId="193"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6"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7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6" fontId="16" fillId="0" borderId="0">
      <alignment vertical="top"/>
    </xf>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6" fontId="125" fillId="0" borderId="0" applyFont="0" applyFill="0" applyBorder="0" applyAlignment="0" applyProtection="0"/>
    <xf numFmtId="17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5" fontId="16" fillId="0" borderId="0"/>
    <xf numFmtId="19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7"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5"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8" fontId="46" fillId="0" borderId="1"/>
    <xf numFmtId="0" fontId="16" fillId="0" borderId="0"/>
    <xf numFmtId="0" fontId="16" fillId="0" borderId="0"/>
    <xf numFmtId="166" fontId="46" fillId="0" borderId="1"/>
    <xf numFmtId="0" fontId="16" fillId="0" borderId="0"/>
    <xf numFmtId="0" fontId="16" fillId="0" borderId="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93"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3"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8"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3"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1" fontId="144" fillId="0" borderId="0" applyFont="0" applyFill="0" applyBorder="0" applyAlignment="0" applyProtection="0"/>
    <xf numFmtId="17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9" fontId="16" fillId="0" borderId="0" applyFont="0" applyFill="0" applyBorder="0" applyAlignment="0" applyProtection="0"/>
    <xf numFmtId="180" fontId="16" fillId="0" borderId="0" applyFont="0" applyFill="0" applyBorder="0" applyAlignment="0" applyProtection="0"/>
    <xf numFmtId="179" fontId="121" fillId="0" borderId="0" applyFont="0" applyFill="0" applyBorder="0" applyAlignment="0" applyProtection="0"/>
    <xf numFmtId="180"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80"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5"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5" fontId="16" fillId="6" borderId="0" applyFont="0" applyBorder="0" applyAlignment="0">
      <protection locked="0"/>
    </xf>
    <xf numFmtId="0" fontId="74" fillId="37" borderId="0" applyNumberFormat="0" applyBorder="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7" fontId="16" fillId="0" borderId="0"/>
    <xf numFmtId="187"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5" fontId="16" fillId="0" borderId="0" applyFont="0" applyFill="0" applyBorder="0" applyAlignment="0"/>
    <xf numFmtId="195"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5"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9">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41"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41" fontId="13" fillId="0" borderId="0" xfId="1" applyFont="1" applyFill="1" applyBorder="1"/>
    <xf numFmtId="0" fontId="34" fillId="0" borderId="0" xfId="3" applyFont="1" applyAlignment="1">
      <alignment horizontal="left"/>
    </xf>
    <xf numFmtId="0" fontId="4" fillId="0" borderId="0" xfId="50" applyFont="1" applyAlignment="1">
      <alignment wrapText="1"/>
    </xf>
    <xf numFmtId="41"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41" fontId="13" fillId="0" borderId="0" xfId="3" applyNumberFormat="1" applyFont="1" applyAlignment="1">
      <alignment wrapText="1"/>
    </xf>
    <xf numFmtId="0" fontId="34" fillId="0" borderId="7" xfId="3" applyFont="1" applyBorder="1" applyAlignment="1">
      <alignment horizontal="center" readingOrder="1"/>
    </xf>
    <xf numFmtId="41" fontId="0" fillId="0" borderId="0" xfId="0" applyNumberForma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41"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3" fontId="0" fillId="0" borderId="0" xfId="0" applyNumberFormat="1" applyAlignment="1">
      <alignment vertical="center"/>
    </xf>
    <xf numFmtId="194"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xf numFmtId="347" fontId="13" fillId="0" borderId="0" xfId="3" applyNumberFormat="1" applyFont="1" applyAlignment="1">
      <alignment horizontal="right" vertical="center"/>
    </xf>
    <xf numFmtId="0" fontId="0" fillId="0" borderId="0" xfId="0" applyAlignment="1">
      <alignment horizontal="right" vertical="top"/>
    </xf>
    <xf numFmtId="0" fontId="13" fillId="0" borderId="0" xfId="3" applyFont="1" applyAlignment="1">
      <alignment horizontal="left" wrapText="1"/>
    </xf>
    <xf numFmtId="347" fontId="13" fillId="0" borderId="0" xfId="3" applyNumberFormat="1" applyFont="1"/>
    <xf numFmtId="348"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3" fontId="0" fillId="0" borderId="0" xfId="0" applyNumberFormat="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3"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93" fontId="0" fillId="0" borderId="0" xfId="21195" applyNumberFormat="1" applyFont="1"/>
    <xf numFmtId="41" fontId="13" fillId="0" borderId="0" xfId="3" applyNumberFormat="1" applyFont="1" applyAlignment="1">
      <alignment horizontal="right" vertical="center"/>
    </xf>
    <xf numFmtId="41" fontId="13" fillId="0" borderId="0" xfId="1" applyFont="1" applyFill="1" applyBorder="1" applyAlignment="1">
      <alignment horizontal="right" vertical="center"/>
    </xf>
    <xf numFmtId="41" fontId="34" fillId="0" borderId="7" xfId="3" applyNumberFormat="1" applyFont="1" applyBorder="1" applyAlignment="1">
      <alignment horizontal="center" vertical="center" wrapText="1"/>
    </xf>
    <xf numFmtId="195" fontId="13" fillId="0" borderId="0" xfId="3" applyNumberFormat="1" applyFont="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71" fillId="0" borderId="0" xfId="3" applyNumberFormat="1" applyFont="1" applyAlignment="1">
      <alignment horizontal="right" vertical="center"/>
    </xf>
    <xf numFmtId="195" fontId="71" fillId="0" borderId="0" xfId="3" applyNumberFormat="1" applyFont="1" applyAlignment="1">
      <alignment horizontal="right" vertical="center"/>
    </xf>
    <xf numFmtId="195" fontId="0" fillId="0" borderId="0" xfId="0" applyNumberFormat="1"/>
    <xf numFmtId="195" fontId="13" fillId="0" borderId="0" xfId="1" applyNumberFormat="1" applyFont="1" applyFill="1" applyBorder="1"/>
    <xf numFmtId="195" fontId="13" fillId="0" borderId="0" xfId="1" applyNumberFormat="1" applyFont="1" applyFill="1" applyBorder="1" applyAlignment="1">
      <alignment vertical="center"/>
    </xf>
    <xf numFmtId="195" fontId="71" fillId="0" borderId="0" xfId="1" applyNumberFormat="1" applyFont="1" applyFill="1" applyBorder="1"/>
    <xf numFmtId="195" fontId="71" fillId="0" borderId="0" xfId="1" applyNumberFormat="1" applyFont="1" applyFill="1" applyBorder="1" applyAlignment="1">
      <alignment vertical="center"/>
    </xf>
    <xf numFmtId="41" fontId="71" fillId="0" borderId="0" xfId="1" applyFont="1" applyFill="1" applyBorder="1" applyAlignment="1">
      <alignment horizontal="left" indent="1"/>
    </xf>
    <xf numFmtId="195" fontId="13" fillId="0" borderId="0" xfId="1" applyNumberFormat="1" applyFont="1" applyFill="1" applyBorder="1" applyAlignment="1">
      <alignment horizontal="right" vertical="center"/>
    </xf>
    <xf numFmtId="195" fontId="71" fillId="0" borderId="0" xfId="1" applyNumberFormat="1" applyFont="1" applyFill="1" applyBorder="1" applyAlignment="1">
      <alignment horizontal="right" vertical="center"/>
    </xf>
    <xf numFmtId="195" fontId="0" fillId="0" borderId="0" xfId="1" applyNumberFormat="1" applyFont="1"/>
    <xf numFmtId="0" fontId="8" fillId="0" borderId="0" xfId="0" applyFont="1" applyAlignment="1">
      <alignment horizontal="left" wrapText="1"/>
    </xf>
    <xf numFmtId="195" fontId="13" fillId="0" borderId="0" xfId="3" applyNumberFormat="1" applyFont="1"/>
    <xf numFmtId="43" fontId="13" fillId="0" borderId="0" xfId="1" applyNumberFormat="1" applyFont="1" applyFill="1" applyBorder="1" applyAlignment="1">
      <alignment horizontal="right" vertical="center"/>
    </xf>
    <xf numFmtId="195" fontId="71" fillId="0" borderId="0" xfId="3" applyNumberFormat="1" applyFont="1"/>
    <xf numFmtId="233" fontId="13" fillId="0" borderId="0" xfId="1" applyNumberFormat="1" applyFont="1" applyFill="1" applyBorder="1" applyAlignment="1">
      <alignment vertical="center"/>
    </xf>
    <xf numFmtId="233" fontId="71" fillId="0" borderId="0" xfId="1" applyNumberFormat="1" applyFont="1" applyFill="1" applyBorder="1" applyAlignment="1">
      <alignment vertical="center"/>
    </xf>
    <xf numFmtId="43" fontId="13" fillId="0" borderId="0" xfId="21194" applyFont="1" applyFill="1" applyBorder="1" applyAlignment="1">
      <alignment vertical="center"/>
    </xf>
    <xf numFmtId="233" fontId="13" fillId="0" borderId="0" xfId="3" applyNumberFormat="1" applyFont="1" applyAlignment="1">
      <alignment horizontal="right" vertical="center"/>
    </xf>
    <xf numFmtId="233" fontId="71" fillId="0" borderId="0" xfId="3" applyNumberFormat="1" applyFont="1" applyAlignment="1">
      <alignment horizontal="right" vertical="center"/>
    </xf>
    <xf numFmtId="233" fontId="71" fillId="0" borderId="0" xfId="3" applyNumberFormat="1" applyFont="1"/>
    <xf numFmtId="233" fontId="13" fillId="0" borderId="0" xfId="3" applyNumberFormat="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election activeCell="D12" sqref="D12"/>
    </sheetView>
  </sheetViews>
  <sheetFormatPr defaultRowHeight="14.5"/>
  <cols>
    <col min="1" max="1" width="3.1796875" style="16" customWidth="1"/>
    <col min="2" max="2" width="3.1796875" customWidth="1"/>
    <col min="3" max="3" width="62.1796875" bestFit="1" customWidth="1"/>
    <col min="4" max="4" width="61.81640625" customWidth="1"/>
  </cols>
  <sheetData>
    <row r="1" spans="2:5">
      <c r="B1" s="17"/>
    </row>
    <row r="2" spans="2:5">
      <c r="B2" s="17"/>
    </row>
    <row r="3" spans="2:5">
      <c r="B3" s="17"/>
    </row>
    <row r="4" spans="2:5">
      <c r="B4" s="17"/>
    </row>
    <row r="5" spans="2:5">
      <c r="B5" s="17"/>
    </row>
    <row r="6" spans="2:5">
      <c r="B6" s="17"/>
    </row>
    <row r="7" spans="2:5">
      <c r="B7" s="17"/>
    </row>
    <row r="8" spans="2:5">
      <c r="B8" s="17"/>
      <c r="C8" s="10" t="s">
        <v>15</v>
      </c>
      <c r="D8" s="10" t="s">
        <v>9</v>
      </c>
    </row>
    <row r="9" spans="2:5">
      <c r="B9" s="17"/>
      <c r="C9" t="s">
        <v>144</v>
      </c>
      <c r="D9" s="15" t="s">
        <v>14</v>
      </c>
      <c r="E9" s="15"/>
    </row>
    <row r="10" spans="2:5">
      <c r="B10" s="17"/>
    </row>
    <row r="11" spans="2:5">
      <c r="B11" s="17"/>
      <c r="C11" t="s">
        <v>10</v>
      </c>
      <c r="D11" t="s">
        <v>12</v>
      </c>
    </row>
    <row r="12" spans="2:5">
      <c r="B12" s="17"/>
      <c r="C12" t="s">
        <v>442</v>
      </c>
      <c r="D12" t="s">
        <v>442</v>
      </c>
    </row>
    <row r="13" spans="2:5">
      <c r="B13" s="17"/>
      <c r="C13" t="s">
        <v>423</v>
      </c>
      <c r="D13" t="s">
        <v>423</v>
      </c>
    </row>
    <row r="14" spans="2:5">
      <c r="B14" s="17"/>
      <c r="C14" t="s">
        <v>424</v>
      </c>
      <c r="D14" t="s">
        <v>424</v>
      </c>
    </row>
    <row r="15" spans="2:5">
      <c r="B15" s="17"/>
    </row>
    <row r="16" spans="2:5">
      <c r="B16" s="17"/>
      <c r="C16" t="s">
        <v>11</v>
      </c>
      <c r="D16" t="s">
        <v>11</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C5" activePane="bottomRight" state="frozen"/>
      <selection pane="topRight"/>
      <selection pane="bottomLeft"/>
      <selection pane="bottomRight" activeCell="C25" sqref="C25"/>
    </sheetView>
  </sheetViews>
  <sheetFormatPr defaultColWidth="9.1796875" defaultRowHeight="14.5"/>
  <cols>
    <col min="1" max="1" width="9.1796875" style="19"/>
    <col min="2" max="2" width="67.1796875" style="53" customWidth="1"/>
    <col min="3" max="14" width="18.1796875" style="19" customWidth="1"/>
    <col min="15" max="15" width="56.453125" style="19" bestFit="1" customWidth="1"/>
    <col min="16" max="16384" width="9.1796875" style="19"/>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47"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0">
        <v>1</v>
      </c>
      <c r="B5" s="37" t="s">
        <v>150</v>
      </c>
      <c r="C5" s="123">
        <v>11935354</v>
      </c>
      <c r="D5" s="32"/>
      <c r="E5" s="32"/>
      <c r="F5" s="118"/>
      <c r="G5" s="32"/>
      <c r="H5" s="32"/>
      <c r="I5" s="118"/>
      <c r="J5" s="32"/>
      <c r="K5" s="118"/>
      <c r="L5" s="32"/>
      <c r="M5" s="32"/>
      <c r="N5" s="32"/>
      <c r="O5" s="80" t="s">
        <v>160</v>
      </c>
    </row>
    <row r="6" spans="1:15">
      <c r="A6" s="20">
        <v>2</v>
      </c>
      <c r="B6" s="37" t="s">
        <v>146</v>
      </c>
      <c r="C6" s="123">
        <v>10485042.50804</v>
      </c>
      <c r="D6" s="32"/>
      <c r="E6" s="32"/>
      <c r="F6" s="118"/>
      <c r="G6" s="32"/>
      <c r="H6" s="32"/>
      <c r="I6" s="118"/>
      <c r="J6" s="32"/>
      <c r="K6" s="118"/>
      <c r="L6" s="32"/>
      <c r="M6" s="32"/>
      <c r="N6" s="32"/>
      <c r="O6" s="80" t="s">
        <v>27</v>
      </c>
    </row>
    <row r="7" spans="1:15">
      <c r="A7" s="20">
        <v>3</v>
      </c>
      <c r="B7" s="37" t="s">
        <v>151</v>
      </c>
      <c r="C7" s="123">
        <v>37651324.78864</v>
      </c>
      <c r="D7" s="32"/>
      <c r="E7" s="32"/>
      <c r="F7" s="118"/>
      <c r="G7" s="32"/>
      <c r="H7" s="32"/>
      <c r="I7" s="118"/>
      <c r="J7" s="32"/>
      <c r="K7" s="118"/>
      <c r="L7" s="32"/>
      <c r="M7" s="32"/>
      <c r="N7" s="32"/>
      <c r="O7" s="80" t="s">
        <v>405</v>
      </c>
    </row>
    <row r="8" spans="1:15">
      <c r="A8" s="20">
        <v>4</v>
      </c>
      <c r="B8" s="37" t="s">
        <v>152</v>
      </c>
      <c r="C8" s="123">
        <v>36888399.873610005</v>
      </c>
      <c r="D8" s="32"/>
      <c r="E8" s="32"/>
      <c r="F8" s="118"/>
      <c r="G8" s="32"/>
      <c r="H8" s="32"/>
      <c r="I8" s="118"/>
      <c r="J8" s="32"/>
      <c r="K8" s="118"/>
      <c r="L8" s="32"/>
      <c r="M8" s="32"/>
      <c r="N8" s="32"/>
      <c r="O8" s="80" t="s">
        <v>30</v>
      </c>
    </row>
    <row r="9" spans="1:15">
      <c r="A9" s="20">
        <v>5</v>
      </c>
      <c r="B9" s="37" t="s">
        <v>153</v>
      </c>
      <c r="C9" s="123">
        <v>0</v>
      </c>
      <c r="D9" s="32"/>
      <c r="E9" s="32"/>
      <c r="F9" s="32"/>
      <c r="G9" s="32"/>
      <c r="H9" s="32"/>
      <c r="I9" s="32"/>
      <c r="J9" s="32"/>
      <c r="K9" s="118"/>
      <c r="L9" s="32"/>
      <c r="M9" s="32"/>
      <c r="N9" s="32"/>
      <c r="O9" s="80" t="s">
        <v>33</v>
      </c>
    </row>
    <row r="10" spans="1:15">
      <c r="A10" s="20">
        <v>6</v>
      </c>
      <c r="B10" s="37" t="s">
        <v>154</v>
      </c>
      <c r="C10" s="123">
        <v>0</v>
      </c>
      <c r="D10" s="32"/>
      <c r="E10" s="32"/>
      <c r="F10" s="32"/>
      <c r="G10" s="32"/>
      <c r="H10" s="32"/>
      <c r="I10" s="32"/>
      <c r="J10" s="32"/>
      <c r="K10" s="118"/>
      <c r="L10" s="32"/>
      <c r="M10" s="32"/>
      <c r="N10" s="32"/>
      <c r="O10" s="80" t="s">
        <v>35</v>
      </c>
    </row>
    <row r="11" spans="1:15">
      <c r="A11" s="20">
        <v>7</v>
      </c>
      <c r="B11" s="37" t="s">
        <v>36</v>
      </c>
      <c r="C11" s="123">
        <v>0</v>
      </c>
      <c r="D11" s="32"/>
      <c r="E11" s="32"/>
      <c r="F11" s="32"/>
      <c r="G11" s="32"/>
      <c r="H11" s="32"/>
      <c r="I11" s="32"/>
      <c r="J11" s="32"/>
      <c r="K11" s="118"/>
      <c r="L11" s="32"/>
      <c r="M11" s="32"/>
      <c r="N11" s="32"/>
      <c r="O11" s="80" t="s">
        <v>37</v>
      </c>
    </row>
    <row r="12" spans="1:15">
      <c r="A12" s="20">
        <v>8</v>
      </c>
      <c r="B12" s="37" t="s">
        <v>38</v>
      </c>
      <c r="C12" s="123">
        <v>25755921.88603</v>
      </c>
      <c r="D12" s="32"/>
      <c r="E12" s="32"/>
      <c r="F12" s="118"/>
      <c r="G12" s="32"/>
      <c r="H12" s="32"/>
      <c r="I12" s="118"/>
      <c r="J12" s="32"/>
      <c r="K12" s="118"/>
      <c r="L12" s="32"/>
      <c r="M12" s="32"/>
      <c r="N12" s="32"/>
      <c r="O12" s="80" t="s">
        <v>39</v>
      </c>
    </row>
    <row r="13" spans="1:15">
      <c r="A13" s="20">
        <v>9</v>
      </c>
      <c r="B13" s="37" t="s">
        <v>155</v>
      </c>
      <c r="C13" s="123">
        <v>1291298.0977</v>
      </c>
      <c r="D13" s="32"/>
      <c r="E13" s="32"/>
      <c r="F13" s="118"/>
      <c r="G13" s="32"/>
      <c r="H13" s="32"/>
      <c r="I13" s="118"/>
      <c r="J13" s="32"/>
      <c r="K13" s="118"/>
      <c r="L13" s="32"/>
      <c r="M13" s="32"/>
      <c r="N13" s="32"/>
      <c r="O13" s="80" t="s">
        <v>161</v>
      </c>
    </row>
    <row r="14" spans="1:15">
      <c r="A14" s="20">
        <v>10</v>
      </c>
      <c r="B14" s="37" t="s">
        <v>156</v>
      </c>
      <c r="C14" s="123">
        <v>116590.2225</v>
      </c>
      <c r="D14" s="32"/>
      <c r="E14" s="32"/>
      <c r="F14" s="118"/>
      <c r="G14" s="32"/>
      <c r="H14" s="32"/>
      <c r="I14" s="118"/>
      <c r="J14" s="32"/>
      <c r="K14" s="118"/>
      <c r="L14" s="32"/>
      <c r="M14" s="32"/>
      <c r="N14" s="32"/>
      <c r="O14" s="80" t="s">
        <v>42</v>
      </c>
    </row>
    <row r="15" spans="1:15">
      <c r="A15" s="20">
        <v>11</v>
      </c>
      <c r="B15" s="37" t="s">
        <v>118</v>
      </c>
      <c r="C15" s="123">
        <v>5550197.7214099998</v>
      </c>
      <c r="D15" s="32"/>
      <c r="E15" s="32"/>
      <c r="F15" s="118"/>
      <c r="G15" s="32"/>
      <c r="H15" s="32"/>
      <c r="I15" s="118"/>
      <c r="J15" s="32"/>
      <c r="K15" s="118"/>
      <c r="L15" s="32"/>
      <c r="M15" s="32"/>
      <c r="N15" s="32"/>
      <c r="O15" s="80" t="s">
        <v>44</v>
      </c>
    </row>
    <row r="16" spans="1:15">
      <c r="A16" s="103">
        <v>12</v>
      </c>
      <c r="B16" s="94" t="s">
        <v>157</v>
      </c>
      <c r="C16" s="123">
        <v>560035.57808999997</v>
      </c>
      <c r="D16" s="104"/>
      <c r="E16" s="104"/>
      <c r="F16" s="119"/>
      <c r="G16" s="104"/>
      <c r="H16" s="104"/>
      <c r="I16" s="119"/>
      <c r="J16" s="104"/>
      <c r="K16" s="119"/>
      <c r="L16" s="104"/>
      <c r="M16" s="104"/>
      <c r="N16" s="104"/>
      <c r="O16" s="105" t="s">
        <v>45</v>
      </c>
    </row>
    <row r="17" spans="1:15">
      <c r="A17" s="20">
        <v>13</v>
      </c>
      <c r="B17" s="37" t="s">
        <v>158</v>
      </c>
      <c r="C17" s="123">
        <v>0</v>
      </c>
      <c r="D17" s="32"/>
      <c r="E17" s="32"/>
      <c r="F17" s="32"/>
      <c r="G17" s="32"/>
      <c r="H17" s="32"/>
      <c r="I17" s="32"/>
      <c r="J17" s="32"/>
      <c r="K17" s="118"/>
      <c r="L17" s="32"/>
      <c r="M17" s="32"/>
      <c r="N17" s="32"/>
      <c r="O17" s="80" t="s">
        <v>46</v>
      </c>
    </row>
    <row r="18" spans="1:15">
      <c r="A18" s="20">
        <v>14</v>
      </c>
      <c r="B18" s="37" t="s">
        <v>119</v>
      </c>
      <c r="C18" s="123">
        <v>0</v>
      </c>
      <c r="D18" s="32"/>
      <c r="E18" s="32"/>
      <c r="F18" s="32"/>
      <c r="G18" s="32"/>
      <c r="H18" s="32"/>
      <c r="I18" s="32"/>
      <c r="J18" s="32"/>
      <c r="K18" s="118"/>
      <c r="L18" s="32"/>
      <c r="M18" s="32"/>
      <c r="N18" s="32"/>
      <c r="O18" s="80" t="s">
        <v>48</v>
      </c>
    </row>
    <row r="19" spans="1:15">
      <c r="A19" s="20">
        <v>15</v>
      </c>
      <c r="B19" s="37" t="s">
        <v>159</v>
      </c>
      <c r="C19" s="123">
        <v>0</v>
      </c>
      <c r="D19" s="32"/>
      <c r="E19" s="32"/>
      <c r="F19" s="32"/>
      <c r="G19" s="32"/>
      <c r="H19" s="32"/>
      <c r="I19" s="32"/>
      <c r="J19" s="32"/>
      <c r="K19" s="118"/>
      <c r="L19" s="32"/>
      <c r="M19" s="32"/>
      <c r="N19" s="32"/>
      <c r="O19" s="80" t="s">
        <v>50</v>
      </c>
    </row>
    <row r="20" spans="1:15">
      <c r="A20" s="20">
        <v>16</v>
      </c>
      <c r="B20" s="37" t="s">
        <v>121</v>
      </c>
      <c r="C20" s="123">
        <v>98033.309200000003</v>
      </c>
      <c r="D20" s="32"/>
      <c r="E20" s="32"/>
      <c r="F20" s="118"/>
      <c r="G20" s="32"/>
      <c r="H20" s="32"/>
      <c r="I20" s="118"/>
      <c r="J20" s="32"/>
      <c r="K20" s="118"/>
      <c r="L20" s="32"/>
      <c r="M20" s="32"/>
      <c r="N20" s="32"/>
      <c r="O20" s="80" t="s">
        <v>52</v>
      </c>
    </row>
    <row r="21" spans="1:15" s="66" customFormat="1">
      <c r="A21" s="65">
        <v>17</v>
      </c>
      <c r="B21" s="61" t="s">
        <v>192</v>
      </c>
      <c r="C21" s="124">
        <v>130332197.98527001</v>
      </c>
      <c r="D21" s="64"/>
      <c r="E21" s="64"/>
      <c r="F21" s="120"/>
      <c r="G21" s="64"/>
      <c r="H21" s="64"/>
      <c r="I21" s="120"/>
      <c r="J21" s="64"/>
      <c r="K21" s="120"/>
      <c r="L21" s="64"/>
      <c r="M21" s="64"/>
      <c r="N21" s="64"/>
      <c r="O21" s="79" t="s">
        <v>54</v>
      </c>
    </row>
    <row r="22" spans="1:15" s="66" customFormat="1">
      <c r="A22" s="65">
        <v>18</v>
      </c>
      <c r="B22" s="61" t="s">
        <v>327</v>
      </c>
      <c r="C22" s="124">
        <v>6154828.40436</v>
      </c>
      <c r="D22" s="64"/>
      <c r="E22" s="64"/>
      <c r="F22" s="120"/>
      <c r="G22" s="64"/>
      <c r="H22" s="64"/>
      <c r="I22" s="120"/>
      <c r="J22" s="64"/>
      <c r="K22" s="120"/>
      <c r="L22" s="64"/>
      <c r="M22" s="64"/>
      <c r="N22" s="64"/>
      <c r="O22" s="79" t="s">
        <v>88</v>
      </c>
    </row>
    <row r="23" spans="1:15" s="66" customFormat="1">
      <c r="A23" s="65">
        <v>19</v>
      </c>
      <c r="B23" s="61" t="s">
        <v>21</v>
      </c>
      <c r="C23" s="124">
        <v>136487026.38964</v>
      </c>
      <c r="D23" s="64"/>
      <c r="E23" s="64"/>
      <c r="F23" s="120"/>
      <c r="G23" s="64"/>
      <c r="H23" s="64"/>
      <c r="I23" s="120"/>
      <c r="J23" s="64"/>
      <c r="K23" s="120"/>
      <c r="L23" s="64"/>
      <c r="M23" s="64"/>
      <c r="N23" s="64"/>
      <c r="O23" s="79" t="s">
        <v>89</v>
      </c>
    </row>
    <row r="24" spans="1:15" s="66" customFormat="1">
      <c r="A24" s="65">
        <v>20</v>
      </c>
      <c r="B24" s="61" t="s">
        <v>194</v>
      </c>
      <c r="C24" s="124">
        <v>119440694.36857</v>
      </c>
      <c r="D24" s="64"/>
      <c r="E24" s="64"/>
      <c r="F24" s="120"/>
      <c r="G24" s="64"/>
      <c r="H24" s="64"/>
      <c r="I24" s="120"/>
      <c r="J24" s="64"/>
      <c r="K24" s="120"/>
      <c r="L24" s="64"/>
      <c r="M24" s="64"/>
      <c r="N24" s="64"/>
      <c r="O24" s="79" t="s">
        <v>162</v>
      </c>
    </row>
    <row r="25" spans="1:15" s="66" customFormat="1">
      <c r="A25" s="65">
        <v>21</v>
      </c>
      <c r="B25" s="61" t="s">
        <v>196</v>
      </c>
      <c r="C25" s="124">
        <v>17046332.02361</v>
      </c>
      <c r="D25" s="64"/>
      <c r="E25" s="64"/>
      <c r="F25" s="120"/>
      <c r="G25" s="64"/>
      <c r="H25" s="64"/>
      <c r="I25" s="120"/>
      <c r="J25" s="64"/>
      <c r="K25" s="120"/>
      <c r="L25" s="64"/>
      <c r="M25" s="64"/>
      <c r="N25" s="64"/>
      <c r="O25" s="79" t="s">
        <v>163</v>
      </c>
    </row>
    <row r="26" spans="1:15">
      <c r="J26" s="75"/>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5"/>
  <cols>
    <col min="1" max="1" width="3.1796875" style="16" customWidth="1"/>
  </cols>
  <sheetData>
    <row r="9" spans="4:4">
      <c r="D9" t="s">
        <v>336</v>
      </c>
    </row>
    <row r="10" spans="4:4">
      <c r="D10" t="s">
        <v>337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C5" activePane="bottomRight" state="frozen"/>
      <selection pane="topRight"/>
      <selection pane="bottomLeft"/>
      <selection pane="bottomRight" activeCell="C4" sqref="C4"/>
    </sheetView>
  </sheetViews>
  <sheetFormatPr defaultRowHeight="14.5"/>
  <cols>
    <col min="1" max="1" width="3.81640625" bestFit="1" customWidth="1"/>
    <col min="2" max="2" width="47.1796875" bestFit="1" customWidth="1"/>
    <col min="3" max="3" width="17.81640625" style="25"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352</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ht="15" customHeight="1">
      <c r="A5" s="26">
        <v>1</v>
      </c>
      <c r="B5" s="6" t="s">
        <v>214</v>
      </c>
      <c r="C5" s="110">
        <v>15094047.915960008</v>
      </c>
      <c r="D5" s="110"/>
      <c r="E5" s="110"/>
      <c r="F5" s="123"/>
      <c r="G5" s="109"/>
      <c r="H5" s="109"/>
      <c r="I5" s="133"/>
      <c r="J5" s="109"/>
      <c r="K5" s="109"/>
      <c r="L5" s="133"/>
      <c r="M5" s="109"/>
      <c r="N5" s="110"/>
      <c r="O5" s="85" t="s">
        <v>244</v>
      </c>
    </row>
    <row r="6" spans="1:15" ht="15" customHeight="1">
      <c r="A6" s="26">
        <v>2</v>
      </c>
      <c r="B6" s="6" t="s">
        <v>215</v>
      </c>
      <c r="C6" s="110">
        <v>704106.97584999981</v>
      </c>
      <c r="D6" s="110"/>
      <c r="E6" s="110"/>
      <c r="F6" s="123"/>
      <c r="G6" s="109"/>
      <c r="H6" s="109"/>
      <c r="I6" s="133"/>
      <c r="J6" s="109"/>
      <c r="K6" s="109"/>
      <c r="L6" s="133"/>
      <c r="M6" s="109"/>
      <c r="N6" s="110"/>
      <c r="O6" s="85" t="s">
        <v>245</v>
      </c>
    </row>
    <row r="7" spans="1:15" ht="15" customHeight="1">
      <c r="A7" s="26">
        <v>3</v>
      </c>
      <c r="B7" s="6" t="s">
        <v>216</v>
      </c>
      <c r="C7" s="110">
        <v>-1229255.6882000002</v>
      </c>
      <c r="D7" s="110"/>
      <c r="E7" s="110"/>
      <c r="F7" s="123"/>
      <c r="G7" s="109"/>
      <c r="H7" s="109"/>
      <c r="I7" s="133"/>
      <c r="J7" s="109"/>
      <c r="K7" s="109"/>
      <c r="L7" s="133"/>
      <c r="M7" s="109"/>
      <c r="N7" s="110"/>
      <c r="O7" s="85" t="s">
        <v>247</v>
      </c>
    </row>
    <row r="8" spans="1:15" s="10" customFormat="1" ht="15" customHeight="1">
      <c r="A8" s="27">
        <v>4</v>
      </c>
      <c r="B8" s="63" t="s">
        <v>217</v>
      </c>
      <c r="C8" s="113">
        <v>13160685.251609998</v>
      </c>
      <c r="D8" s="113"/>
      <c r="E8" s="113"/>
      <c r="F8" s="124"/>
      <c r="G8" s="115"/>
      <c r="H8" s="115"/>
      <c r="I8" s="134"/>
      <c r="J8" s="115"/>
      <c r="K8" s="115"/>
      <c r="L8" s="134"/>
      <c r="M8" s="115"/>
      <c r="N8" s="113"/>
      <c r="O8" s="87" t="s">
        <v>248</v>
      </c>
    </row>
    <row r="9" spans="1:15" ht="15" customHeight="1">
      <c r="A9" s="26">
        <v>5</v>
      </c>
      <c r="B9" s="6" t="s">
        <v>218</v>
      </c>
      <c r="C9" s="110">
        <v>-1851350.8246799994</v>
      </c>
      <c r="D9" s="110"/>
      <c r="E9" s="110"/>
      <c r="F9" s="123"/>
      <c r="G9" s="109"/>
      <c r="H9" s="109"/>
      <c r="I9" s="133"/>
      <c r="J9" s="109"/>
      <c r="K9" s="109"/>
      <c r="L9" s="133"/>
      <c r="M9" s="109"/>
      <c r="N9" s="110"/>
      <c r="O9" s="85" t="s">
        <v>246</v>
      </c>
    </row>
    <row r="10" spans="1:15" ht="15" customHeight="1">
      <c r="A10" s="26">
        <v>6</v>
      </c>
      <c r="B10" s="6" t="s">
        <v>219</v>
      </c>
      <c r="C10" s="110">
        <v>84411.808610000007</v>
      </c>
      <c r="D10" s="110"/>
      <c r="E10" s="110"/>
      <c r="F10" s="123"/>
      <c r="G10" s="109"/>
      <c r="H10" s="109"/>
      <c r="I10" s="133"/>
      <c r="J10" s="109"/>
      <c r="K10" s="109"/>
      <c r="L10" s="133"/>
      <c r="M10" s="109"/>
      <c r="N10" s="110"/>
      <c r="O10" s="85" t="s">
        <v>269</v>
      </c>
    </row>
    <row r="11" spans="1:15" ht="15" customHeight="1">
      <c r="A11" s="26">
        <v>7</v>
      </c>
      <c r="B11" s="6" t="s">
        <v>220</v>
      </c>
      <c r="C11" s="128">
        <v>0.27959196988999996</v>
      </c>
      <c r="D11" s="110"/>
      <c r="E11" s="110"/>
      <c r="F11" s="123"/>
      <c r="G11" s="109"/>
      <c r="H11" s="109"/>
      <c r="I11" s="133"/>
      <c r="J11" s="109"/>
      <c r="K11" s="109"/>
      <c r="L11" s="133"/>
      <c r="M11" s="109"/>
      <c r="N11" s="110"/>
      <c r="O11" s="85" t="s">
        <v>250</v>
      </c>
    </row>
    <row r="12" spans="1:15" s="10" customFormat="1" ht="15" customHeight="1">
      <c r="A12" s="27">
        <v>8</v>
      </c>
      <c r="B12" s="63" t="s">
        <v>221</v>
      </c>
      <c r="C12" s="113">
        <v>11673338.205730002</v>
      </c>
      <c r="D12" s="113"/>
      <c r="E12" s="113"/>
      <c r="F12" s="124"/>
      <c r="G12" s="115"/>
      <c r="H12" s="115"/>
      <c r="I12" s="134"/>
      <c r="J12" s="115"/>
      <c r="K12" s="115"/>
      <c r="L12" s="134"/>
      <c r="M12" s="115"/>
      <c r="N12" s="113"/>
      <c r="O12" s="87" t="s">
        <v>249</v>
      </c>
    </row>
    <row r="13" spans="1:15" ht="15" customHeight="1">
      <c r="A13" s="26">
        <v>9</v>
      </c>
      <c r="B13" s="6" t="s">
        <v>222</v>
      </c>
      <c r="C13" s="110">
        <v>5422498.0369200008</v>
      </c>
      <c r="D13" s="110"/>
      <c r="E13" s="110"/>
      <c r="F13" s="123"/>
      <c r="G13" s="109"/>
      <c r="H13" s="109"/>
      <c r="I13" s="133"/>
      <c r="J13" s="109"/>
      <c r="K13" s="109"/>
      <c r="L13" s="133"/>
      <c r="M13" s="109"/>
      <c r="N13" s="110"/>
      <c r="O13" s="85" t="s">
        <v>257</v>
      </c>
    </row>
    <row r="14" spans="1:15" ht="15" customHeight="1">
      <c r="A14" s="26">
        <v>10</v>
      </c>
      <c r="B14" s="6" t="s">
        <v>381</v>
      </c>
      <c r="C14" s="110">
        <v>7152900.3410200002</v>
      </c>
      <c r="D14" s="110"/>
      <c r="E14" s="110"/>
      <c r="F14" s="123"/>
      <c r="G14" s="109"/>
      <c r="H14" s="109"/>
      <c r="I14" s="133"/>
      <c r="J14" s="109"/>
      <c r="K14" s="109"/>
      <c r="L14" s="133"/>
      <c r="M14" s="109"/>
      <c r="N14" s="110"/>
      <c r="O14" s="85" t="s">
        <v>406</v>
      </c>
    </row>
    <row r="15" spans="1:15" ht="15" customHeight="1">
      <c r="A15" s="26">
        <v>11</v>
      </c>
      <c r="B15" s="6" t="s">
        <v>223</v>
      </c>
      <c r="C15" s="110">
        <v>435306.23176999995</v>
      </c>
      <c r="D15" s="110"/>
      <c r="E15" s="110"/>
      <c r="F15" s="123"/>
      <c r="G15" s="109"/>
      <c r="H15" s="109"/>
      <c r="I15" s="133"/>
      <c r="J15" s="109"/>
      <c r="K15" s="109"/>
      <c r="L15" s="133"/>
      <c r="M15" s="109"/>
      <c r="N15" s="110"/>
      <c r="O15" s="85" t="s">
        <v>259</v>
      </c>
    </row>
    <row r="16" spans="1:15" ht="15" customHeight="1">
      <c r="A16" s="26">
        <v>12</v>
      </c>
      <c r="B16" s="6" t="s">
        <v>224</v>
      </c>
      <c r="C16" s="110">
        <v>14652.974410000339</v>
      </c>
      <c r="D16" s="110"/>
      <c r="E16" s="110"/>
      <c r="F16" s="123"/>
      <c r="G16" s="109"/>
      <c r="H16" s="109"/>
      <c r="I16" s="133"/>
      <c r="J16" s="109"/>
      <c r="K16" s="109"/>
      <c r="L16" s="133"/>
      <c r="M16" s="109"/>
      <c r="N16" s="110"/>
      <c r="O16" s="85" t="s">
        <v>258</v>
      </c>
    </row>
    <row r="17" spans="1:15" ht="15" customHeight="1">
      <c r="A17" s="26">
        <v>13</v>
      </c>
      <c r="B17" s="6" t="s">
        <v>225</v>
      </c>
      <c r="C17" s="110">
        <v>-82216.101819999996</v>
      </c>
      <c r="D17" s="110"/>
      <c r="E17" s="110"/>
      <c r="F17" s="123"/>
      <c r="G17" s="109"/>
      <c r="H17" s="109"/>
      <c r="I17" s="133"/>
      <c r="J17" s="109"/>
      <c r="K17" s="109"/>
      <c r="L17" s="133"/>
      <c r="M17" s="109"/>
      <c r="N17" s="110"/>
      <c r="O17" s="85" t="s">
        <v>407</v>
      </c>
    </row>
    <row r="18" spans="1:15" ht="29">
      <c r="A18" s="92">
        <v>14</v>
      </c>
      <c r="B18" s="71" t="s">
        <v>386</v>
      </c>
      <c r="C18" s="110">
        <v>260.98657000000009</v>
      </c>
      <c r="D18" s="110"/>
      <c r="E18" s="110"/>
      <c r="F18" s="123"/>
      <c r="G18" s="109"/>
      <c r="H18" s="109"/>
      <c r="I18" s="133"/>
      <c r="J18" s="109"/>
      <c r="K18" s="109"/>
      <c r="L18" s="133"/>
      <c r="M18" s="109"/>
      <c r="N18" s="110"/>
      <c r="O18" s="88" t="s">
        <v>408</v>
      </c>
    </row>
    <row r="19" spans="1:15" s="10" customFormat="1" ht="15" customHeight="1">
      <c r="A19" s="27">
        <v>15</v>
      </c>
      <c r="B19" s="63" t="s">
        <v>226</v>
      </c>
      <c r="C19" s="113">
        <v>12072790.005349999</v>
      </c>
      <c r="D19" s="113"/>
      <c r="E19" s="113"/>
      <c r="F19" s="124"/>
      <c r="G19" s="115"/>
      <c r="H19" s="115"/>
      <c r="I19" s="134"/>
      <c r="J19" s="115"/>
      <c r="K19" s="115"/>
      <c r="L19" s="134"/>
      <c r="M19" s="115"/>
      <c r="N19" s="113"/>
      <c r="O19" s="87" t="s">
        <v>260</v>
      </c>
    </row>
    <row r="20" spans="1:15" ht="15" customHeight="1">
      <c r="A20" s="26">
        <v>16</v>
      </c>
      <c r="B20" s="6" t="s">
        <v>227</v>
      </c>
      <c r="C20" s="110">
        <v>556060.72101999994</v>
      </c>
      <c r="D20" s="110"/>
      <c r="E20" s="110"/>
      <c r="F20" s="123"/>
      <c r="G20" s="109"/>
      <c r="H20" s="109"/>
      <c r="I20" s="133"/>
      <c r="J20" s="109"/>
      <c r="K20" s="109"/>
      <c r="L20" s="133"/>
      <c r="M20" s="109"/>
      <c r="N20" s="110"/>
      <c r="O20" s="85" t="s">
        <v>261</v>
      </c>
    </row>
    <row r="21" spans="1:15" ht="15" customHeight="1">
      <c r="A21" s="26">
        <v>17</v>
      </c>
      <c r="B21" s="6" t="s">
        <v>228</v>
      </c>
      <c r="C21" s="110">
        <v>278502.12495999999</v>
      </c>
      <c r="D21" s="110"/>
      <c r="E21" s="110"/>
      <c r="F21" s="123"/>
      <c r="G21" s="109"/>
      <c r="H21" s="109"/>
      <c r="I21" s="133"/>
      <c r="J21" s="109"/>
      <c r="K21" s="109"/>
      <c r="L21" s="133"/>
      <c r="M21" s="109"/>
      <c r="N21" s="110"/>
      <c r="O21" s="85" t="s">
        <v>262</v>
      </c>
    </row>
    <row r="22" spans="1:15" ht="15" customHeight="1">
      <c r="A22" s="26">
        <v>18</v>
      </c>
      <c r="B22" s="6" t="s">
        <v>229</v>
      </c>
      <c r="C22" s="110">
        <v>273643.64202999999</v>
      </c>
      <c r="D22" s="110"/>
      <c r="E22" s="110"/>
      <c r="F22" s="123"/>
      <c r="G22" s="109"/>
      <c r="H22" s="109"/>
      <c r="I22" s="133"/>
      <c r="J22" s="109"/>
      <c r="K22" s="109"/>
      <c r="L22" s="133"/>
      <c r="M22" s="109"/>
      <c r="N22" s="110"/>
      <c r="O22" s="85" t="s">
        <v>263</v>
      </c>
    </row>
    <row r="23" spans="1:15" ht="15" customHeight="1">
      <c r="A23" s="26">
        <v>19</v>
      </c>
      <c r="B23" s="6" t="s">
        <v>230</v>
      </c>
      <c r="C23" s="110">
        <v>367814.81140000001</v>
      </c>
      <c r="D23" s="110"/>
      <c r="E23" s="110"/>
      <c r="F23" s="123"/>
      <c r="G23" s="109"/>
      <c r="H23" s="109"/>
      <c r="I23" s="133"/>
      <c r="J23" s="109"/>
      <c r="K23" s="109"/>
      <c r="L23" s="133"/>
      <c r="M23" s="109"/>
      <c r="N23" s="110"/>
      <c r="O23" s="85" t="s">
        <v>264</v>
      </c>
    </row>
    <row r="24" spans="1:15" s="10" customFormat="1" ht="15" customHeight="1">
      <c r="A24" s="27">
        <v>20</v>
      </c>
      <c r="B24" s="63" t="s">
        <v>231</v>
      </c>
      <c r="C24" s="113">
        <v>1476021.2997599998</v>
      </c>
      <c r="D24" s="113"/>
      <c r="E24" s="113"/>
      <c r="F24" s="124"/>
      <c r="G24" s="115"/>
      <c r="H24" s="115"/>
      <c r="I24" s="134"/>
      <c r="J24" s="115"/>
      <c r="K24" s="115"/>
      <c r="L24" s="134"/>
      <c r="M24" s="115"/>
      <c r="N24" s="113"/>
      <c r="O24" s="87" t="s">
        <v>265</v>
      </c>
    </row>
    <row r="25" spans="1:15" s="10" customFormat="1" ht="15" customHeight="1">
      <c r="A25" s="27">
        <v>21</v>
      </c>
      <c r="B25" s="63" t="s">
        <v>232</v>
      </c>
      <c r="C25" s="113">
        <v>13548811.305369999</v>
      </c>
      <c r="D25" s="113"/>
      <c r="E25" s="113"/>
      <c r="F25" s="124"/>
      <c r="G25" s="115"/>
      <c r="H25" s="115"/>
      <c r="I25" s="134"/>
      <c r="J25" s="115"/>
      <c r="K25" s="115"/>
      <c r="L25" s="134"/>
      <c r="M25" s="115"/>
      <c r="N25" s="113"/>
      <c r="O25" s="87" t="s">
        <v>413</v>
      </c>
    </row>
    <row r="26" spans="1:15" ht="15" customHeight="1">
      <c r="A26" s="26">
        <v>22</v>
      </c>
      <c r="B26" s="6" t="s">
        <v>233</v>
      </c>
      <c r="C26" s="110">
        <v>192943.9253</v>
      </c>
      <c r="D26" s="110"/>
      <c r="E26" s="110"/>
      <c r="F26" s="123"/>
      <c r="G26" s="109"/>
      <c r="H26" s="109"/>
      <c r="I26" s="133"/>
      <c r="J26" s="109"/>
      <c r="K26" s="109"/>
      <c r="L26" s="133"/>
      <c r="M26" s="109"/>
      <c r="N26" s="110"/>
      <c r="O26" s="85" t="s">
        <v>256</v>
      </c>
    </row>
    <row r="27" spans="1:15" ht="15" customHeight="1">
      <c r="A27" s="26">
        <v>23</v>
      </c>
      <c r="B27" s="6" t="s">
        <v>234</v>
      </c>
      <c r="C27" s="110">
        <v>636621.5685099999</v>
      </c>
      <c r="D27" s="110"/>
      <c r="E27" s="110"/>
      <c r="F27" s="123"/>
      <c r="G27" s="109"/>
      <c r="H27" s="109"/>
      <c r="I27" s="133"/>
      <c r="J27" s="109"/>
      <c r="K27" s="109"/>
      <c r="L27" s="133"/>
      <c r="M27" s="109"/>
      <c r="N27" s="110"/>
      <c r="O27" s="85" t="s">
        <v>267</v>
      </c>
    </row>
    <row r="28" spans="1:15" ht="15" customHeight="1">
      <c r="A28" s="26">
        <v>24</v>
      </c>
      <c r="B28" s="6" t="s">
        <v>235</v>
      </c>
      <c r="C28" s="110">
        <v>42529.159769999991</v>
      </c>
      <c r="D28" s="110"/>
      <c r="E28" s="110"/>
      <c r="F28" s="123"/>
      <c r="G28" s="109"/>
      <c r="H28" s="109"/>
      <c r="I28" s="133"/>
      <c r="J28" s="109"/>
      <c r="K28" s="109"/>
      <c r="L28" s="133"/>
      <c r="M28" s="109"/>
      <c r="N28" s="110"/>
      <c r="O28" s="85" t="s">
        <v>266</v>
      </c>
    </row>
    <row r="29" spans="1:15" ht="15" customHeight="1">
      <c r="A29" s="26">
        <v>25</v>
      </c>
      <c r="B29" s="6" t="s">
        <v>236</v>
      </c>
      <c r="C29" s="110">
        <v>633160.24589000002</v>
      </c>
      <c r="D29" s="110"/>
      <c r="E29" s="110"/>
      <c r="F29" s="123"/>
      <c r="G29" s="109"/>
      <c r="H29" s="109"/>
      <c r="I29" s="133"/>
      <c r="J29" s="109"/>
      <c r="K29" s="109"/>
      <c r="L29" s="133"/>
      <c r="M29" s="109"/>
      <c r="N29" s="110"/>
      <c r="O29" s="85" t="s">
        <v>268</v>
      </c>
    </row>
    <row r="30" spans="1:15" ht="15" customHeight="1">
      <c r="A30" s="26">
        <v>26</v>
      </c>
      <c r="B30" s="6" t="s">
        <v>382</v>
      </c>
      <c r="C30" s="110">
        <v>24954.562789999996</v>
      </c>
      <c r="D30" s="110"/>
      <c r="E30" s="110"/>
      <c r="F30" s="123"/>
      <c r="G30" s="109"/>
      <c r="H30" s="109"/>
      <c r="I30" s="133"/>
      <c r="J30" s="109"/>
      <c r="K30" s="109"/>
      <c r="L30" s="133"/>
      <c r="M30" s="109"/>
      <c r="N30" s="110"/>
      <c r="O30" s="85" t="s">
        <v>409</v>
      </c>
    </row>
    <row r="31" spans="1:15" ht="15" customHeight="1">
      <c r="A31" s="26">
        <v>27</v>
      </c>
      <c r="B31" s="6" t="s">
        <v>387</v>
      </c>
      <c r="C31" s="110">
        <v>-60520.941629999994</v>
      </c>
      <c r="D31" s="110"/>
      <c r="E31" s="110"/>
      <c r="F31" s="123"/>
      <c r="G31" s="109"/>
      <c r="H31" s="109"/>
      <c r="I31" s="133"/>
      <c r="J31" s="109"/>
      <c r="K31" s="109"/>
      <c r="L31" s="133"/>
      <c r="M31" s="109"/>
      <c r="N31" s="110"/>
      <c r="O31" s="85" t="s">
        <v>410</v>
      </c>
    </row>
    <row r="32" spans="1:15" ht="15" customHeight="1">
      <c r="A32" s="26">
        <v>28</v>
      </c>
      <c r="B32" s="6" t="s">
        <v>383</v>
      </c>
      <c r="C32" s="110">
        <v>-112799.74726</v>
      </c>
      <c r="D32" s="110"/>
      <c r="E32" s="110"/>
      <c r="F32" s="123"/>
      <c r="G32" s="109"/>
      <c r="H32" s="109"/>
      <c r="I32" s="133"/>
      <c r="J32" s="109"/>
      <c r="K32" s="109"/>
      <c r="L32" s="133"/>
      <c r="M32" s="109"/>
      <c r="N32" s="110"/>
      <c r="O32" s="85" t="s">
        <v>411</v>
      </c>
    </row>
    <row r="33" spans="1:15" ht="15" customHeight="1">
      <c r="A33" s="27">
        <v>29</v>
      </c>
      <c r="B33" s="63" t="s">
        <v>330</v>
      </c>
      <c r="C33" s="113">
        <v>1356874.1983099999</v>
      </c>
      <c r="D33" s="113"/>
      <c r="E33" s="113"/>
      <c r="F33" s="124"/>
      <c r="G33" s="115"/>
      <c r="H33" s="115"/>
      <c r="I33" s="134"/>
      <c r="J33" s="115"/>
      <c r="K33" s="115"/>
      <c r="L33" s="134"/>
      <c r="M33" s="115"/>
      <c r="N33" s="113"/>
      <c r="O33" s="87" t="s">
        <v>412</v>
      </c>
    </row>
    <row r="34" spans="1:15" s="10" customFormat="1" ht="15" customHeight="1">
      <c r="A34" s="27">
        <v>30</v>
      </c>
      <c r="B34" s="63" t="s">
        <v>238</v>
      </c>
      <c r="C34" s="113">
        <v>14905685.503859999</v>
      </c>
      <c r="D34" s="113"/>
      <c r="E34" s="113"/>
      <c r="F34" s="124"/>
      <c r="G34" s="115"/>
      <c r="H34" s="115"/>
      <c r="I34" s="134"/>
      <c r="J34" s="115"/>
      <c r="K34" s="115"/>
      <c r="L34" s="134"/>
      <c r="M34" s="115"/>
      <c r="N34" s="113"/>
      <c r="O34" s="87" t="s">
        <v>255</v>
      </c>
    </row>
    <row r="35" spans="1:15" s="10" customFormat="1" ht="15" customHeight="1">
      <c r="A35" s="26">
        <v>31</v>
      </c>
      <c r="B35" s="6" t="s">
        <v>384</v>
      </c>
      <c r="C35" s="110">
        <v>-3907884.2190999985</v>
      </c>
      <c r="D35" s="110"/>
      <c r="E35" s="110"/>
      <c r="F35" s="123"/>
      <c r="G35" s="109"/>
      <c r="H35" s="109"/>
      <c r="I35" s="133"/>
      <c r="J35" s="109"/>
      <c r="K35" s="109"/>
      <c r="L35" s="133"/>
      <c r="M35" s="109"/>
      <c r="N35" s="110"/>
      <c r="O35" s="85" t="s">
        <v>414</v>
      </c>
    </row>
    <row r="36" spans="1:15" ht="15" customHeight="1">
      <c r="A36" s="26">
        <v>32</v>
      </c>
      <c r="B36" s="6" t="s">
        <v>239</v>
      </c>
      <c r="C36" s="110">
        <v>675164.68424000009</v>
      </c>
      <c r="D36" s="110"/>
      <c r="E36" s="110"/>
      <c r="F36" s="123"/>
      <c r="G36" s="109"/>
      <c r="H36" s="109"/>
      <c r="I36" s="133"/>
      <c r="J36" s="109"/>
      <c r="K36" s="109"/>
      <c r="L36" s="133"/>
      <c r="M36" s="109"/>
      <c r="N36" s="110"/>
      <c r="O36" s="85" t="s">
        <v>254</v>
      </c>
    </row>
    <row r="37" spans="1:15" ht="15" customHeight="1">
      <c r="A37" s="26">
        <v>33</v>
      </c>
      <c r="B37" s="6" t="s">
        <v>240</v>
      </c>
      <c r="C37" s="110">
        <v>58443.193660000004</v>
      </c>
      <c r="D37" s="110"/>
      <c r="E37" s="110"/>
      <c r="F37" s="123"/>
      <c r="G37" s="109"/>
      <c r="H37" s="109"/>
      <c r="I37" s="133"/>
      <c r="J37" s="109"/>
      <c r="K37" s="109"/>
      <c r="L37" s="133"/>
      <c r="M37" s="109"/>
      <c r="N37" s="110"/>
      <c r="O37" s="85" t="s">
        <v>253</v>
      </c>
    </row>
    <row r="38" spans="1:15" ht="15" customHeight="1">
      <c r="A38" s="26">
        <v>34</v>
      </c>
      <c r="B38" s="6" t="s">
        <v>241</v>
      </c>
      <c r="C38" s="110">
        <v>616721.49053000018</v>
      </c>
      <c r="D38" s="110"/>
      <c r="E38" s="110"/>
      <c r="F38" s="123"/>
      <c r="G38" s="109"/>
      <c r="H38" s="109"/>
      <c r="I38" s="133"/>
      <c r="J38" s="109"/>
      <c r="K38" s="109"/>
      <c r="L38" s="133"/>
      <c r="M38" s="109"/>
      <c r="N38" s="110"/>
      <c r="O38" s="85" t="s">
        <v>252</v>
      </c>
    </row>
    <row r="39" spans="1:15" ht="15" customHeight="1">
      <c r="A39" s="26">
        <v>35</v>
      </c>
      <c r="B39" s="6" t="s">
        <v>242</v>
      </c>
      <c r="C39" s="110">
        <v>-870267.84626999986</v>
      </c>
      <c r="D39" s="110"/>
      <c r="E39" s="110"/>
      <c r="F39" s="123"/>
      <c r="G39" s="109"/>
      <c r="H39" s="109"/>
      <c r="I39" s="133"/>
      <c r="J39" s="109"/>
      <c r="K39" s="109"/>
      <c r="L39" s="133"/>
      <c r="M39" s="109"/>
      <c r="N39" s="110"/>
      <c r="O39" s="85" t="s">
        <v>251</v>
      </c>
    </row>
    <row r="40" spans="1:15" s="10" customFormat="1" ht="15" customHeight="1">
      <c r="A40" s="26">
        <v>36</v>
      </c>
      <c r="B40" s="63" t="s">
        <v>243</v>
      </c>
      <c r="C40" s="113">
        <v>-253411.33836000017</v>
      </c>
      <c r="D40" s="113"/>
      <c r="E40" s="113"/>
      <c r="F40" s="124"/>
      <c r="G40" s="115"/>
      <c r="H40" s="115"/>
      <c r="I40" s="134"/>
      <c r="J40" s="115"/>
      <c r="K40" s="115"/>
      <c r="L40" s="134"/>
      <c r="M40" s="115"/>
      <c r="N40" s="113"/>
      <c r="O40" s="87" t="s">
        <v>302</v>
      </c>
    </row>
    <row r="41" spans="1:15">
      <c r="D41" s="25"/>
      <c r="E41" s="25"/>
      <c r="H41" s="13"/>
      <c r="K41" s="106"/>
    </row>
    <row r="42" spans="1:15">
      <c r="B42" s="74" t="s">
        <v>385</v>
      </c>
      <c r="D42" s="25"/>
      <c r="E42" s="25"/>
      <c r="K42" s="107"/>
    </row>
    <row r="43" spans="1:15" ht="15.5">
      <c r="B43" s="91" t="s">
        <v>421</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C5" activePane="bottomRight" state="frozen"/>
      <selection pane="topRight"/>
      <selection pane="bottomLeft"/>
      <selection pane="bottomRight" activeCell="C4" sqref="C4"/>
    </sheetView>
  </sheetViews>
  <sheetFormatPr defaultRowHeight="14.5"/>
  <cols>
    <col min="1" max="1" width="3.81640625" bestFit="1" customWidth="1"/>
    <col min="2" max="2" width="61.54296875" style="30" customWidth="1"/>
    <col min="3" max="14" width="18.1796875" customWidth="1"/>
    <col min="15" max="15" width="53.1796875" style="30"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356</v>
      </c>
      <c r="B3" s="148"/>
      <c r="C3" s="148"/>
      <c r="D3" s="148"/>
      <c r="E3" s="148"/>
      <c r="F3" s="148"/>
      <c r="G3" s="148"/>
      <c r="H3" s="148"/>
      <c r="I3" s="148"/>
      <c r="J3" s="148"/>
      <c r="K3" s="148"/>
      <c r="L3" s="148"/>
      <c r="M3" s="148"/>
      <c r="N3" s="148"/>
      <c r="O3" s="148"/>
    </row>
    <row r="4" spans="1:15" s="52"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54" t="s">
        <v>25</v>
      </c>
    </row>
    <row r="5" spans="1:15" ht="15" customHeight="1">
      <c r="A5" s="26">
        <v>1</v>
      </c>
      <c r="B5" s="37" t="s">
        <v>270</v>
      </c>
      <c r="C5" s="123">
        <v>9413444.9575500004</v>
      </c>
      <c r="D5" s="110"/>
      <c r="E5" s="110"/>
      <c r="F5" s="112"/>
      <c r="G5" s="109"/>
      <c r="H5" s="109"/>
      <c r="I5" s="133"/>
      <c r="J5" s="109"/>
      <c r="K5" s="109"/>
      <c r="L5" s="110"/>
      <c r="M5" s="109"/>
      <c r="N5" s="110"/>
      <c r="O5" s="89" t="s">
        <v>289</v>
      </c>
    </row>
    <row r="6" spans="1:15" ht="15" customHeight="1">
      <c r="A6" s="26">
        <v>2</v>
      </c>
      <c r="B6" s="37" t="s">
        <v>271</v>
      </c>
      <c r="C6" s="123">
        <v>286557.88039000001</v>
      </c>
      <c r="D6" s="110"/>
      <c r="E6" s="110"/>
      <c r="F6" s="112"/>
      <c r="G6" s="109"/>
      <c r="H6" s="109"/>
      <c r="I6" s="133"/>
      <c r="J6" s="109"/>
      <c r="K6" s="109"/>
      <c r="L6" s="110"/>
      <c r="M6" s="109"/>
      <c r="N6" s="110"/>
      <c r="O6" s="89" t="s">
        <v>415</v>
      </c>
    </row>
    <row r="7" spans="1:15" ht="15" customHeight="1">
      <c r="A7" s="27">
        <v>3</v>
      </c>
      <c r="B7" s="61" t="s">
        <v>388</v>
      </c>
      <c r="C7" s="124">
        <v>9700002.8381900024</v>
      </c>
      <c r="D7" s="113"/>
      <c r="E7" s="113"/>
      <c r="F7" s="116"/>
      <c r="G7" s="115"/>
      <c r="H7" s="115"/>
      <c r="I7" s="134"/>
      <c r="J7" s="115"/>
      <c r="K7" s="115"/>
      <c r="L7" s="113"/>
      <c r="M7" s="115"/>
      <c r="N7" s="113"/>
      <c r="O7" s="90" t="s">
        <v>416</v>
      </c>
    </row>
    <row r="8" spans="1:15" ht="15" customHeight="1">
      <c r="A8" s="26">
        <v>4</v>
      </c>
      <c r="B8" s="37" t="s">
        <v>272</v>
      </c>
      <c r="C8" s="123">
        <v>1157048.8940900001</v>
      </c>
      <c r="D8" s="110"/>
      <c r="E8" s="110"/>
      <c r="F8" s="112"/>
      <c r="G8" s="109"/>
      <c r="H8" s="109"/>
      <c r="I8" s="133"/>
      <c r="J8" s="109"/>
      <c r="K8" s="109"/>
      <c r="L8" s="110"/>
      <c r="M8" s="109"/>
      <c r="N8" s="110"/>
      <c r="O8" s="89" t="s">
        <v>417</v>
      </c>
    </row>
    <row r="9" spans="1:15" s="10" customFormat="1" ht="15" customHeight="1">
      <c r="A9" s="27">
        <v>5</v>
      </c>
      <c r="B9" s="61" t="s">
        <v>273</v>
      </c>
      <c r="C9" s="124">
        <v>8542953.9438200034</v>
      </c>
      <c r="D9" s="113"/>
      <c r="E9" s="113"/>
      <c r="F9" s="116"/>
      <c r="G9" s="115"/>
      <c r="H9" s="115"/>
      <c r="I9" s="134"/>
      <c r="J9" s="115"/>
      <c r="K9" s="115"/>
      <c r="L9" s="113"/>
      <c r="M9" s="115"/>
      <c r="N9" s="113"/>
      <c r="O9" s="90" t="s">
        <v>290</v>
      </c>
    </row>
    <row r="10" spans="1:15" ht="15" customHeight="1">
      <c r="A10" s="26">
        <v>6</v>
      </c>
      <c r="B10" s="37" t="s">
        <v>274</v>
      </c>
      <c r="C10" s="123">
        <v>4394792.0914100017</v>
      </c>
      <c r="D10" s="110"/>
      <c r="E10" s="110"/>
      <c r="F10" s="112"/>
      <c r="G10" s="109"/>
      <c r="H10" s="109"/>
      <c r="I10" s="133"/>
      <c r="J10" s="109"/>
      <c r="K10" s="109"/>
      <c r="L10" s="110"/>
      <c r="M10" s="109"/>
      <c r="N10" s="110"/>
      <c r="O10" s="89" t="s">
        <v>291</v>
      </c>
    </row>
    <row r="11" spans="1:15" ht="15" customHeight="1">
      <c r="A11" s="26">
        <v>7</v>
      </c>
      <c r="B11" s="37" t="s">
        <v>275</v>
      </c>
      <c r="C11" s="123">
        <v>582314.81062999973</v>
      </c>
      <c r="D11" s="110"/>
      <c r="E11" s="110"/>
      <c r="F11" s="112"/>
      <c r="G11" s="109"/>
      <c r="H11" s="109"/>
      <c r="I11" s="133"/>
      <c r="J11" s="109"/>
      <c r="K11" s="109"/>
      <c r="L11" s="110"/>
      <c r="M11" s="109"/>
      <c r="N11" s="110"/>
      <c r="O11" s="89" t="s">
        <v>292</v>
      </c>
    </row>
    <row r="12" spans="1:15" s="67" customFormat="1" ht="15" customHeight="1">
      <c r="A12" s="26">
        <v>8</v>
      </c>
      <c r="B12" s="37" t="s">
        <v>276</v>
      </c>
      <c r="C12" s="123">
        <v>3812477.2805199996</v>
      </c>
      <c r="D12" s="110"/>
      <c r="E12" s="110"/>
      <c r="F12" s="112"/>
      <c r="G12" s="109"/>
      <c r="H12" s="109"/>
      <c r="I12" s="133"/>
      <c r="J12" s="109"/>
      <c r="K12" s="109"/>
      <c r="L12" s="110"/>
      <c r="M12" s="109"/>
      <c r="N12" s="110"/>
      <c r="O12" s="89" t="s">
        <v>293</v>
      </c>
    </row>
    <row r="13" spans="1:15" ht="15" customHeight="1">
      <c r="A13" s="26">
        <v>9</v>
      </c>
      <c r="B13" s="37" t="s">
        <v>277</v>
      </c>
      <c r="C13" s="123">
        <v>4730476.6630100012</v>
      </c>
      <c r="D13" s="110"/>
      <c r="E13" s="110"/>
      <c r="F13" s="112"/>
      <c r="G13" s="109"/>
      <c r="H13" s="109"/>
      <c r="I13" s="133"/>
      <c r="J13" s="109"/>
      <c r="K13" s="109"/>
      <c r="L13" s="110"/>
      <c r="M13" s="109"/>
      <c r="N13" s="110"/>
      <c r="O13" s="89" t="s">
        <v>294</v>
      </c>
    </row>
    <row r="14" spans="1:15" ht="15" customHeight="1">
      <c r="A14" s="26">
        <v>10</v>
      </c>
      <c r="B14" s="37" t="s">
        <v>278</v>
      </c>
      <c r="C14" s="123">
        <v>-619578.33354000002</v>
      </c>
      <c r="D14" s="110"/>
      <c r="E14" s="110"/>
      <c r="F14" s="112"/>
      <c r="G14" s="109"/>
      <c r="H14" s="109"/>
      <c r="I14" s="133"/>
      <c r="J14" s="109"/>
      <c r="K14" s="109"/>
      <c r="L14" s="110"/>
      <c r="M14" s="109"/>
      <c r="N14" s="110"/>
      <c r="O14" s="89" t="s">
        <v>295</v>
      </c>
    </row>
    <row r="15" spans="1:15" ht="15" customHeight="1">
      <c r="A15" s="26">
        <v>11</v>
      </c>
      <c r="B15" s="37" t="s">
        <v>279</v>
      </c>
      <c r="C15" s="123">
        <v>-828868.37468000012</v>
      </c>
      <c r="D15" s="110"/>
      <c r="E15" s="110"/>
      <c r="F15" s="112"/>
      <c r="G15" s="109"/>
      <c r="H15" s="109"/>
      <c r="I15" s="133"/>
      <c r="J15" s="109"/>
      <c r="K15" s="109"/>
      <c r="L15" s="110"/>
      <c r="M15" s="109"/>
      <c r="N15" s="110"/>
      <c r="O15" s="89" t="s">
        <v>296</v>
      </c>
    </row>
    <row r="16" spans="1:15" ht="15" customHeight="1">
      <c r="A16" s="26">
        <v>12</v>
      </c>
      <c r="B16" s="37" t="s">
        <v>389</v>
      </c>
      <c r="C16" s="123">
        <v>1334.2667699999997</v>
      </c>
      <c r="D16" s="110"/>
      <c r="E16" s="110"/>
      <c r="F16" s="112"/>
      <c r="G16" s="109"/>
      <c r="H16" s="109"/>
      <c r="I16" s="133"/>
      <c r="J16" s="109"/>
      <c r="K16" s="109"/>
      <c r="L16" s="110"/>
      <c r="M16" s="109"/>
      <c r="N16" s="110"/>
      <c r="O16" s="89" t="s">
        <v>418</v>
      </c>
    </row>
    <row r="17" spans="1:15" ht="15" customHeight="1">
      <c r="A17" s="26">
        <v>13</v>
      </c>
      <c r="B17" s="71" t="s">
        <v>280</v>
      </c>
      <c r="C17" s="123">
        <v>-1447112.4415100005</v>
      </c>
      <c r="D17" s="110"/>
      <c r="E17" s="110"/>
      <c r="F17" s="112"/>
      <c r="G17" s="109"/>
      <c r="H17" s="109"/>
      <c r="I17" s="133"/>
      <c r="J17" s="109"/>
      <c r="K17" s="109"/>
      <c r="L17" s="110"/>
      <c r="M17" s="109"/>
      <c r="N17" s="110"/>
      <c r="O17" s="89" t="s">
        <v>297</v>
      </c>
    </row>
    <row r="18" spans="1:15" ht="15" customHeight="1">
      <c r="A18" s="27">
        <v>14</v>
      </c>
      <c r="B18" s="61" t="s">
        <v>217</v>
      </c>
      <c r="C18" s="124">
        <v>3283364.2214800003</v>
      </c>
      <c r="D18" s="113"/>
      <c r="E18" s="113"/>
      <c r="F18" s="116"/>
      <c r="G18" s="115"/>
      <c r="H18" s="115"/>
      <c r="I18" s="134"/>
      <c r="J18" s="115"/>
      <c r="K18" s="115"/>
      <c r="L18" s="113"/>
      <c r="M18" s="115"/>
      <c r="N18" s="113"/>
      <c r="O18" s="89" t="s">
        <v>248</v>
      </c>
    </row>
    <row r="19" spans="1:15" ht="15" customHeight="1">
      <c r="A19" s="26">
        <v>15</v>
      </c>
      <c r="B19" s="37" t="s">
        <v>281</v>
      </c>
      <c r="C19" s="123">
        <v>6535.3011900000001</v>
      </c>
      <c r="D19" s="110"/>
      <c r="E19" s="110"/>
      <c r="F19" s="112"/>
      <c r="G19" s="109"/>
      <c r="H19" s="109"/>
      <c r="I19" s="133"/>
      <c r="J19" s="109"/>
      <c r="K19" s="109"/>
      <c r="L19" s="110"/>
      <c r="M19" s="109"/>
      <c r="N19" s="110"/>
      <c r="O19" s="89" t="s">
        <v>298</v>
      </c>
    </row>
    <row r="20" spans="1:15" s="10" customFormat="1" ht="15" customHeight="1">
      <c r="A20" s="27">
        <v>16</v>
      </c>
      <c r="B20" s="61" t="s">
        <v>282</v>
      </c>
      <c r="C20" s="124">
        <v>3289899.5227200002</v>
      </c>
      <c r="D20" s="113"/>
      <c r="E20" s="113"/>
      <c r="F20" s="116"/>
      <c r="G20" s="115"/>
      <c r="H20" s="115"/>
      <c r="I20" s="134"/>
      <c r="J20" s="115"/>
      <c r="K20" s="115"/>
      <c r="L20" s="113"/>
      <c r="M20" s="115"/>
      <c r="N20" s="113"/>
      <c r="O20" s="90" t="s">
        <v>299</v>
      </c>
    </row>
    <row r="21" spans="1:15" ht="15" customHeight="1">
      <c r="A21" s="26">
        <v>17</v>
      </c>
      <c r="B21" s="37" t="s">
        <v>283</v>
      </c>
      <c r="C21" s="123">
        <v>2734860.0911300001</v>
      </c>
      <c r="D21" s="110"/>
      <c r="E21" s="110"/>
      <c r="F21" s="112"/>
      <c r="G21" s="109"/>
      <c r="H21" s="109"/>
      <c r="I21" s="133"/>
      <c r="J21" s="109"/>
      <c r="K21" s="109"/>
      <c r="L21" s="110"/>
      <c r="M21" s="109"/>
      <c r="N21" s="110"/>
      <c r="O21" s="89" t="s">
        <v>165</v>
      </c>
    </row>
    <row r="22" spans="1:15" ht="15" customHeight="1">
      <c r="A22" s="26">
        <v>18</v>
      </c>
      <c r="B22" s="37" t="s">
        <v>223</v>
      </c>
      <c r="C22" s="123">
        <v>1201607.5274600005</v>
      </c>
      <c r="D22" s="110"/>
      <c r="E22" s="110"/>
      <c r="F22" s="112"/>
      <c r="G22" s="109"/>
      <c r="H22" s="109"/>
      <c r="I22" s="133"/>
      <c r="J22" s="109"/>
      <c r="K22" s="109"/>
      <c r="L22" s="110"/>
      <c r="M22" s="109"/>
      <c r="N22" s="110"/>
      <c r="O22" s="89" t="s">
        <v>300</v>
      </c>
    </row>
    <row r="23" spans="1:15" ht="15" customHeight="1">
      <c r="A23" s="26">
        <v>19</v>
      </c>
      <c r="B23" s="37" t="s">
        <v>225</v>
      </c>
      <c r="C23" s="123">
        <v>77427.53254999996</v>
      </c>
      <c r="D23" s="110"/>
      <c r="E23" s="110"/>
      <c r="F23" s="112"/>
      <c r="G23" s="109"/>
      <c r="H23" s="109"/>
      <c r="I23" s="133"/>
      <c r="J23" s="109"/>
      <c r="K23" s="109"/>
      <c r="L23" s="110"/>
      <c r="M23" s="109"/>
      <c r="N23" s="110"/>
      <c r="O23" s="89" t="s">
        <v>301</v>
      </c>
    </row>
    <row r="24" spans="1:15" ht="15" customHeight="1">
      <c r="A24" s="26">
        <v>20</v>
      </c>
      <c r="B24" s="37" t="s">
        <v>284</v>
      </c>
      <c r="C24" s="123">
        <v>1610680.0960399997</v>
      </c>
      <c r="D24" s="110"/>
      <c r="E24" s="110"/>
      <c r="F24" s="112"/>
      <c r="G24" s="109"/>
      <c r="H24" s="109"/>
      <c r="I24" s="133"/>
      <c r="J24" s="109"/>
      <c r="K24" s="109"/>
      <c r="L24" s="110"/>
      <c r="M24" s="109"/>
      <c r="N24" s="110"/>
      <c r="O24" s="89" t="s">
        <v>310</v>
      </c>
    </row>
    <row r="25" spans="1:15" ht="15" customHeight="1">
      <c r="A25" s="26">
        <v>21</v>
      </c>
      <c r="B25" s="37" t="s">
        <v>285</v>
      </c>
      <c r="C25" s="123">
        <v>51642.497779999991</v>
      </c>
      <c r="D25" s="110"/>
      <c r="E25" s="110"/>
      <c r="F25" s="112"/>
      <c r="G25" s="109"/>
      <c r="H25" s="109"/>
      <c r="I25" s="133"/>
      <c r="J25" s="109"/>
      <c r="K25" s="109"/>
      <c r="L25" s="110"/>
      <c r="M25" s="109"/>
      <c r="N25" s="110"/>
      <c r="O25" s="89" t="s">
        <v>311</v>
      </c>
    </row>
    <row r="26" spans="1:15" s="10" customFormat="1" ht="15" customHeight="1">
      <c r="A26" s="26">
        <v>22</v>
      </c>
      <c r="B26" s="61" t="s">
        <v>328</v>
      </c>
      <c r="C26" s="124">
        <v>1662322.5939199997</v>
      </c>
      <c r="D26" s="113"/>
      <c r="E26" s="113"/>
      <c r="F26" s="116"/>
      <c r="G26" s="115"/>
      <c r="H26" s="115"/>
      <c r="I26" s="134"/>
      <c r="J26" s="115"/>
      <c r="K26" s="115"/>
      <c r="L26" s="113"/>
      <c r="M26" s="115"/>
      <c r="N26" s="113"/>
      <c r="O26" s="90" t="s">
        <v>308</v>
      </c>
    </row>
    <row r="27" spans="1:15" ht="15" customHeight="1">
      <c r="A27" s="26">
        <v>23</v>
      </c>
      <c r="B27" s="61" t="s">
        <v>329</v>
      </c>
      <c r="C27" s="124">
        <v>1627576.9285800003</v>
      </c>
      <c r="D27" s="113"/>
      <c r="E27" s="113"/>
      <c r="F27" s="116"/>
      <c r="G27" s="115"/>
      <c r="H27" s="115"/>
      <c r="I27" s="134"/>
      <c r="J27" s="115"/>
      <c r="K27" s="115"/>
      <c r="L27" s="113"/>
      <c r="M27" s="115"/>
      <c r="N27" s="113"/>
      <c r="O27" s="90" t="s">
        <v>309</v>
      </c>
    </row>
    <row r="28" spans="1:15" ht="15" customHeight="1">
      <c r="A28" s="26">
        <v>24</v>
      </c>
      <c r="B28" s="37" t="s">
        <v>218</v>
      </c>
      <c r="C28" s="123">
        <v>269286.32850000006</v>
      </c>
      <c r="D28" s="110"/>
      <c r="E28" s="110"/>
      <c r="F28" s="112"/>
      <c r="G28" s="109"/>
      <c r="H28" s="109"/>
      <c r="I28" s="133"/>
      <c r="J28" s="109"/>
      <c r="K28" s="109"/>
      <c r="L28" s="110"/>
      <c r="M28" s="109"/>
      <c r="N28" s="110"/>
      <c r="O28" s="89" t="s">
        <v>246</v>
      </c>
    </row>
    <row r="29" spans="1:15" ht="15" customHeight="1">
      <c r="A29" s="26">
        <v>25</v>
      </c>
      <c r="B29" s="37" t="s">
        <v>233</v>
      </c>
      <c r="C29" s="125">
        <v>213827.52537000008</v>
      </c>
      <c r="D29" s="110"/>
      <c r="E29" s="110"/>
      <c r="F29" s="112"/>
      <c r="G29" s="109"/>
      <c r="H29" s="109"/>
      <c r="I29" s="133"/>
      <c r="J29" s="109"/>
      <c r="K29" s="109"/>
      <c r="L29" s="110"/>
      <c r="M29" s="109"/>
      <c r="N29" s="110"/>
      <c r="O29" s="89" t="s">
        <v>256</v>
      </c>
    </row>
    <row r="30" spans="1:15" ht="15" customHeight="1">
      <c r="A30" s="26">
        <v>26</v>
      </c>
      <c r="B30" s="37" t="s">
        <v>286</v>
      </c>
      <c r="C30" s="123">
        <v>498173.85575000005</v>
      </c>
      <c r="D30" s="110"/>
      <c r="E30" s="110"/>
      <c r="F30" s="112"/>
      <c r="G30" s="109"/>
      <c r="H30" s="109"/>
      <c r="I30" s="133"/>
      <c r="J30" s="109"/>
      <c r="K30" s="109"/>
      <c r="L30" s="110"/>
      <c r="M30" s="109"/>
      <c r="N30" s="110"/>
      <c r="O30" s="89" t="s">
        <v>267</v>
      </c>
    </row>
    <row r="31" spans="1:15" ht="15" customHeight="1">
      <c r="A31" s="26">
        <v>27</v>
      </c>
      <c r="B31" s="37" t="s">
        <v>235</v>
      </c>
      <c r="C31" s="123">
        <v>19539.883560000006</v>
      </c>
      <c r="D31" s="110"/>
      <c r="E31" s="110"/>
      <c r="F31" s="112"/>
      <c r="G31" s="109"/>
      <c r="H31" s="109"/>
      <c r="I31" s="133"/>
      <c r="J31" s="109"/>
      <c r="K31" s="109"/>
      <c r="L31" s="110"/>
      <c r="M31" s="109"/>
      <c r="N31" s="110"/>
      <c r="O31" s="89" t="s">
        <v>266</v>
      </c>
    </row>
    <row r="32" spans="1:15" ht="15" customHeight="1">
      <c r="A32" s="26">
        <v>28</v>
      </c>
      <c r="B32" s="37" t="s">
        <v>287</v>
      </c>
      <c r="C32" s="123">
        <v>359142.89101999992</v>
      </c>
      <c r="D32" s="110"/>
      <c r="E32" s="110"/>
      <c r="F32" s="112"/>
      <c r="G32" s="109"/>
      <c r="H32" s="109"/>
      <c r="I32" s="133"/>
      <c r="J32" s="109"/>
      <c r="K32" s="109"/>
      <c r="L32" s="110"/>
      <c r="M32" s="109"/>
      <c r="N32" s="110"/>
      <c r="O32" s="89" t="s">
        <v>268</v>
      </c>
    </row>
    <row r="33" spans="1:15" ht="15" customHeight="1">
      <c r="A33" s="26">
        <v>29</v>
      </c>
      <c r="B33" s="37" t="s">
        <v>390</v>
      </c>
      <c r="C33" s="123">
        <v>0</v>
      </c>
      <c r="D33" s="110"/>
      <c r="E33" s="110"/>
      <c r="F33" s="112"/>
      <c r="G33" s="60"/>
      <c r="H33" s="60"/>
      <c r="I33" s="109"/>
      <c r="J33" s="109"/>
      <c r="K33" s="109"/>
      <c r="L33" s="110"/>
      <c r="M33" s="109"/>
      <c r="N33" s="110"/>
      <c r="O33" s="89" t="s">
        <v>420</v>
      </c>
    </row>
    <row r="34" spans="1:15" ht="15" customHeight="1">
      <c r="A34" s="26">
        <v>30</v>
      </c>
      <c r="B34" s="37" t="s">
        <v>391</v>
      </c>
      <c r="C34" s="123">
        <v>0</v>
      </c>
      <c r="D34" s="110"/>
      <c r="E34" s="110"/>
      <c r="F34" s="112"/>
      <c r="G34" s="60"/>
      <c r="H34" s="60"/>
      <c r="I34" s="109"/>
      <c r="J34" s="109"/>
      <c r="K34" s="109"/>
      <c r="L34" s="110"/>
      <c r="M34" s="109"/>
      <c r="N34" s="110"/>
      <c r="O34" s="89" t="s">
        <v>419</v>
      </c>
    </row>
    <row r="35" spans="1:15" s="10" customFormat="1" ht="15" customHeight="1">
      <c r="A35" s="26">
        <v>31</v>
      </c>
      <c r="B35" s="61" t="s">
        <v>330</v>
      </c>
      <c r="C35" s="124">
        <v>1090684.1564599997</v>
      </c>
      <c r="D35" s="113"/>
      <c r="E35" s="113"/>
      <c r="F35" s="116"/>
      <c r="G35" s="115"/>
      <c r="H35" s="115"/>
      <c r="I35" s="134"/>
      <c r="J35" s="115"/>
      <c r="K35" s="115"/>
      <c r="L35" s="113"/>
      <c r="M35" s="115"/>
      <c r="N35" s="113"/>
      <c r="O35" s="90" t="s">
        <v>307</v>
      </c>
    </row>
    <row r="36" spans="1:15" ht="15" customHeight="1">
      <c r="A36" s="26">
        <v>32</v>
      </c>
      <c r="B36" s="37" t="s">
        <v>331</v>
      </c>
      <c r="C36" s="123">
        <v>806179.10066999996</v>
      </c>
      <c r="D36" s="110"/>
      <c r="E36" s="110"/>
      <c r="F36" s="112"/>
      <c r="G36" s="109"/>
      <c r="H36" s="109"/>
      <c r="I36" s="133"/>
      <c r="J36" s="109"/>
      <c r="K36" s="109"/>
      <c r="L36" s="110"/>
      <c r="M36" s="109"/>
      <c r="N36" s="110"/>
      <c r="O36" s="89" t="s">
        <v>306</v>
      </c>
    </row>
    <row r="37" spans="1:15" ht="15" customHeight="1">
      <c r="A37" s="26">
        <v>33</v>
      </c>
      <c r="B37" s="37" t="s">
        <v>237</v>
      </c>
      <c r="C37" s="123">
        <v>21201.304530000001</v>
      </c>
      <c r="D37" s="110"/>
      <c r="E37" s="110"/>
      <c r="F37" s="112"/>
      <c r="G37" s="109"/>
      <c r="H37" s="109"/>
      <c r="I37" s="133"/>
      <c r="J37" s="109"/>
      <c r="K37" s="109"/>
      <c r="L37" s="110"/>
      <c r="M37" s="109"/>
      <c r="N37" s="110"/>
      <c r="O37" s="89" t="s">
        <v>305</v>
      </c>
    </row>
    <row r="38" spans="1:15" ht="15" customHeight="1">
      <c r="A38" s="26">
        <v>34</v>
      </c>
      <c r="B38" s="37" t="s">
        <v>239</v>
      </c>
      <c r="C38" s="123">
        <v>827380.40535999998</v>
      </c>
      <c r="D38" s="110"/>
      <c r="E38" s="110"/>
      <c r="F38" s="112"/>
      <c r="G38" s="109"/>
      <c r="H38" s="109"/>
      <c r="I38" s="133"/>
      <c r="J38" s="109"/>
      <c r="K38" s="109"/>
      <c r="L38" s="110"/>
      <c r="M38" s="109"/>
      <c r="N38" s="110"/>
      <c r="O38" s="89" t="s">
        <v>254</v>
      </c>
    </row>
    <row r="39" spans="1:15" ht="15" customHeight="1">
      <c r="A39" s="26">
        <v>35</v>
      </c>
      <c r="B39" s="37" t="s">
        <v>288</v>
      </c>
      <c r="C39" s="123">
        <v>97297.024640000032</v>
      </c>
      <c r="D39" s="110"/>
      <c r="E39" s="110"/>
      <c r="F39" s="112"/>
      <c r="G39" s="109"/>
      <c r="H39" s="109"/>
      <c r="I39" s="133"/>
      <c r="J39" s="109"/>
      <c r="K39" s="109"/>
      <c r="L39" s="110"/>
      <c r="M39" s="109"/>
      <c r="N39" s="110"/>
      <c r="O39" s="89" t="s">
        <v>253</v>
      </c>
    </row>
    <row r="40" spans="1:15" ht="15" customHeight="1">
      <c r="A40" s="26">
        <v>36</v>
      </c>
      <c r="B40" s="37" t="s">
        <v>332</v>
      </c>
      <c r="C40" s="123">
        <v>730083.38066999998</v>
      </c>
      <c r="D40" s="110"/>
      <c r="E40" s="110"/>
      <c r="F40" s="112"/>
      <c r="G40" s="109"/>
      <c r="H40" s="109"/>
      <c r="I40" s="133"/>
      <c r="J40" s="109"/>
      <c r="K40" s="109"/>
      <c r="L40" s="110"/>
      <c r="M40" s="109"/>
      <c r="N40" s="110"/>
      <c r="O40" s="89" t="s">
        <v>304</v>
      </c>
    </row>
    <row r="41" spans="1:15" ht="15" customHeight="1">
      <c r="A41" s="26">
        <v>37</v>
      </c>
      <c r="B41" s="37" t="s">
        <v>242</v>
      </c>
      <c r="C41" s="123">
        <v>15007.743410000017</v>
      </c>
      <c r="D41" s="110"/>
      <c r="E41" s="110"/>
      <c r="F41" s="112"/>
      <c r="G41" s="109"/>
      <c r="H41" s="109"/>
      <c r="I41" s="133"/>
      <c r="J41" s="109"/>
      <c r="K41" s="109"/>
      <c r="L41" s="110"/>
      <c r="M41" s="109"/>
      <c r="N41" s="110"/>
      <c r="O41" s="89" t="s">
        <v>303</v>
      </c>
    </row>
    <row r="42" spans="1:15" s="10" customFormat="1" ht="15" customHeight="1">
      <c r="A42" s="26">
        <v>38</v>
      </c>
      <c r="B42" s="61" t="s">
        <v>333</v>
      </c>
      <c r="C42" s="124">
        <v>745091.1240699999</v>
      </c>
      <c r="D42" s="113"/>
      <c r="E42" s="113"/>
      <c r="F42" s="116"/>
      <c r="G42" s="115"/>
      <c r="H42" s="115"/>
      <c r="I42" s="134"/>
      <c r="J42" s="115"/>
      <c r="K42" s="115"/>
      <c r="L42" s="113"/>
      <c r="M42" s="115"/>
      <c r="N42" s="113"/>
      <c r="O42" s="90" t="s">
        <v>302</v>
      </c>
    </row>
    <row r="43" spans="1:15">
      <c r="D43" s="55"/>
      <c r="J43" s="106"/>
    </row>
    <row r="44" spans="1:15" ht="15.5">
      <c r="B44" s="91" t="s">
        <v>421</v>
      </c>
      <c r="D44" s="25"/>
      <c r="J44" s="108"/>
      <c r="K44" s="108"/>
    </row>
    <row r="45" spans="1:15">
      <c r="N45" s="70"/>
    </row>
    <row r="46" spans="1:15">
      <c r="A46" s="70"/>
      <c r="N46" s="70"/>
      <c r="O46" s="22"/>
    </row>
  </sheetData>
  <mergeCells count="2">
    <mergeCell ref="A2:O2"/>
    <mergeCell ref="A3:O3"/>
  </mergeCells>
  <pageMargins left="0.7" right="0.7" top="0.75" bottom="0.75" header="0.3" footer="0.3"/>
  <pageSetup paperSize="9"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C5" activePane="bottomRight" state="frozen"/>
      <selection pane="topRight"/>
      <selection pane="bottomLeft"/>
      <selection pane="bottomRight" activeCell="C4" sqref="C4"/>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354</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ht="15" customHeight="1">
      <c r="A5" s="26">
        <v>1</v>
      </c>
      <c r="B5" s="6" t="s">
        <v>270</v>
      </c>
      <c r="C5" s="123">
        <v>0</v>
      </c>
      <c r="D5" s="123"/>
      <c r="E5" s="110"/>
      <c r="F5" s="110"/>
      <c r="G5" s="112"/>
      <c r="H5" s="109"/>
      <c r="I5" s="133"/>
      <c r="J5" s="109"/>
      <c r="K5" s="112"/>
      <c r="L5" s="109"/>
      <c r="M5" s="109"/>
      <c r="N5" s="110"/>
      <c r="O5" s="89" t="s">
        <v>289</v>
      </c>
    </row>
    <row r="6" spans="1:15" ht="15" customHeight="1">
      <c r="A6" s="26">
        <v>2</v>
      </c>
      <c r="B6" s="6" t="s">
        <v>312</v>
      </c>
      <c r="C6" s="123">
        <v>2083048.5998499999</v>
      </c>
      <c r="D6" s="110"/>
      <c r="E6" s="110"/>
      <c r="F6" s="123"/>
      <c r="G6" s="112"/>
      <c r="H6" s="109"/>
      <c r="I6" s="133"/>
      <c r="J6" s="109"/>
      <c r="K6" s="112"/>
      <c r="L6" s="110"/>
      <c r="M6" s="109"/>
      <c r="N6" s="110"/>
      <c r="O6" s="89" t="s">
        <v>415</v>
      </c>
    </row>
    <row r="7" spans="1:15" ht="15" customHeight="1">
      <c r="A7" s="27">
        <v>3</v>
      </c>
      <c r="B7" s="63" t="s">
        <v>388</v>
      </c>
      <c r="C7" s="124">
        <v>2083048.5998499999</v>
      </c>
      <c r="D7" s="113"/>
      <c r="E7" s="113"/>
      <c r="F7" s="124"/>
      <c r="G7" s="116"/>
      <c r="H7" s="115"/>
      <c r="I7" s="134"/>
      <c r="J7" s="115"/>
      <c r="K7" s="116"/>
      <c r="L7" s="113"/>
      <c r="M7" s="115"/>
      <c r="N7" s="113"/>
      <c r="O7" s="90" t="s">
        <v>416</v>
      </c>
    </row>
    <row r="8" spans="1:15" ht="15" customHeight="1">
      <c r="A8" s="26">
        <v>4</v>
      </c>
      <c r="B8" s="6" t="s">
        <v>272</v>
      </c>
      <c r="C8" s="123">
        <v>302567.31244999997</v>
      </c>
      <c r="D8" s="110"/>
      <c r="E8" s="110"/>
      <c r="F8" s="123"/>
      <c r="G8" s="112"/>
      <c r="H8" s="109"/>
      <c r="I8" s="133"/>
      <c r="J8" s="109"/>
      <c r="K8" s="112"/>
      <c r="L8" s="110"/>
      <c r="M8" s="109"/>
      <c r="N8" s="110"/>
      <c r="O8" s="89" t="s">
        <v>417</v>
      </c>
    </row>
    <row r="9" spans="1:15" s="10" customFormat="1" ht="15" customHeight="1">
      <c r="A9" s="26">
        <v>5</v>
      </c>
      <c r="B9" s="63" t="s">
        <v>273</v>
      </c>
      <c r="C9" s="124">
        <v>1780481.28737</v>
      </c>
      <c r="D9" s="113"/>
      <c r="E9" s="113"/>
      <c r="F9" s="124"/>
      <c r="G9" s="116"/>
      <c r="H9" s="115"/>
      <c r="I9" s="134"/>
      <c r="J9" s="115"/>
      <c r="K9" s="116"/>
      <c r="L9" s="113"/>
      <c r="M9" s="115"/>
      <c r="N9" s="113"/>
      <c r="O9" s="90" t="s">
        <v>290</v>
      </c>
    </row>
    <row r="10" spans="1:15" ht="15" customHeight="1">
      <c r="A10" s="26">
        <v>6</v>
      </c>
      <c r="B10" s="6" t="s">
        <v>313</v>
      </c>
      <c r="C10" s="123">
        <v>1010013.9090000002</v>
      </c>
      <c r="D10" s="110"/>
      <c r="E10" s="110"/>
      <c r="F10" s="123"/>
      <c r="G10" s="112"/>
      <c r="H10" s="109"/>
      <c r="I10" s="133"/>
      <c r="J10" s="109"/>
      <c r="K10" s="112"/>
      <c r="L10" s="110"/>
      <c r="M10" s="109"/>
      <c r="N10" s="110"/>
      <c r="O10" s="89" t="s">
        <v>291</v>
      </c>
    </row>
    <row r="11" spans="1:15" ht="15" customHeight="1">
      <c r="A11" s="26">
        <v>7</v>
      </c>
      <c r="B11" s="6" t="s">
        <v>275</v>
      </c>
      <c r="C11" s="123">
        <v>52935.889309999999</v>
      </c>
      <c r="D11" s="110"/>
      <c r="E11" s="110"/>
      <c r="F11" s="123"/>
      <c r="G11" s="112"/>
      <c r="H11" s="109"/>
      <c r="I11" s="133"/>
      <c r="J11" s="109"/>
      <c r="K11" s="112"/>
      <c r="L11" s="110"/>
      <c r="M11" s="109"/>
      <c r="N11" s="110"/>
      <c r="O11" s="89" t="s">
        <v>292</v>
      </c>
    </row>
    <row r="12" spans="1:15" s="10" customFormat="1" ht="15" customHeight="1">
      <c r="A12" s="26">
        <v>8</v>
      </c>
      <c r="B12" s="63" t="s">
        <v>276</v>
      </c>
      <c r="C12" s="124">
        <v>957078.01965999999</v>
      </c>
      <c r="D12" s="113"/>
      <c r="E12" s="113"/>
      <c r="F12" s="124"/>
      <c r="G12" s="116"/>
      <c r="H12" s="115"/>
      <c r="I12" s="134"/>
      <c r="J12" s="115"/>
      <c r="K12" s="116"/>
      <c r="L12" s="113"/>
      <c r="M12" s="115"/>
      <c r="N12" s="113"/>
      <c r="O12" s="89" t="s">
        <v>293</v>
      </c>
    </row>
    <row r="13" spans="1:15" ht="15" customHeight="1">
      <c r="A13" s="26">
        <v>9</v>
      </c>
      <c r="B13" s="6" t="s">
        <v>277</v>
      </c>
      <c r="C13" s="123">
        <v>823403.26771000004</v>
      </c>
      <c r="D13" s="110"/>
      <c r="E13" s="110"/>
      <c r="F13" s="123"/>
      <c r="G13" s="112"/>
      <c r="H13" s="109"/>
      <c r="I13" s="133"/>
      <c r="J13" s="109"/>
      <c r="K13" s="112"/>
      <c r="L13" s="110"/>
      <c r="M13" s="109"/>
      <c r="N13" s="110"/>
      <c r="O13" s="89" t="s">
        <v>294</v>
      </c>
    </row>
    <row r="14" spans="1:15" ht="15" customHeight="1">
      <c r="A14" s="26">
        <v>10</v>
      </c>
      <c r="B14" s="6" t="s">
        <v>278</v>
      </c>
      <c r="C14" s="123">
        <v>16562.95392</v>
      </c>
      <c r="D14" s="110"/>
      <c r="E14" s="110"/>
      <c r="F14" s="123"/>
      <c r="G14" s="112"/>
      <c r="H14" s="109"/>
      <c r="I14" s="133"/>
      <c r="J14" s="109"/>
      <c r="K14" s="117"/>
      <c r="L14" s="110"/>
      <c r="M14" s="109"/>
      <c r="N14" s="110"/>
      <c r="O14" s="89" t="s">
        <v>295</v>
      </c>
    </row>
    <row r="15" spans="1:15" ht="15" customHeight="1">
      <c r="A15" s="26">
        <v>11</v>
      </c>
      <c r="B15" s="6" t="s">
        <v>279</v>
      </c>
      <c r="C15" s="123">
        <v>4179.516249999986</v>
      </c>
      <c r="D15" s="110"/>
      <c r="E15" s="110"/>
      <c r="F15" s="123"/>
      <c r="G15" s="112"/>
      <c r="H15" s="109"/>
      <c r="I15" s="133"/>
      <c r="J15" s="109"/>
      <c r="K15" s="112"/>
      <c r="L15" s="110"/>
      <c r="M15" s="109"/>
      <c r="N15" s="110"/>
      <c r="O15" s="89" t="s">
        <v>296</v>
      </c>
    </row>
    <row r="16" spans="1:15" ht="15" customHeight="1">
      <c r="A16" s="26">
        <v>12</v>
      </c>
      <c r="B16" s="6" t="s">
        <v>389</v>
      </c>
      <c r="C16" s="123">
        <v>0</v>
      </c>
      <c r="D16" s="110"/>
      <c r="E16" s="110"/>
      <c r="F16" s="123"/>
      <c r="G16" s="123"/>
      <c r="H16" s="69"/>
      <c r="I16" s="133"/>
      <c r="J16" s="109"/>
      <c r="K16" s="112"/>
      <c r="L16" s="110"/>
      <c r="M16" s="109"/>
      <c r="N16" s="110"/>
      <c r="O16" s="89" t="s">
        <v>418</v>
      </c>
    </row>
    <row r="17" spans="1:15" ht="15" customHeight="1">
      <c r="A17" s="26">
        <v>13</v>
      </c>
      <c r="B17" s="6" t="s">
        <v>280</v>
      </c>
      <c r="C17" s="123">
        <v>20742.470179999997</v>
      </c>
      <c r="D17" s="110"/>
      <c r="E17" s="110"/>
      <c r="F17" s="123"/>
      <c r="G17" s="112"/>
      <c r="H17" s="109"/>
      <c r="I17" s="133"/>
      <c r="J17" s="109"/>
      <c r="K17" s="112"/>
      <c r="L17" s="110"/>
      <c r="M17" s="109"/>
      <c r="N17" s="110"/>
      <c r="O17" s="89" t="s">
        <v>297</v>
      </c>
    </row>
    <row r="18" spans="1:15" ht="15" customHeight="1">
      <c r="A18" s="26">
        <v>14</v>
      </c>
      <c r="B18" s="6" t="s">
        <v>217</v>
      </c>
      <c r="C18" s="123">
        <v>844145.73789999995</v>
      </c>
      <c r="D18" s="110"/>
      <c r="E18" s="110"/>
      <c r="F18" s="123"/>
      <c r="G18" s="112"/>
      <c r="H18" s="109"/>
      <c r="I18" s="133"/>
      <c r="J18" s="109"/>
      <c r="K18" s="112"/>
      <c r="L18" s="110"/>
      <c r="M18" s="109"/>
      <c r="N18" s="110"/>
      <c r="O18" s="89" t="s">
        <v>248</v>
      </c>
    </row>
    <row r="19" spans="1:15" ht="15" customHeight="1">
      <c r="A19" s="26">
        <v>15</v>
      </c>
      <c r="B19" s="6" t="s">
        <v>281</v>
      </c>
      <c r="C19" s="123">
        <v>40.55256</v>
      </c>
      <c r="D19" s="110"/>
      <c r="E19" s="110"/>
      <c r="F19" s="123"/>
      <c r="G19" s="112"/>
      <c r="H19" s="109"/>
      <c r="I19" s="133"/>
      <c r="J19" s="109"/>
      <c r="K19" s="112"/>
      <c r="L19" s="110"/>
      <c r="M19" s="109"/>
      <c r="N19" s="110"/>
      <c r="O19" s="89" t="s">
        <v>298</v>
      </c>
    </row>
    <row r="20" spans="1:15" s="10" customFormat="1" ht="15" customHeight="1">
      <c r="A20" s="26">
        <v>16</v>
      </c>
      <c r="B20" s="63" t="s">
        <v>334</v>
      </c>
      <c r="C20" s="124">
        <v>844186.29046999989</v>
      </c>
      <c r="D20" s="113"/>
      <c r="E20" s="113"/>
      <c r="F20" s="124"/>
      <c r="G20" s="116"/>
      <c r="H20" s="115"/>
      <c r="I20" s="134"/>
      <c r="J20" s="115"/>
      <c r="K20" s="116"/>
      <c r="L20" s="113"/>
      <c r="M20" s="115"/>
      <c r="N20" s="113"/>
      <c r="O20" s="90" t="s">
        <v>299</v>
      </c>
    </row>
    <row r="21" spans="1:15" ht="15" customHeight="1">
      <c r="A21" s="26">
        <v>17</v>
      </c>
      <c r="B21" s="6" t="s">
        <v>283</v>
      </c>
      <c r="C21" s="123">
        <v>789276.75800999999</v>
      </c>
      <c r="D21" s="110"/>
      <c r="E21" s="110"/>
      <c r="F21" s="123"/>
      <c r="G21" s="112"/>
      <c r="H21" s="109"/>
      <c r="I21" s="133"/>
      <c r="J21" s="109"/>
      <c r="K21" s="112"/>
      <c r="L21" s="110"/>
      <c r="M21" s="109"/>
      <c r="N21" s="110"/>
      <c r="O21" s="89" t="s">
        <v>165</v>
      </c>
    </row>
    <row r="22" spans="1:15" ht="15" customHeight="1">
      <c r="A22" s="26">
        <v>18</v>
      </c>
      <c r="B22" s="6" t="s">
        <v>223</v>
      </c>
      <c r="C22" s="123">
        <v>214352.37426000001</v>
      </c>
      <c r="D22" s="110"/>
      <c r="E22" s="110"/>
      <c r="F22" s="123"/>
      <c r="G22" s="112"/>
      <c r="H22" s="109"/>
      <c r="I22" s="133"/>
      <c r="J22" s="109"/>
      <c r="K22" s="112"/>
      <c r="L22" s="110"/>
      <c r="M22" s="109"/>
      <c r="N22" s="110"/>
      <c r="O22" s="89" t="s">
        <v>300</v>
      </c>
    </row>
    <row r="23" spans="1:15" ht="15" customHeight="1">
      <c r="A23" s="26">
        <v>19</v>
      </c>
      <c r="B23" s="6" t="s">
        <v>225</v>
      </c>
      <c r="C23" s="123">
        <v>145896.51214000001</v>
      </c>
      <c r="D23" s="110"/>
      <c r="E23" s="110"/>
      <c r="F23" s="123"/>
      <c r="G23" s="112"/>
      <c r="H23" s="109"/>
      <c r="I23" s="133"/>
      <c r="J23" s="109"/>
      <c r="K23" s="112"/>
      <c r="L23" s="110"/>
      <c r="M23" s="109"/>
      <c r="N23" s="110"/>
      <c r="O23" s="89" t="s">
        <v>301</v>
      </c>
    </row>
    <row r="24" spans="1:15" ht="15" customHeight="1">
      <c r="A24" s="26">
        <v>20</v>
      </c>
      <c r="B24" s="6" t="s">
        <v>314</v>
      </c>
      <c r="C24" s="123">
        <v>720820.89587000001</v>
      </c>
      <c r="D24" s="110"/>
      <c r="E24" s="110"/>
      <c r="F24" s="123"/>
      <c r="G24" s="112"/>
      <c r="H24" s="109"/>
      <c r="I24" s="133"/>
      <c r="J24" s="109"/>
      <c r="K24" s="112"/>
      <c r="L24" s="110"/>
      <c r="M24" s="109"/>
      <c r="N24" s="110"/>
      <c r="O24" s="89" t="s">
        <v>310</v>
      </c>
    </row>
    <row r="25" spans="1:15" ht="15" customHeight="1">
      <c r="A25" s="26">
        <v>21</v>
      </c>
      <c r="B25" s="6" t="s">
        <v>285</v>
      </c>
      <c r="C25" s="123">
        <v>1145.4598899999999</v>
      </c>
      <c r="D25" s="110"/>
      <c r="E25" s="110"/>
      <c r="F25" s="123"/>
      <c r="G25" s="112"/>
      <c r="H25" s="109"/>
      <c r="I25" s="133"/>
      <c r="J25" s="109"/>
      <c r="K25" s="112"/>
      <c r="L25" s="110"/>
      <c r="M25" s="109"/>
      <c r="N25" s="110"/>
      <c r="O25" s="89" t="s">
        <v>311</v>
      </c>
    </row>
    <row r="26" spans="1:15" s="10" customFormat="1" ht="15" customHeight="1">
      <c r="A26" s="26">
        <v>22</v>
      </c>
      <c r="B26" s="63" t="s">
        <v>335</v>
      </c>
      <c r="C26" s="124">
        <v>721966.35577000002</v>
      </c>
      <c r="D26" s="113"/>
      <c r="E26" s="113"/>
      <c r="F26" s="124"/>
      <c r="G26" s="116"/>
      <c r="H26" s="115"/>
      <c r="I26" s="134"/>
      <c r="J26" s="115"/>
      <c r="K26" s="116"/>
      <c r="L26" s="113"/>
      <c r="M26" s="115"/>
      <c r="N26" s="113"/>
      <c r="O26" s="90" t="s">
        <v>308</v>
      </c>
    </row>
    <row r="27" spans="1:15" ht="15" customHeight="1">
      <c r="A27" s="26">
        <v>23</v>
      </c>
      <c r="B27" s="63" t="s">
        <v>329</v>
      </c>
      <c r="C27" s="124">
        <v>122219.93468999999</v>
      </c>
      <c r="D27" s="113"/>
      <c r="E27" s="113"/>
      <c r="F27" s="124"/>
      <c r="G27" s="116"/>
      <c r="H27" s="115"/>
      <c r="I27" s="134"/>
      <c r="J27" s="115"/>
      <c r="K27" s="116"/>
      <c r="L27" s="113"/>
      <c r="M27" s="115"/>
      <c r="N27" s="113"/>
      <c r="O27" s="90" t="s">
        <v>309</v>
      </c>
    </row>
    <row r="28" spans="1:15" ht="15" customHeight="1">
      <c r="A28" s="26">
        <v>24</v>
      </c>
      <c r="B28" s="6" t="s">
        <v>315</v>
      </c>
      <c r="C28" s="123">
        <v>65210.771710000001</v>
      </c>
      <c r="D28" s="110"/>
      <c r="E28" s="110"/>
      <c r="F28" s="123"/>
      <c r="G28" s="112"/>
      <c r="H28" s="109"/>
      <c r="I28" s="133"/>
      <c r="J28" s="109"/>
      <c r="K28" s="112"/>
      <c r="L28" s="110"/>
      <c r="M28" s="109"/>
      <c r="N28" s="110"/>
      <c r="O28" s="89" t="s">
        <v>246</v>
      </c>
    </row>
    <row r="29" spans="1:15" ht="15" customHeight="1">
      <c r="A29" s="26">
        <v>25</v>
      </c>
      <c r="B29" s="6" t="s">
        <v>233</v>
      </c>
      <c r="C29" s="123">
        <v>682.71945999999991</v>
      </c>
      <c r="D29" s="110"/>
      <c r="E29" s="110"/>
      <c r="F29" s="123"/>
      <c r="G29" s="112"/>
      <c r="H29" s="109"/>
      <c r="I29" s="133"/>
      <c r="J29" s="109"/>
      <c r="K29" s="112"/>
      <c r="L29" s="110"/>
      <c r="M29" s="109"/>
      <c r="N29" s="110"/>
      <c r="O29" s="89" t="s">
        <v>256</v>
      </c>
    </row>
    <row r="30" spans="1:15" ht="15" customHeight="1">
      <c r="A30" s="26">
        <v>26</v>
      </c>
      <c r="B30" s="6" t="s">
        <v>286</v>
      </c>
      <c r="C30" s="123">
        <v>27169.45104</v>
      </c>
      <c r="D30" s="110"/>
      <c r="E30" s="110"/>
      <c r="F30" s="123"/>
      <c r="G30" s="112"/>
      <c r="H30" s="109"/>
      <c r="I30" s="133"/>
      <c r="J30" s="109"/>
      <c r="K30" s="112"/>
      <c r="L30" s="110"/>
      <c r="M30" s="109"/>
      <c r="N30" s="110"/>
      <c r="O30" s="89" t="s">
        <v>267</v>
      </c>
    </row>
    <row r="31" spans="1:15" ht="15" customHeight="1">
      <c r="A31" s="26">
        <v>27</v>
      </c>
      <c r="B31" s="6" t="s">
        <v>316</v>
      </c>
      <c r="C31" s="123">
        <v>351.34404000000001</v>
      </c>
      <c r="D31" s="110"/>
      <c r="E31" s="110"/>
      <c r="F31" s="123"/>
      <c r="G31" s="112"/>
      <c r="H31" s="109"/>
      <c r="I31" s="133"/>
      <c r="J31" s="109"/>
      <c r="K31" s="112"/>
      <c r="L31" s="110"/>
      <c r="M31" s="109"/>
      <c r="N31" s="110"/>
      <c r="O31" s="89" t="s">
        <v>266</v>
      </c>
    </row>
    <row r="32" spans="1:15" ht="15" customHeight="1">
      <c r="A32" s="26">
        <v>28</v>
      </c>
      <c r="B32" s="6" t="s">
        <v>287</v>
      </c>
      <c r="C32" s="123">
        <v>12403.7618</v>
      </c>
      <c r="D32" s="110"/>
      <c r="E32" s="110"/>
      <c r="F32" s="123"/>
      <c r="G32" s="112"/>
      <c r="H32" s="109"/>
      <c r="I32" s="133"/>
      <c r="J32" s="109"/>
      <c r="K32" s="112"/>
      <c r="L32" s="110"/>
      <c r="M32" s="109"/>
      <c r="N32" s="110"/>
      <c r="O32" s="89" t="s">
        <v>268</v>
      </c>
    </row>
    <row r="33" spans="1:15" ht="15" customHeight="1">
      <c r="A33" s="26">
        <v>29</v>
      </c>
      <c r="B33" s="6" t="s">
        <v>390</v>
      </c>
      <c r="C33" s="123">
        <v>0</v>
      </c>
      <c r="D33" s="110"/>
      <c r="E33" s="110"/>
      <c r="F33" s="123"/>
      <c r="G33" s="112"/>
      <c r="H33" s="69"/>
      <c r="I33" s="133"/>
      <c r="J33" s="109"/>
      <c r="K33" s="109"/>
      <c r="L33" s="109"/>
      <c r="M33" s="109"/>
      <c r="N33" s="110"/>
      <c r="O33" s="89" t="s">
        <v>420</v>
      </c>
    </row>
    <row r="34" spans="1:15" ht="15" customHeight="1">
      <c r="A34" s="26">
        <v>30</v>
      </c>
      <c r="B34" s="6" t="s">
        <v>391</v>
      </c>
      <c r="C34" s="123">
        <v>0</v>
      </c>
      <c r="D34" s="110"/>
      <c r="E34" s="110"/>
      <c r="F34" s="123"/>
      <c r="G34" s="112"/>
      <c r="H34" s="69"/>
      <c r="I34" s="133"/>
      <c r="J34" s="109"/>
      <c r="K34" s="109"/>
      <c r="L34" s="109"/>
      <c r="M34" s="109"/>
      <c r="N34" s="110"/>
      <c r="O34" s="89" t="s">
        <v>419</v>
      </c>
    </row>
    <row r="35" spans="1:15" s="10" customFormat="1" ht="15" customHeight="1">
      <c r="A35" s="26">
        <v>31</v>
      </c>
      <c r="B35" s="63" t="s">
        <v>330</v>
      </c>
      <c r="C35" s="124">
        <v>40607.276380000003</v>
      </c>
      <c r="D35" s="113"/>
      <c r="E35" s="113"/>
      <c r="F35" s="124"/>
      <c r="G35" s="116"/>
      <c r="H35" s="115"/>
      <c r="I35" s="134"/>
      <c r="J35" s="115"/>
      <c r="K35" s="116"/>
      <c r="L35" s="113"/>
      <c r="M35" s="115"/>
      <c r="N35" s="113"/>
      <c r="O35" s="90" t="s">
        <v>307</v>
      </c>
    </row>
    <row r="36" spans="1:15" ht="15" customHeight="1">
      <c r="A36" s="26">
        <v>32</v>
      </c>
      <c r="B36" s="6" t="s">
        <v>331</v>
      </c>
      <c r="C36" s="123">
        <v>146823.43001999997</v>
      </c>
      <c r="D36" s="110"/>
      <c r="E36" s="110"/>
      <c r="F36" s="123"/>
      <c r="G36" s="112"/>
      <c r="H36" s="109"/>
      <c r="I36" s="133"/>
      <c r="J36" s="109"/>
      <c r="K36" s="112"/>
      <c r="L36" s="110"/>
      <c r="M36" s="109"/>
      <c r="N36" s="110"/>
      <c r="O36" s="89" t="s">
        <v>306</v>
      </c>
    </row>
    <row r="37" spans="1:15" ht="15" customHeight="1">
      <c r="A37" s="26">
        <v>33</v>
      </c>
      <c r="B37" s="6" t="s">
        <v>237</v>
      </c>
      <c r="C37" s="123">
        <v>1828.1918199999991</v>
      </c>
      <c r="D37" s="110"/>
      <c r="E37" s="110"/>
      <c r="F37" s="123"/>
      <c r="G37" s="112"/>
      <c r="H37" s="109"/>
      <c r="I37" s="133"/>
      <c r="J37" s="109"/>
      <c r="K37" s="112"/>
      <c r="L37" s="110"/>
      <c r="M37" s="109"/>
      <c r="N37" s="110"/>
      <c r="O37" s="89" t="s">
        <v>305</v>
      </c>
    </row>
    <row r="38" spans="1:15" ht="15" customHeight="1">
      <c r="A38" s="26">
        <v>34</v>
      </c>
      <c r="B38" s="6" t="s">
        <v>239</v>
      </c>
      <c r="C38" s="123">
        <v>148651.62185999998</v>
      </c>
      <c r="D38" s="110"/>
      <c r="E38" s="110"/>
      <c r="F38" s="123"/>
      <c r="G38" s="112"/>
      <c r="H38" s="109"/>
      <c r="I38" s="133"/>
      <c r="J38" s="109"/>
      <c r="K38" s="112"/>
      <c r="L38" s="110"/>
      <c r="M38" s="109"/>
      <c r="N38" s="110"/>
      <c r="O38" s="89" t="s">
        <v>254</v>
      </c>
    </row>
    <row r="39" spans="1:15" ht="15" customHeight="1">
      <c r="A39" s="26">
        <v>35</v>
      </c>
      <c r="B39" s="6" t="s">
        <v>240</v>
      </c>
      <c r="C39" s="123">
        <v>21013.56134</v>
      </c>
      <c r="D39" s="110"/>
      <c r="E39" s="110"/>
      <c r="F39" s="123"/>
      <c r="G39" s="112"/>
      <c r="H39" s="109"/>
      <c r="I39" s="133"/>
      <c r="J39" s="109"/>
      <c r="K39" s="112"/>
      <c r="L39" s="110"/>
      <c r="M39" s="109"/>
      <c r="N39" s="110"/>
      <c r="O39" s="89" t="s">
        <v>253</v>
      </c>
    </row>
    <row r="40" spans="1:15" ht="15" customHeight="1">
      <c r="A40" s="26">
        <v>36</v>
      </c>
      <c r="B40" s="6" t="s">
        <v>332</v>
      </c>
      <c r="C40" s="123">
        <v>127638.06053</v>
      </c>
      <c r="D40" s="110"/>
      <c r="E40" s="110"/>
      <c r="F40" s="123"/>
      <c r="G40" s="112"/>
      <c r="H40" s="109"/>
      <c r="I40" s="133"/>
      <c r="J40" s="109"/>
      <c r="K40" s="112"/>
      <c r="L40" s="110"/>
      <c r="M40" s="109"/>
      <c r="N40" s="110"/>
      <c r="O40" s="89" t="s">
        <v>304</v>
      </c>
    </row>
    <row r="41" spans="1:15" ht="15" customHeight="1">
      <c r="A41" s="26">
        <v>37</v>
      </c>
      <c r="B41" s="6" t="s">
        <v>242</v>
      </c>
      <c r="C41" s="123">
        <v>-12941.461170000002</v>
      </c>
      <c r="D41" s="110"/>
      <c r="E41" s="110"/>
      <c r="F41" s="123"/>
      <c r="G41" s="112"/>
      <c r="H41" s="109"/>
      <c r="I41" s="133"/>
      <c r="J41" s="109"/>
      <c r="K41" s="112"/>
      <c r="L41" s="110"/>
      <c r="M41" s="109"/>
      <c r="N41" s="110"/>
      <c r="O41" s="89" t="s">
        <v>303</v>
      </c>
    </row>
    <row r="42" spans="1:15" s="10" customFormat="1" ht="15" customHeight="1">
      <c r="A42" s="26">
        <v>38</v>
      </c>
      <c r="B42" s="63" t="s">
        <v>333</v>
      </c>
      <c r="C42" s="124">
        <v>114696.59934999997</v>
      </c>
      <c r="D42" s="113"/>
      <c r="E42" s="113"/>
      <c r="F42" s="124"/>
      <c r="G42" s="116"/>
      <c r="H42" s="115"/>
      <c r="I42" s="134"/>
      <c r="J42" s="115"/>
      <c r="K42" s="116"/>
      <c r="L42" s="113"/>
      <c r="M42" s="115"/>
      <c r="N42" s="113"/>
      <c r="O42" s="90" t="s">
        <v>302</v>
      </c>
    </row>
    <row r="43" spans="1:15">
      <c r="H43" s="13"/>
    </row>
    <row r="44" spans="1:15" ht="15.5">
      <c r="B44" s="91" t="s">
        <v>421</v>
      </c>
    </row>
  </sheetData>
  <mergeCells count="2">
    <mergeCell ref="A2:O2"/>
    <mergeCell ref="A3:O3"/>
  </mergeCells>
  <pageMargins left="0.7" right="0.7" top="0.75" bottom="0.75" header="0.3" footer="0.3"/>
  <pageSetup paperSize="9"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C5" activePane="bottomRight" state="frozen"/>
      <selection pane="topRight"/>
      <selection pane="bottomLeft"/>
      <selection pane="bottomRight" activeCell="C4" sqref="C4"/>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c r="A5">
        <v>1</v>
      </c>
      <c r="B5" s="6" t="s">
        <v>318</v>
      </c>
      <c r="C5" s="109">
        <v>17692335.144829001</v>
      </c>
      <c r="D5" s="112"/>
      <c r="E5" s="109"/>
      <c r="F5" s="110"/>
      <c r="G5" s="109"/>
      <c r="H5" s="109"/>
      <c r="I5" s="109"/>
      <c r="J5" s="109"/>
      <c r="K5" s="109"/>
      <c r="L5" s="110"/>
      <c r="M5" s="109"/>
      <c r="N5" s="60"/>
      <c r="O5" s="85" t="s">
        <v>164</v>
      </c>
    </row>
    <row r="6" spans="1:15">
      <c r="A6">
        <v>2</v>
      </c>
      <c r="B6" s="6" t="s">
        <v>283</v>
      </c>
      <c r="C6" s="109">
        <v>12198751.286039</v>
      </c>
      <c r="D6" s="112"/>
      <c r="E6" s="109"/>
      <c r="F6" s="110"/>
      <c r="G6" s="109"/>
      <c r="H6" s="109"/>
      <c r="I6" s="109"/>
      <c r="J6" s="109"/>
      <c r="K6" s="109"/>
      <c r="L6" s="110"/>
      <c r="M6" s="109"/>
      <c r="N6" s="60"/>
      <c r="O6" s="85" t="s">
        <v>317</v>
      </c>
    </row>
  </sheetData>
  <mergeCells count="2">
    <mergeCell ref="A2:O2"/>
    <mergeCell ref="A3:O3"/>
  </mergeCells>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tabSelected="1" zoomScale="90" zoomScaleNormal="90" workbookViewId="0">
      <pane xSplit="2" ySplit="4" topLeftCell="C5" activePane="bottomRight" state="frozen"/>
      <selection pane="topRight"/>
      <selection pane="bottomLeft"/>
      <selection pane="bottomRight" activeCell="C5" sqref="C5"/>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84" t="s">
        <v>404</v>
      </c>
    </row>
    <row r="2" spans="1:15" ht="22.5" thickBot="1">
      <c r="A2" s="141" t="s">
        <v>191</v>
      </c>
      <c r="B2" s="142"/>
      <c r="C2" s="142"/>
      <c r="D2" s="142"/>
      <c r="E2" s="142"/>
      <c r="F2" s="142"/>
      <c r="G2" s="142"/>
      <c r="H2" s="142"/>
      <c r="I2" s="142"/>
      <c r="J2" s="142"/>
      <c r="K2" s="142"/>
      <c r="L2" s="142"/>
      <c r="M2" s="142"/>
      <c r="N2" s="142"/>
      <c r="O2" s="142"/>
    </row>
    <row r="3" spans="1:15" ht="22.5" thickBot="1">
      <c r="A3" s="147" t="s">
        <v>444</v>
      </c>
      <c r="B3" s="148"/>
      <c r="C3" s="148"/>
      <c r="D3" s="148"/>
      <c r="E3" s="148"/>
      <c r="F3" s="148"/>
      <c r="G3" s="148"/>
      <c r="H3" s="148"/>
      <c r="I3" s="148"/>
      <c r="J3" s="148"/>
      <c r="K3" s="148"/>
      <c r="L3" s="148"/>
      <c r="M3" s="148"/>
      <c r="N3" s="148"/>
      <c r="O3" s="148"/>
    </row>
    <row r="4" spans="1:15" s="57" customFormat="1" ht="31.5" thickBot="1">
      <c r="A4" s="56" t="s">
        <v>1</v>
      </c>
      <c r="B4" s="56" t="s">
        <v>31</v>
      </c>
      <c r="C4" s="46" t="s">
        <v>368</v>
      </c>
      <c r="D4" s="46" t="s">
        <v>367</v>
      </c>
      <c r="E4" s="46" t="s">
        <v>366</v>
      </c>
      <c r="F4" s="46" t="s">
        <v>365</v>
      </c>
      <c r="G4" s="46" t="s">
        <v>364</v>
      </c>
      <c r="H4" s="46" t="s">
        <v>363</v>
      </c>
      <c r="I4" s="46" t="s">
        <v>362</v>
      </c>
      <c r="J4" s="46" t="s">
        <v>361</v>
      </c>
      <c r="K4" s="46" t="s">
        <v>360</v>
      </c>
      <c r="L4" s="46" t="s">
        <v>359</v>
      </c>
      <c r="M4" s="46" t="s">
        <v>358</v>
      </c>
      <c r="N4" s="46" t="s">
        <v>357</v>
      </c>
      <c r="O4" s="56" t="s">
        <v>25</v>
      </c>
    </row>
    <row r="5" spans="1:15">
      <c r="A5" s="26">
        <v>1</v>
      </c>
      <c r="B5" s="6" t="s">
        <v>318</v>
      </c>
      <c r="C5" s="112">
        <v>954856.94718999998</v>
      </c>
      <c r="D5" s="112"/>
      <c r="E5" s="109"/>
      <c r="F5" s="123"/>
      <c r="G5" s="109"/>
      <c r="H5" s="109"/>
      <c r="I5" s="112"/>
      <c r="J5" s="109"/>
      <c r="K5" s="112"/>
      <c r="L5" s="110"/>
      <c r="M5" s="109"/>
      <c r="N5" s="110"/>
      <c r="O5" s="85" t="s">
        <v>164</v>
      </c>
    </row>
    <row r="6" spans="1:15">
      <c r="A6" s="26">
        <v>2</v>
      </c>
      <c r="B6" s="6" t="s">
        <v>283</v>
      </c>
      <c r="C6" s="112">
        <v>1854886.31531</v>
      </c>
      <c r="D6" s="112"/>
      <c r="E6" s="109"/>
      <c r="F6" s="123"/>
      <c r="G6" s="109"/>
      <c r="H6" s="109"/>
      <c r="I6" s="112"/>
      <c r="J6" s="109"/>
      <c r="K6" s="112"/>
      <c r="L6" s="110"/>
      <c r="M6" s="109"/>
      <c r="N6" s="110"/>
      <c r="O6" s="85" t="s">
        <v>317</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5"/>
  <cols>
    <col min="1" max="1" width="3.1796875" style="16"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27" t="s">
        <v>320</v>
      </c>
      <c r="E2" s="27"/>
      <c r="F2" s="27"/>
      <c r="G2" s="27" t="s">
        <v>319</v>
      </c>
    </row>
    <row r="5" spans="3:7" ht="67.5" customHeight="1">
      <c r="C5" s="28" t="s">
        <v>167</v>
      </c>
      <c r="D5" s="24" t="s">
        <v>168</v>
      </c>
      <c r="E5" s="24"/>
      <c r="F5" s="28" t="s">
        <v>171</v>
      </c>
      <c r="G5" s="23" t="s">
        <v>172</v>
      </c>
    </row>
    <row r="6" spans="3:7" ht="100.5" customHeight="1">
      <c r="D6" s="24" t="s">
        <v>169</v>
      </c>
      <c r="E6" s="24"/>
      <c r="G6" s="23" t="s">
        <v>173</v>
      </c>
    </row>
    <row r="7" spans="3:7" ht="84.75" customHeight="1">
      <c r="D7" s="24" t="s">
        <v>170</v>
      </c>
      <c r="E7" s="24"/>
      <c r="G7" s="23" t="s">
        <v>174</v>
      </c>
    </row>
    <row r="8" spans="3:7" ht="15" customHeight="1"/>
    <row r="9" spans="3:7" ht="134.25" customHeight="1">
      <c r="C9" s="28" t="s">
        <v>175</v>
      </c>
      <c r="D9" s="24" t="s">
        <v>176</v>
      </c>
      <c r="E9" s="24"/>
      <c r="F9" s="28" t="s">
        <v>177</v>
      </c>
      <c r="G9" s="23" t="s">
        <v>178</v>
      </c>
    </row>
    <row r="10" spans="3:7" ht="15" customHeight="1">
      <c r="D10" s="22"/>
      <c r="E10" s="22"/>
    </row>
    <row r="11" spans="3:7" ht="99.75" customHeight="1">
      <c r="C11" s="28" t="s">
        <v>179</v>
      </c>
      <c r="D11" s="24" t="s">
        <v>180</v>
      </c>
      <c r="E11" s="24"/>
      <c r="F11" s="28" t="s">
        <v>181</v>
      </c>
      <c r="G11" s="23" t="s">
        <v>182</v>
      </c>
    </row>
    <row r="12" spans="3:7" ht="15" customHeight="1"/>
    <row r="13" spans="3:7" ht="57" customHeight="1">
      <c r="C13" s="28" t="s">
        <v>183</v>
      </c>
      <c r="D13" s="24" t="s">
        <v>184</v>
      </c>
      <c r="E13" s="24"/>
      <c r="F13" s="28" t="s">
        <v>185</v>
      </c>
      <c r="G13" s="23" t="s">
        <v>186</v>
      </c>
    </row>
    <row r="14" spans="3:7" ht="15" customHeight="1"/>
    <row r="15" spans="3:7" ht="59.25" customHeight="1">
      <c r="C15" s="28" t="s">
        <v>443</v>
      </c>
      <c r="D15" s="29" t="s">
        <v>323</v>
      </c>
      <c r="E15" s="29"/>
      <c r="F15" s="28" t="s">
        <v>445</v>
      </c>
      <c r="G15" s="29" t="s">
        <v>321</v>
      </c>
    </row>
    <row r="16" spans="3:7" ht="15" customHeight="1">
      <c r="D16" s="21"/>
      <c r="E16" s="21"/>
    </row>
    <row r="17" spans="3:7" ht="40.5" customHeight="1">
      <c r="C17" s="28" t="s">
        <v>322</v>
      </c>
      <c r="D17" s="29" t="s">
        <v>326</v>
      </c>
      <c r="E17" s="29"/>
      <c r="F17" s="28" t="s">
        <v>324</v>
      </c>
      <c r="G17" s="29" t="s">
        <v>325</v>
      </c>
    </row>
    <row r="18" spans="3:7" ht="15" customHeight="1"/>
    <row r="19" spans="3:7" ht="58">
      <c r="C19" s="28" t="s">
        <v>201</v>
      </c>
      <c r="D19" s="30" t="s">
        <v>339</v>
      </c>
      <c r="F19" s="28" t="s">
        <v>209</v>
      </c>
      <c r="G19" s="22" t="s">
        <v>342</v>
      </c>
    </row>
    <row r="20" spans="3:7" ht="15.75" customHeight="1">
      <c r="C20" s="28"/>
      <c r="F20" s="28"/>
    </row>
    <row r="21" spans="3:7" ht="87">
      <c r="C21" s="28" t="s">
        <v>202</v>
      </c>
      <c r="D21" s="30" t="s">
        <v>340</v>
      </c>
      <c r="F21" s="28" t="s">
        <v>210</v>
      </c>
      <c r="G21" s="22" t="s">
        <v>343</v>
      </c>
    </row>
    <row r="22" spans="3:7" ht="15" customHeight="1"/>
    <row r="23" spans="3:7" ht="72.5">
      <c r="C23" s="28" t="s">
        <v>203</v>
      </c>
      <c r="D23" s="22" t="s">
        <v>341</v>
      </c>
      <c r="F23" s="28" t="s">
        <v>211</v>
      </c>
      <c r="G23" s="22" t="s">
        <v>345</v>
      </c>
    </row>
    <row r="24" spans="3:7" ht="18" customHeight="1"/>
    <row r="25" spans="3:7" ht="101.5">
      <c r="C25" s="28" t="s">
        <v>204</v>
      </c>
      <c r="D25" s="22" t="s">
        <v>338</v>
      </c>
      <c r="F25" s="28" t="s">
        <v>212</v>
      </c>
      <c r="G25" s="22" t="s">
        <v>344</v>
      </c>
    </row>
    <row r="26" spans="3:7" ht="22.5" customHeight="1"/>
    <row r="27" spans="3:7" ht="67.5" customHeight="1">
      <c r="C27" s="28" t="s">
        <v>205</v>
      </c>
      <c r="D27" s="22" t="s">
        <v>346</v>
      </c>
      <c r="F27" s="28" t="s">
        <v>188</v>
      </c>
      <c r="G27" s="22" t="s">
        <v>347</v>
      </c>
    </row>
    <row r="28" spans="3:7" ht="72.5">
      <c r="C28" s="28" t="s">
        <v>206</v>
      </c>
      <c r="D28" s="30" t="s">
        <v>348</v>
      </c>
      <c r="F28" s="28" t="s">
        <v>213</v>
      </c>
      <c r="G28" s="22" t="s">
        <v>349</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topLeftCell="A10" zoomScaleNormal="100" zoomScaleSheetLayoutView="100" workbookViewId="0">
      <selection activeCell="I20" sqref="I20"/>
    </sheetView>
  </sheetViews>
  <sheetFormatPr defaultRowHeight="14.5"/>
  <cols>
    <col min="1" max="1" width="3.1796875" style="16" customWidth="1"/>
    <col min="2" max="2" width="3.1796875" customWidth="1"/>
    <col min="3" max="3" width="10.81640625" bestFit="1" customWidth="1"/>
    <col min="9" max="9" width="13.81640625" customWidth="1"/>
    <col min="10" max="10" width="15.81640625" customWidth="1"/>
  </cols>
  <sheetData>
    <row r="10" spans="3:10" ht="44.5">
      <c r="C10" s="12" t="s">
        <v>13</v>
      </c>
      <c r="D10" s="1"/>
    </row>
    <row r="12" spans="3:10" ht="28.5">
      <c r="C12" s="4"/>
      <c r="D12" s="5"/>
      <c r="E12" s="5"/>
      <c r="F12" s="5"/>
      <c r="G12" s="5"/>
      <c r="H12" s="5"/>
      <c r="I12" s="5"/>
      <c r="J12" s="5"/>
    </row>
    <row r="13" spans="3:10" ht="28.5">
      <c r="E13" s="5"/>
      <c r="F13" s="5"/>
      <c r="G13" s="5"/>
      <c r="H13" s="5"/>
      <c r="I13" s="5"/>
      <c r="J13" s="5"/>
    </row>
    <row r="19" spans="3:10" ht="27.5">
      <c r="C19" s="9"/>
      <c r="I19" s="137" t="s">
        <v>448</v>
      </c>
      <c r="J19" s="138"/>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Normal="100" zoomScaleSheetLayoutView="100" workbookViewId="0"/>
  </sheetViews>
  <sheetFormatPr defaultRowHeight="14.5"/>
  <cols>
    <col min="1" max="1" width="3.1796875" style="16" customWidth="1"/>
    <col min="2" max="2" width="4.54296875" customWidth="1"/>
    <col min="3" max="3" width="142.81640625" customWidth="1"/>
    <col min="4" max="4" width="16.1796875" customWidth="1"/>
  </cols>
  <sheetData>
    <row r="9" spans="3:5" ht="15.5">
      <c r="C9" s="18" t="s">
        <v>145</v>
      </c>
      <c r="D9" s="2"/>
      <c r="E9" s="2"/>
    </row>
    <row r="10" spans="3:5" ht="15.5">
      <c r="C10" s="18"/>
      <c r="D10" s="2"/>
      <c r="E10" s="2"/>
    </row>
    <row r="11" spans="3:5" ht="15.5">
      <c r="C11" s="18" t="s">
        <v>189</v>
      </c>
      <c r="D11" s="2"/>
      <c r="E11" s="2"/>
    </row>
    <row r="12" spans="3:5" ht="15.5">
      <c r="C12" s="18"/>
      <c r="D12" s="2"/>
      <c r="E12" s="2"/>
    </row>
    <row r="13" spans="3:5" ht="15.5">
      <c r="C13" s="18" t="s">
        <v>352</v>
      </c>
      <c r="D13" s="2"/>
      <c r="E13" s="3">
        <v>1</v>
      </c>
    </row>
    <row r="14" spans="3:5" ht="15.5">
      <c r="C14" s="18"/>
      <c r="D14" s="2"/>
      <c r="E14" s="2"/>
    </row>
    <row r="15" spans="3:5" ht="15.5">
      <c r="C15" s="18" t="s">
        <v>353</v>
      </c>
      <c r="D15" s="2"/>
      <c r="E15" s="3">
        <v>2</v>
      </c>
    </row>
    <row r="16" spans="3:5" ht="15.5">
      <c r="C16" s="18"/>
      <c r="D16" s="2"/>
      <c r="E16" s="2"/>
    </row>
    <row r="17" spans="3:5" ht="15.5">
      <c r="C17" s="18" t="s">
        <v>354</v>
      </c>
      <c r="D17" s="2"/>
      <c r="E17" s="3">
        <v>3</v>
      </c>
    </row>
    <row r="18" spans="3:5" ht="15.5">
      <c r="C18" s="18"/>
      <c r="D18" s="2"/>
      <c r="E18" s="2"/>
    </row>
    <row r="19" spans="3:5" ht="30.5">
      <c r="C19" s="126" t="s">
        <v>444</v>
      </c>
      <c r="D19" s="2"/>
      <c r="E19" s="3">
        <v>4</v>
      </c>
    </row>
    <row r="20" spans="3:5" ht="15.5">
      <c r="C20" s="18"/>
      <c r="D20" s="2"/>
      <c r="E20" s="2"/>
    </row>
    <row r="21" spans="3:5" ht="15.5">
      <c r="C21" s="18" t="s">
        <v>0</v>
      </c>
      <c r="D21" s="2"/>
      <c r="E21" s="3">
        <v>5</v>
      </c>
    </row>
    <row r="24" spans="3:5" ht="15.5">
      <c r="C24" s="18" t="s">
        <v>190</v>
      </c>
    </row>
    <row r="26" spans="3:5" ht="15.5">
      <c r="C26" s="18" t="s">
        <v>352</v>
      </c>
      <c r="E26" s="3">
        <v>6</v>
      </c>
    </row>
    <row r="27" spans="3:5" ht="15.5">
      <c r="C27" s="18"/>
    </row>
    <row r="28" spans="3:5" ht="15.5">
      <c r="C28" s="18" t="s">
        <v>353</v>
      </c>
      <c r="E28" s="3">
        <v>7</v>
      </c>
    </row>
    <row r="29" spans="3:5" ht="15.5">
      <c r="C29" s="18"/>
    </row>
    <row r="30" spans="3:5" ht="15.5">
      <c r="C30" s="18" t="s">
        <v>354</v>
      </c>
      <c r="E30" s="3">
        <v>8</v>
      </c>
    </row>
    <row r="32" spans="3:5" ht="30.5">
      <c r="C32" s="126" t="s">
        <v>444</v>
      </c>
      <c r="E32" s="3">
        <v>9</v>
      </c>
    </row>
    <row r="34" spans="3:5" ht="15.5">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85" zoomScaleNormal="100" zoomScaleSheetLayoutView="85" workbookViewId="0">
      <pane xSplit="3" ySplit="2" topLeftCell="D3" activePane="bottomRight" state="frozen"/>
      <selection pane="topRight"/>
      <selection pane="bottomLeft"/>
      <selection pane="bottomRight" activeCell="E20" sqref="E20"/>
    </sheetView>
  </sheetViews>
  <sheetFormatPr defaultRowHeight="14.5"/>
  <cols>
    <col min="1" max="1" width="3.1796875" style="16" customWidth="1"/>
    <col min="2" max="2" width="3.1796875" customWidth="1"/>
    <col min="3" max="3" width="30.1796875" customWidth="1"/>
    <col min="4" max="10" width="23.1796875" customWidth="1"/>
    <col min="11" max="15" width="23.1796875" style="43" customWidth="1"/>
    <col min="16" max="16" width="21.81640625" bestFit="1"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ht="16" thickBot="1">
      <c r="D2" s="14" t="s">
        <v>2</v>
      </c>
      <c r="E2" s="14" t="s">
        <v>4</v>
      </c>
      <c r="F2" s="14" t="s">
        <v>5</v>
      </c>
      <c r="G2" s="14" t="s">
        <v>6</v>
      </c>
      <c r="H2" s="14" t="s">
        <v>143</v>
      </c>
      <c r="I2" s="14" t="s">
        <v>7</v>
      </c>
      <c r="J2" s="14" t="s">
        <v>8</v>
      </c>
      <c r="K2" s="40" t="s">
        <v>16</v>
      </c>
      <c r="L2" s="40" t="s">
        <v>17</v>
      </c>
      <c r="M2" s="40" t="s">
        <v>18</v>
      </c>
      <c r="N2" s="40" t="s">
        <v>19</v>
      </c>
      <c r="O2" s="40" t="s">
        <v>20</v>
      </c>
      <c r="P2" s="14" t="s">
        <v>25</v>
      </c>
      <c r="Q2" s="33"/>
    </row>
    <row r="3" spans="1:30">
      <c r="C3" t="s">
        <v>192</v>
      </c>
      <c r="D3" s="13">
        <f>'FP-Life Insurance'!C27+'FP-General Insurance'!C27+'FP- Reinsurance'!C27+'FP- Social Insurance'!C22+'FP- CSAFPPTPTA Insurance'!C21</f>
        <v>1320864196.1158557</v>
      </c>
      <c r="E3" s="13">
        <f>'FP-Life Insurance'!D27+'FP-General Insurance'!D27+'FP- Reinsurance'!D27+'FP- Social Insurance'!D22+'FP- CSAFPPTPTA Insurance'!D21</f>
        <v>0</v>
      </c>
      <c r="F3" s="13">
        <f>'FP-Life Insurance'!E27+'FP-General Insurance'!E27+'FP- Reinsurance'!E27+'FP- Social Insurance'!E22+'FP- CSAFPPTPTA Insurance'!E21</f>
        <v>0</v>
      </c>
      <c r="G3" s="13">
        <f>'FP-Life Insurance'!F27+'FP-General Insurance'!F27+'FP- Reinsurance'!F27+'FP- Social Insurance'!F22+'FP- CSAFPPTPTA Insurance'!F21</f>
        <v>0</v>
      </c>
      <c r="H3" s="13">
        <f>'FP-Life Insurance'!G27+'FP-General Insurance'!G27+'FP- Reinsurance'!G27+'FP- Social Insurance'!G22+'FP- CSAFPPTPTA Insurance'!G21</f>
        <v>0</v>
      </c>
      <c r="I3" s="13">
        <f>'FP-Life Insurance'!H27+'FP-General Insurance'!H27+'FP- Reinsurance'!H27+'FP- Social Insurance'!H22+'FP- CSAFPPTPTA Insurance'!H21</f>
        <v>0</v>
      </c>
      <c r="J3" s="13">
        <f>'FP-Life Insurance'!I27+'FP-General Insurance'!I27+'FP- Reinsurance'!I27+'FP- Social Insurance'!I22+'FP- CSAFPPTPTA Insurance'!I21</f>
        <v>0</v>
      </c>
      <c r="K3" s="41">
        <f>'FP-Life Insurance'!J27+'FP-General Insurance'!J27+'FP- Reinsurance'!J27+'FP- Social Insurance'!J22+'FP- CSAFPPTPTA Insurance'!J21</f>
        <v>0</v>
      </c>
      <c r="L3" s="13">
        <f>'FP-Life Insurance'!K27+'FP-General Insurance'!K27+'FP- Reinsurance'!K27+'FP- Social Insurance'!K22+'FP- CSAFPPTPTA Insurance'!K21</f>
        <v>0</v>
      </c>
      <c r="M3" s="13">
        <f>'FP-Life Insurance'!L27+'FP-General Insurance'!L27+'FP- Reinsurance'!L27+'FP- Social Insurance'!L22+'FP- CSAFPPTPTA Insurance'!L21</f>
        <v>0</v>
      </c>
      <c r="N3" s="41">
        <f>'FP-Life Insurance'!M27+'FP-General Insurance'!M27+'FP- Reinsurance'!M27+'FP- Social Insurance'!M22+'FP- CSAFPPTPTA Insurance'!M21</f>
        <v>0</v>
      </c>
      <c r="O3" s="41">
        <f>'FP-Life Insurance'!N27+'FP-General Insurance'!N27+'FP- Reinsurance'!N27+'FP- Social Insurance'!N22+'FP- CSAFPPTPTA Insurance'!N21</f>
        <v>0</v>
      </c>
      <c r="P3" s="76" t="s">
        <v>54</v>
      </c>
    </row>
    <row r="4" spans="1:30">
      <c r="C4" t="s">
        <v>193</v>
      </c>
      <c r="D4" s="13">
        <f>'FP-Life Insurance'!C40+'FP-General Insurance'!C40+'FP- Reinsurance'!C40+'FP- Social Insurance'!C23+'FP- CSAFPPTPTA Insurance'!C22</f>
        <v>283212916.90363181</v>
      </c>
      <c r="E4" s="13">
        <f>'FP-Life Insurance'!D40+'FP-General Insurance'!D40+'FP- Reinsurance'!D40+'FP- Social Insurance'!D23+'FP- CSAFPPTPTA Insurance'!D22</f>
        <v>0</v>
      </c>
      <c r="F4" s="13">
        <f>'FP-Life Insurance'!E40+'FP-General Insurance'!E40+'FP- Reinsurance'!E40+'FP- Social Insurance'!E23+'FP- CSAFPPTPTA Insurance'!E22</f>
        <v>0</v>
      </c>
      <c r="G4" s="13">
        <f>'FP-Life Insurance'!F40+'FP-General Insurance'!F40+'FP- Reinsurance'!F40+'FP- Social Insurance'!F23+'FP- CSAFPPTPTA Insurance'!F22</f>
        <v>0</v>
      </c>
      <c r="H4" s="13">
        <f>'FP-Life Insurance'!G40+'FP-General Insurance'!G40+'FP- Reinsurance'!G40+'FP- Social Insurance'!G23+'FP- CSAFPPTPTA Insurance'!G22</f>
        <v>0</v>
      </c>
      <c r="I4" s="13">
        <f>'FP-Life Insurance'!H40+'FP-General Insurance'!H40+'FP- Reinsurance'!H40+'FP- Social Insurance'!H23+'FP- CSAFPPTPTA Insurance'!H22</f>
        <v>0</v>
      </c>
      <c r="J4" s="13">
        <f>'FP-Life Insurance'!I40+'FP-General Insurance'!I40+'FP- Reinsurance'!I40+'FP- Social Insurance'!I23+'FP- CSAFPPTPTA Insurance'!I22</f>
        <v>0</v>
      </c>
      <c r="K4" s="41">
        <f>'FP-Life Insurance'!J40+'FP-General Insurance'!J40+'FP- Reinsurance'!J40+'FP- Social Insurance'!J23+'FP- CSAFPPTPTA Insurance'!J22</f>
        <v>0</v>
      </c>
      <c r="L4" s="13">
        <f>'FP-Life Insurance'!K40+'FP-General Insurance'!K40+'FP- Reinsurance'!K40+'FP- Social Insurance'!K23+'FP- CSAFPPTPTA Insurance'!K22</f>
        <v>0</v>
      </c>
      <c r="M4" s="13">
        <f>'FP-Life Insurance'!L40+'FP-General Insurance'!L40+'FP- Reinsurance'!L40+'FP- Social Insurance'!L23+'FP- CSAFPPTPTA Insurance'!L22</f>
        <v>0</v>
      </c>
      <c r="N4" s="41">
        <f>'FP-Life Insurance'!M40+'FP-General Insurance'!M40+'FP- Reinsurance'!M40+'FP- Social Insurance'!M23+'FP- CSAFPPTPTA Insurance'!M22</f>
        <v>0</v>
      </c>
      <c r="O4" s="41">
        <f>'FP-Life Insurance'!N40+'FP-General Insurance'!N40+'FP- Reinsurance'!N40+'FP- Social Insurance'!N23+'FP- CSAFPPTPTA Insurance'!N22</f>
        <v>0</v>
      </c>
      <c r="P4" s="76" t="s">
        <v>88</v>
      </c>
    </row>
    <row r="5" spans="1:30">
      <c r="C5" t="s">
        <v>21</v>
      </c>
      <c r="D5" s="13">
        <f>'FP-Life Insurance'!C41+'FP-General Insurance'!C41+'FP- Reinsurance'!C41+'FP- Social Insurance'!C24+'FP- CSAFPPTPTA Insurance'!C23</f>
        <v>1604077113.0200579</v>
      </c>
      <c r="E5" s="13">
        <f>'FP-Life Insurance'!D41+'FP-General Insurance'!D41+'FP- Reinsurance'!D41+'FP- Social Insurance'!D24+'FP- CSAFPPTPTA Insurance'!D23</f>
        <v>0</v>
      </c>
      <c r="F5" s="13">
        <f>'FP-Life Insurance'!E41+'FP-General Insurance'!E41+'FP- Reinsurance'!E41+'FP- Social Insurance'!E24+'FP- CSAFPPTPTA Insurance'!E23</f>
        <v>0</v>
      </c>
      <c r="G5" s="13">
        <f>'FP-Life Insurance'!F41+'FP-General Insurance'!F41+'FP- Reinsurance'!F41+'FP- Social Insurance'!F24+'FP- CSAFPPTPTA Insurance'!F23</f>
        <v>0</v>
      </c>
      <c r="H5" s="13">
        <f>'FP-Life Insurance'!G41+'FP-General Insurance'!G41+'FP- Reinsurance'!G41+'FP- Social Insurance'!G24+'FP- CSAFPPTPTA Insurance'!G23</f>
        <v>0</v>
      </c>
      <c r="I5" s="13">
        <f>'FP-Life Insurance'!H41+'FP-General Insurance'!H41+'FP- Reinsurance'!H41+'FP- Social Insurance'!H24+'FP- CSAFPPTPTA Insurance'!H23</f>
        <v>0</v>
      </c>
      <c r="J5" s="13">
        <f>'FP-Life Insurance'!I41+'FP-General Insurance'!I41+'FP- Reinsurance'!I41+'FP- Social Insurance'!I24+'FP- CSAFPPTPTA Insurance'!I23</f>
        <v>0</v>
      </c>
      <c r="K5" s="41">
        <f>'FP-Life Insurance'!J41+'FP-General Insurance'!J41+'FP- Reinsurance'!J41+'FP- Social Insurance'!J24+'FP- CSAFPPTPTA Insurance'!J23</f>
        <v>0</v>
      </c>
      <c r="L5" s="13">
        <f>'FP-Life Insurance'!K41+'FP-General Insurance'!K41+'FP- Reinsurance'!K41+'FP- Social Insurance'!K24+'FP- CSAFPPTPTA Insurance'!K23</f>
        <v>0</v>
      </c>
      <c r="M5" s="13">
        <f>'FP-Life Insurance'!L41+'FP-General Insurance'!L41+'FP- Reinsurance'!L41+'FP- Social Insurance'!L24+'FP- CSAFPPTPTA Insurance'!L23</f>
        <v>0</v>
      </c>
      <c r="N5" s="41">
        <f>'FP-Life Insurance'!M41+'FP-General Insurance'!M41+'FP- Reinsurance'!M41+'FP- Social Insurance'!M24+'FP- CSAFPPTPTA Insurance'!M23</f>
        <v>0</v>
      </c>
      <c r="O5" s="41">
        <f>'FP-Life Insurance'!N41+'FP-General Insurance'!N41+'FP- Reinsurance'!N41+'FP- Social Insurance'!N24+'FP- CSAFPPTPTA Insurance'!N23</f>
        <v>0</v>
      </c>
      <c r="P5" s="76" t="s">
        <v>89</v>
      </c>
    </row>
    <row r="6" spans="1:30">
      <c r="P6" s="76"/>
    </row>
    <row r="7" spans="1:30">
      <c r="C7" t="s">
        <v>194</v>
      </c>
      <c r="D7" s="13">
        <f>'FP-Life Insurance'!C55+'FP-General Insurance'!C55+'FP- Reinsurance'!C55+'FP- Social Insurance'!C25+'FP- CSAFPPTPTA Insurance'!C24</f>
        <v>818604121.67913222</v>
      </c>
      <c r="E7" s="13">
        <f>'FP-Life Insurance'!D55+'FP-General Insurance'!D55+'FP- Reinsurance'!D55+'FP- Social Insurance'!D25+'FP- CSAFPPTPTA Insurance'!D24</f>
        <v>0</v>
      </c>
      <c r="F7" s="13">
        <f>'FP-Life Insurance'!E55+'FP-General Insurance'!E55+'FP- Reinsurance'!E55+'FP- Social Insurance'!E25+'FP- CSAFPPTPTA Insurance'!E24</f>
        <v>0</v>
      </c>
      <c r="G7" s="13">
        <f>'FP-Life Insurance'!F55+'FP-General Insurance'!F55+'FP- Reinsurance'!F55+'FP- Social Insurance'!F25+'FP- CSAFPPTPTA Insurance'!F24</f>
        <v>0</v>
      </c>
      <c r="H7" s="13">
        <f>'FP-Life Insurance'!G55+'FP-General Insurance'!G55+'FP- Reinsurance'!G55+'FP- Social Insurance'!G25+'FP- CSAFPPTPTA Insurance'!G24</f>
        <v>0</v>
      </c>
      <c r="I7" s="13">
        <f>'FP-Life Insurance'!H55+'FP-General Insurance'!H55+'FP- Reinsurance'!H55+'FP- Social Insurance'!H25+'FP- CSAFPPTPTA Insurance'!H24</f>
        <v>0</v>
      </c>
      <c r="J7" s="13">
        <f>'FP-Life Insurance'!I55+'FP-General Insurance'!I55+'FP- Reinsurance'!I55+'FP- Social Insurance'!I25+'FP- CSAFPPTPTA Insurance'!I24</f>
        <v>0</v>
      </c>
      <c r="K7" s="41">
        <f>'FP-Life Insurance'!J55+'FP-General Insurance'!J55+'FP- Reinsurance'!J55+'FP- Social Insurance'!J25+'FP- CSAFPPTPTA Insurance'!J24</f>
        <v>0</v>
      </c>
      <c r="L7" s="13">
        <f>'FP-Life Insurance'!K55+'FP-General Insurance'!K55+'FP- Reinsurance'!K55+'FP- Social Insurance'!K25+'FP- CSAFPPTPTA Insurance'!K24</f>
        <v>0</v>
      </c>
      <c r="M7" s="13">
        <f>'FP-Life Insurance'!L55+'FP-General Insurance'!L55+'FP- Reinsurance'!L55+'FP- Social Insurance'!L25+'FP- CSAFPPTPTA Insurance'!L24</f>
        <v>0</v>
      </c>
      <c r="N7" s="41">
        <f>'FP-Life Insurance'!M55+'FP-General Insurance'!M55+'FP- Reinsurance'!M55+'FP- Social Insurance'!M25+'FP- CSAFPPTPTA Insurance'!M24</f>
        <v>0</v>
      </c>
      <c r="O7" s="41">
        <f>'FP-Life Insurance'!N55+'FP-General Insurance'!N55+'FP- Reinsurance'!N55+'FP- Social Insurance'!N25+'FP- CSAFPPTPTA Insurance'!N24</f>
        <v>0</v>
      </c>
      <c r="P7" s="76" t="s">
        <v>99</v>
      </c>
    </row>
    <row r="8" spans="1:30">
      <c r="C8" t="s">
        <v>195</v>
      </c>
      <c r="D8" s="13">
        <f>'FP-Life Insurance'!C56+'FP-General Insurance'!C56+'FP- Reinsurance'!C56</f>
        <v>2119134.37476</v>
      </c>
      <c r="E8" s="13">
        <f>'FP-Life Insurance'!D56+'FP-General Insurance'!D56+'FP- Reinsurance'!D56</f>
        <v>0</v>
      </c>
      <c r="F8" s="13">
        <f>'FP-Life Insurance'!E56+'FP-General Insurance'!E56+'FP- Reinsurance'!E56</f>
        <v>0</v>
      </c>
      <c r="G8" s="13">
        <f>'FP-Life Insurance'!F56+'FP-General Insurance'!F56+'FP- Reinsurance'!F56</f>
        <v>0</v>
      </c>
      <c r="H8" s="13">
        <f>'FP-Life Insurance'!G56+'FP-General Insurance'!G56+'FP- Reinsurance'!G56</f>
        <v>0</v>
      </c>
      <c r="I8" s="13">
        <f>'FP-Life Insurance'!H56+'FP-General Insurance'!H56+'FP- Reinsurance'!H56</f>
        <v>0</v>
      </c>
      <c r="J8" s="13">
        <f>'FP-Life Insurance'!I56+'FP-General Insurance'!I56+'FP- Reinsurance'!I56</f>
        <v>0</v>
      </c>
      <c r="K8" s="41">
        <f>'FP-Life Insurance'!J56+'FP-General Insurance'!J56+'FP- Reinsurance'!J56</f>
        <v>0</v>
      </c>
      <c r="L8" s="13">
        <f>'FP-Life Insurance'!K56+'FP-General Insurance'!K56+'FP- Reinsurance'!K56</f>
        <v>0</v>
      </c>
      <c r="M8" s="13">
        <f>'FP-Life Insurance'!L56+'FP-General Insurance'!L56+'FP- Reinsurance'!L56</f>
        <v>0</v>
      </c>
      <c r="N8" s="41">
        <f>'FP-Life Insurance'!M56+'FP-General Insurance'!M56+'FP- Reinsurance'!M56</f>
        <v>0</v>
      </c>
      <c r="O8" s="41">
        <f>'FP-Life Insurance'!N56+'FP-General Insurance'!N56+'FP- Reinsurance'!N56</f>
        <v>0</v>
      </c>
      <c r="P8" s="76" t="s">
        <v>197</v>
      </c>
    </row>
    <row r="9" spans="1:30">
      <c r="C9" t="s">
        <v>196</v>
      </c>
      <c r="D9" s="13">
        <f>'FP-Life Insurance'!C61+'FP-General Insurance'!C61+'FP- Reinsurance'!C61+'FP- Social Insurance'!C26+'FP- CSAFPPTPTA Insurance'!C25</f>
        <v>783353856.93305516</v>
      </c>
      <c r="E9" s="13">
        <f>'FP-Life Insurance'!D61+'FP-General Insurance'!D61+'FP- Reinsurance'!D61+'FP- Social Insurance'!D26+'FP- CSAFPPTPTA Insurance'!D25</f>
        <v>0</v>
      </c>
      <c r="F9" s="13">
        <f>'FP-Life Insurance'!E61+'FP-General Insurance'!E61+'FP- Reinsurance'!E61+'FP- Social Insurance'!E26+'FP- CSAFPPTPTA Insurance'!E25</f>
        <v>0</v>
      </c>
      <c r="G9" s="13">
        <f>'FP-Life Insurance'!F61+'FP-General Insurance'!F61+'FP- Reinsurance'!F61+'FP- Social Insurance'!F26+'FP- CSAFPPTPTA Insurance'!F25</f>
        <v>0</v>
      </c>
      <c r="H9" s="13">
        <f>'FP-Life Insurance'!G61+'FP-General Insurance'!G61+'FP- Reinsurance'!G61+'FP- Social Insurance'!G26+'FP- CSAFPPTPTA Insurance'!G25</f>
        <v>0</v>
      </c>
      <c r="I9" s="13">
        <f>'FP-Life Insurance'!H61+'FP-General Insurance'!H61+'FP- Reinsurance'!H61+'FP- Social Insurance'!H26+'FP- CSAFPPTPTA Insurance'!H25</f>
        <v>0</v>
      </c>
      <c r="J9" s="13">
        <f>'FP-Life Insurance'!I61+'FP-General Insurance'!I61+'FP- Reinsurance'!I61+'FP- Social Insurance'!I26+'FP- CSAFPPTPTA Insurance'!I25</f>
        <v>0</v>
      </c>
      <c r="K9" s="13">
        <f>'FP-Life Insurance'!J61+'FP-General Insurance'!J61+'FP- Reinsurance'!J61+'FP- Social Insurance'!J26+'FP- CSAFPPTPTA Insurance'!J25</f>
        <v>0</v>
      </c>
      <c r="L9" s="13">
        <f>'FP-Life Insurance'!K61+'FP-General Insurance'!K61+'FP- Reinsurance'!K61+'FP- Social Insurance'!K26+'FP- CSAFPPTPTA Insurance'!K25</f>
        <v>0</v>
      </c>
      <c r="M9" s="13">
        <f>'FP-Life Insurance'!L61+'FP-General Insurance'!L61+'FP- Reinsurance'!L61+'FP- Social Insurance'!L26+'FP- CSAFPPTPTA Insurance'!L25</f>
        <v>0</v>
      </c>
      <c r="N9" s="13">
        <f>'FP-Life Insurance'!M61+'FP-General Insurance'!M61+'FP- Reinsurance'!M61+'FP- Social Insurance'!M26+'FP- CSAFPPTPTA Insurance'!M25</f>
        <v>0</v>
      </c>
      <c r="O9" s="13">
        <f>'FP-Life Insurance'!N61+'FP-General Insurance'!N61+'FP- Reinsurance'!N61+'FP- Social Insurance'!N26+'FP- CSAFPPTPTA Insurance'!N25</f>
        <v>0</v>
      </c>
      <c r="P9" s="76" t="s">
        <v>106</v>
      </c>
    </row>
    <row r="10" spans="1:30">
      <c r="K10" s="41"/>
      <c r="P10" s="76"/>
    </row>
    <row r="11" spans="1:30">
      <c r="C11" t="s">
        <v>350</v>
      </c>
      <c r="D11" s="25">
        <f>'IS-Life Insurance'!C5+'IS-General Insurance'!C7+'IS-Reinsurance'!C7+'IS-Social Insurance'!C5+'IS-CSAFPPTPTA Insurance'!C5</f>
        <v>45524291.446019009</v>
      </c>
      <c r="E11" s="25">
        <f>'IS-Life Insurance'!D5+'IS-General Insurance'!D7+'IS-Reinsurance'!D7+'IS-Social Insurance'!D5+'IS-CSAFPPTPTA Insurance'!D5</f>
        <v>0</v>
      </c>
      <c r="F11" s="25">
        <f>'IS-Life Insurance'!E5+'IS-General Insurance'!E7+'IS-Reinsurance'!E7+'IS-Social Insurance'!E5+'IS-CSAFPPTPTA Insurance'!E5</f>
        <v>0</v>
      </c>
      <c r="G11" s="25">
        <f>'IS-Life Insurance'!F5+'IS-General Insurance'!F7+'IS-Reinsurance'!F7+'IS-Social Insurance'!F5+'IS-CSAFPPTPTA Insurance'!F5</f>
        <v>0</v>
      </c>
      <c r="H11" s="25">
        <f>'IS-Life Insurance'!G5+'IS-General Insurance'!G7+'IS-Reinsurance'!G7+'IS-Social Insurance'!G5+'IS-CSAFPPTPTA Insurance'!G5</f>
        <v>0</v>
      </c>
      <c r="I11" s="25">
        <f>'IS-Life Insurance'!H5+'IS-General Insurance'!H7+'IS-Reinsurance'!H7+'IS-Social Insurance'!H5+'IS-CSAFPPTPTA Insurance'!H5</f>
        <v>0</v>
      </c>
      <c r="J11" s="25">
        <f>'IS-Life Insurance'!I5+'IS-General Insurance'!I7+'IS-Reinsurance'!I7+'IS-Social Insurance'!I5+'IS-CSAFPPTPTA Insurance'!I5</f>
        <v>0</v>
      </c>
      <c r="K11" s="42">
        <f>'IS-Life Insurance'!J5+'IS-General Insurance'!J7+'IS-Reinsurance'!J7+'IS-Social Insurance'!J5+'IS-CSAFPPTPTA Insurance'!J5</f>
        <v>0</v>
      </c>
      <c r="L11" s="25">
        <f>'IS-Life Insurance'!K5+'IS-General Insurance'!K7+'IS-Reinsurance'!K7+'IS-Social Insurance'!K5+'IS-CSAFPPTPTA Insurance'!K5</f>
        <v>0</v>
      </c>
      <c r="M11" s="25">
        <f>'IS-Life Insurance'!L5+'IS-General Insurance'!L7+'IS-Reinsurance'!L7+'IS-Social Insurance'!L5+'IS-CSAFPPTPTA Insurance'!L5</f>
        <v>0</v>
      </c>
      <c r="N11" s="42">
        <f>'IS-Life Insurance'!M5+'IS-General Insurance'!M7+'IS-Reinsurance'!M7+'IS-Social Insurance'!M5+'IS-CSAFPPTPTA Insurance'!M5</f>
        <v>0</v>
      </c>
      <c r="O11" s="42">
        <f>'IS-Life Insurance'!N5+'IS-General Insurance'!N7+'IS-Reinsurance'!N7+'IS-Social Insurance'!N5+'IS-CSAFPPTPTA Insurance'!N5</f>
        <v>0</v>
      </c>
      <c r="P11" s="76" t="s">
        <v>199</v>
      </c>
    </row>
    <row r="12" spans="1:30">
      <c r="C12" t="s">
        <v>198</v>
      </c>
      <c r="D12" s="25">
        <f>'IS-Life Insurance'!C13+'IS-Life Insurance'!C14+'IS-General Insurance'!C21+'IS-Reinsurance'!C21+'IS-Social Insurance'!C6+'IS-CSAFPPTPTA Insurance'!C6</f>
        <v>30153172.828429002</v>
      </c>
      <c r="E12" s="25">
        <f>'IS-Life Insurance'!D13+'IS-Life Insurance'!D14+'IS-General Insurance'!D21+'IS-Reinsurance'!D21+'IS-CSAFPPTPTA Insurance'!D6+'IS-Social Insurance'!D6</f>
        <v>0</v>
      </c>
      <c r="F12" s="25">
        <f>'IS-Life Insurance'!E13+'IS-Life Insurance'!E14+'IS-General Insurance'!E21+'IS-Reinsurance'!E21+'IS-CSAFPPTPTA Insurance'!E6+'IS-Social Insurance'!E6</f>
        <v>0</v>
      </c>
      <c r="G12" s="25">
        <f>'IS-Life Insurance'!F13+'IS-Life Insurance'!F14+'IS-General Insurance'!F21+'IS-Reinsurance'!F21+'IS-CSAFPPTPTA Insurance'!F6+'IS-Social Insurance'!F6</f>
        <v>0</v>
      </c>
      <c r="H12" s="25">
        <f>'IS-Life Insurance'!G13+'IS-Life Insurance'!G14+'IS-General Insurance'!G21+'IS-Reinsurance'!G21+'IS-CSAFPPTPTA Insurance'!G6+'IS-Social Insurance'!G6</f>
        <v>0</v>
      </c>
      <c r="I12" s="25">
        <f>'IS-Life Insurance'!H13+'IS-Life Insurance'!H14+'IS-General Insurance'!H21+'IS-Reinsurance'!H21+'IS-CSAFPPTPTA Insurance'!H6+'IS-Social Insurance'!H6</f>
        <v>0</v>
      </c>
      <c r="J12" s="25">
        <f>'IS-Life Insurance'!I13+'IS-Life Insurance'!I14+'IS-General Insurance'!I21+'IS-Reinsurance'!I21+'IS-CSAFPPTPTA Insurance'!I6+'IS-Social Insurance'!I6</f>
        <v>0</v>
      </c>
      <c r="K12" s="42">
        <f>'IS-Life Insurance'!J13+'IS-Life Insurance'!J14+'IS-General Insurance'!J21+'IS-Reinsurance'!J21+'IS-CSAFPPTPTA Insurance'!J6+'IS-Social Insurance'!J6</f>
        <v>0</v>
      </c>
      <c r="L12" s="25">
        <f>'IS-Life Insurance'!K13+'IS-Life Insurance'!K14+'IS-General Insurance'!K21+'IS-Reinsurance'!K21+'IS-CSAFPPTPTA Insurance'!K6+'IS-Social Insurance'!K6</f>
        <v>0</v>
      </c>
      <c r="M12" s="25">
        <f>'IS-Life Insurance'!L13+'IS-Life Insurance'!L14+'IS-General Insurance'!L21+'IS-Reinsurance'!L21+'IS-CSAFPPTPTA Insurance'!L6+'IS-Social Insurance'!L6</f>
        <v>0</v>
      </c>
      <c r="N12" s="42">
        <f>'IS-Life Insurance'!M13+'IS-Life Insurance'!M14+'IS-General Insurance'!M21+'IS-Reinsurance'!M21+'IS-CSAFPPTPTA Insurance'!M6+'IS-Social Insurance'!M6</f>
        <v>0</v>
      </c>
      <c r="O12" s="42">
        <f>'IS-Life Insurance'!N13+'IS-Life Insurance'!N14+'IS-General Insurance'!N21+'IS-Reinsurance'!N21+'IS-CSAFPPTPTA Insurance'!N6+'IS-Social Insurance'!N6</f>
        <v>0</v>
      </c>
      <c r="P12" s="76" t="s">
        <v>187</v>
      </c>
    </row>
    <row r="13" spans="1:30">
      <c r="E13" s="25"/>
      <c r="F13" s="13"/>
    </row>
    <row r="14" spans="1:30">
      <c r="E14" s="25"/>
    </row>
    <row r="15" spans="1:30">
      <c r="C15" s="10" t="s">
        <v>351</v>
      </c>
      <c r="E15" s="25"/>
    </row>
    <row r="16" spans="1:30">
      <c r="C16" s="10" t="s">
        <v>402</v>
      </c>
    </row>
  </sheetData>
  <sheetProtection algorithmName="SHA-512" hashValue="0NiKSdLtg077EwvF/DhK5fTZxTJXXZFsbHCcB3GCG8SSfLOoXCXrRtFq+ZpTgy+ll8ieba6kj4jalyAc6q/OWA==" saltValue="iocZDbnKQ8gB2gocu1Yw6w=="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70" zoomScaleNormal="70" workbookViewId="0">
      <pane xSplit="3" ySplit="2" topLeftCell="D26" activePane="bottomRight" state="frozen"/>
      <selection pane="topRight"/>
      <selection pane="bottomLeft"/>
      <selection pane="bottomRight" activeCell="O4" sqref="O4"/>
    </sheetView>
  </sheetViews>
  <sheetFormatPr defaultRowHeight="14.5"/>
  <cols>
    <col min="1" max="1" width="3.1796875" style="16" customWidth="1"/>
    <col min="2" max="2" width="3.1796875" customWidth="1"/>
    <col min="3" max="3" width="84.1796875" style="30" customWidth="1"/>
    <col min="4" max="15" width="16.453125" customWidth="1"/>
    <col min="16" max="16" width="74" style="30" customWidth="1"/>
    <col min="17" max="30" width="9.1796875"/>
  </cols>
  <sheetData>
    <row r="1" spans="1:30" ht="22">
      <c r="A1" s="139"/>
      <c r="B1" s="140"/>
      <c r="C1" s="140"/>
      <c r="D1" s="140"/>
      <c r="E1" s="140"/>
      <c r="F1" s="140"/>
      <c r="G1" s="140"/>
      <c r="H1" s="140"/>
      <c r="I1" s="140"/>
      <c r="J1" s="140"/>
      <c r="K1" s="140"/>
      <c r="L1" s="140"/>
      <c r="M1" s="140"/>
      <c r="N1" s="140"/>
      <c r="O1" s="140"/>
      <c r="P1" s="140"/>
      <c r="Q1" s="31"/>
      <c r="R1" s="31"/>
      <c r="S1" s="31"/>
      <c r="T1" s="31"/>
      <c r="U1" s="31"/>
      <c r="V1" s="31"/>
      <c r="W1" s="31"/>
      <c r="X1" s="31"/>
      <c r="Y1" s="31"/>
      <c r="Z1" s="31"/>
      <c r="AA1" s="31"/>
      <c r="AB1" s="31"/>
      <c r="AC1" s="31"/>
      <c r="AD1" s="31"/>
    </row>
    <row r="2" spans="1:30" s="45" customFormat="1" ht="31.5" thickBot="1">
      <c r="A2" s="44"/>
      <c r="D2" s="46" t="s">
        <v>368</v>
      </c>
      <c r="E2" s="46" t="s">
        <v>367</v>
      </c>
      <c r="F2" s="46" t="s">
        <v>366</v>
      </c>
      <c r="G2" s="46" t="s">
        <v>365</v>
      </c>
      <c r="H2" s="46" t="s">
        <v>364</v>
      </c>
      <c r="I2" s="46" t="s">
        <v>363</v>
      </c>
      <c r="J2" s="46" t="s">
        <v>362</v>
      </c>
      <c r="K2" s="46" t="s">
        <v>361</v>
      </c>
      <c r="L2" s="46" t="s">
        <v>360</v>
      </c>
      <c r="M2" s="46" t="s">
        <v>359</v>
      </c>
      <c r="N2" s="46" t="s">
        <v>358</v>
      </c>
      <c r="O2" s="46" t="s">
        <v>357</v>
      </c>
      <c r="P2" s="46" t="s">
        <v>25</v>
      </c>
    </row>
    <row r="3" spans="1:30" ht="23.15" customHeight="1">
      <c r="C3" s="58" t="s">
        <v>200</v>
      </c>
      <c r="D3" s="57"/>
      <c r="E3" s="57"/>
      <c r="F3" s="57"/>
      <c r="G3" s="57"/>
      <c r="H3" s="57"/>
      <c r="I3" s="57"/>
      <c r="J3" s="57"/>
      <c r="K3" s="57"/>
      <c r="L3" s="57"/>
      <c r="M3" s="57"/>
      <c r="N3" s="57"/>
      <c r="O3" s="57"/>
      <c r="P3" s="45"/>
    </row>
    <row r="4" spans="1:30" ht="23.15" customHeight="1">
      <c r="C4" s="45" t="s">
        <v>201</v>
      </c>
      <c r="D4" s="59">
        <f>IFERROR('IS-Life Insurance'!C5/('IS-Life Insurance'!C13+'IS-Life Insurance'!C14),"-")</f>
        <v>1.2002838766872204</v>
      </c>
      <c r="E4" s="59" t="str">
        <f>IFERROR('IS-Life Insurance'!D5/('IS-Life Insurance'!D13+'IS-Life Insurance'!D14),"-")</f>
        <v>-</v>
      </c>
      <c r="F4" s="59" t="str">
        <f>IFERROR('IS-Life Insurance'!E5/('IS-Life Insurance'!E13+'IS-Life Insurance'!E14),"-")</f>
        <v>-</v>
      </c>
      <c r="G4" s="59" t="str">
        <f>IFERROR('IS-Life Insurance'!F5/('IS-Life Insurance'!F13+'IS-Life Insurance'!F14),"-")</f>
        <v>-</v>
      </c>
      <c r="H4" s="59" t="str">
        <f>IFERROR('IS-Life Insurance'!G5/('IS-Life Insurance'!G13+'IS-Life Insurance'!G14),"-")</f>
        <v>-</v>
      </c>
      <c r="I4" s="59" t="str">
        <f>IFERROR('IS-Life Insurance'!H5/('IS-Life Insurance'!H13+'IS-Life Insurance'!H14),"-")</f>
        <v>-</v>
      </c>
      <c r="J4" s="59" t="str">
        <f>IFERROR('IS-Life Insurance'!I5/('IS-Life Insurance'!I13+'IS-Life Insurance'!I14),"-")</f>
        <v>-</v>
      </c>
      <c r="K4" s="59" t="str">
        <f>IFERROR('IS-Life Insurance'!J5/('IS-Life Insurance'!J13+'IS-Life Insurance'!J14),"-")</f>
        <v>-</v>
      </c>
      <c r="L4" s="59" t="str">
        <f>IFERROR('IS-Life Insurance'!K5/('IS-Life Insurance'!K13+'IS-Life Insurance'!K14),"-")</f>
        <v>-</v>
      </c>
      <c r="M4" s="59" t="str">
        <f>IFERROR('IS-Life Insurance'!L5/('IS-Life Insurance'!L13+'IS-Life Insurance'!L14),"-")</f>
        <v>-</v>
      </c>
      <c r="N4" s="59" t="str">
        <f>IFERROR('IS-Life Insurance'!M5/('IS-Life Insurance'!M13+'IS-Life Insurance'!M14),"-")</f>
        <v>-</v>
      </c>
      <c r="O4" s="59" t="str">
        <f>IFERROR('IS-Life Insurance'!N5/('IS-Life Insurance'!N13+'IS-Life Insurance'!N14),"-")</f>
        <v>-</v>
      </c>
      <c r="P4" s="77" t="s">
        <v>209</v>
      </c>
    </row>
    <row r="5" spans="1:30" ht="23.15" customHeight="1">
      <c r="C5" s="45" t="s">
        <v>202</v>
      </c>
      <c r="D5" s="59">
        <f>IFERROR('IS-Life Insurance'!C5/('IS-Life Insurance'!C13+'IS-Life Insurance'!C14+'IS-Life Insurance'!C26+'IS-Life Insurance'!C27+'IS-Life Insurance'!C28+'IS-Life Insurance'!C29),"-")</f>
        <v>1.0719707117691637</v>
      </c>
      <c r="E5" s="59" t="str">
        <f>IFERROR('IS-Life Insurance'!D5/('IS-Life Insurance'!D13+'IS-Life Insurance'!D14+'IS-Life Insurance'!D26+'IS-Life Insurance'!D27+'IS-Life Insurance'!D28+'IS-Life Insurance'!D29),"-")</f>
        <v>-</v>
      </c>
      <c r="F5" s="59" t="str">
        <f>IFERROR('IS-Life Insurance'!E5/('IS-Life Insurance'!E13+'IS-Life Insurance'!E14+'IS-Life Insurance'!E26+'IS-Life Insurance'!E27+'IS-Life Insurance'!E28+'IS-Life Insurance'!E29),"-")</f>
        <v>-</v>
      </c>
      <c r="G5" s="59" t="str">
        <f>IFERROR('IS-Life Insurance'!F5/('IS-Life Insurance'!F13+'IS-Life Insurance'!F14+'IS-Life Insurance'!F26+'IS-Life Insurance'!F27+'IS-Life Insurance'!F28+'IS-Life Insurance'!F29),"-")</f>
        <v>-</v>
      </c>
      <c r="H5" s="59" t="str">
        <f>IFERROR('IS-Life Insurance'!G5/('IS-Life Insurance'!G13+'IS-Life Insurance'!G14+'IS-Life Insurance'!G26+'IS-Life Insurance'!G27+'IS-Life Insurance'!G28+'IS-Life Insurance'!G29),"-")</f>
        <v>-</v>
      </c>
      <c r="I5" s="59" t="str">
        <f>IFERROR('IS-Life Insurance'!H5/('IS-Life Insurance'!H13+'IS-Life Insurance'!H14+'IS-Life Insurance'!H26+'IS-Life Insurance'!H27+'IS-Life Insurance'!H28+'IS-Life Insurance'!H29),"-")</f>
        <v>-</v>
      </c>
      <c r="J5" s="59" t="str">
        <f>IFERROR('IS-Life Insurance'!I5/('IS-Life Insurance'!I13+'IS-Life Insurance'!I14+'IS-Life Insurance'!I26+'IS-Life Insurance'!I27+'IS-Life Insurance'!I28+'IS-Life Insurance'!I29),"-")</f>
        <v>-</v>
      </c>
      <c r="K5" s="59" t="str">
        <f>IFERROR('IS-Life Insurance'!J5/('IS-Life Insurance'!J13+'IS-Life Insurance'!J14+'IS-Life Insurance'!J26+'IS-Life Insurance'!J27+'IS-Life Insurance'!J28+'IS-Life Insurance'!J29),"-")</f>
        <v>-</v>
      </c>
      <c r="L5" s="59" t="str">
        <f>IFERROR('IS-Life Insurance'!K5/('IS-Life Insurance'!K13+'IS-Life Insurance'!K14+'IS-Life Insurance'!K26+'IS-Life Insurance'!K27+'IS-Life Insurance'!K28+'IS-Life Insurance'!K29),"-")</f>
        <v>-</v>
      </c>
      <c r="M5" s="59" t="str">
        <f>IFERROR('IS-Life Insurance'!L5/('IS-Life Insurance'!L13+'IS-Life Insurance'!L14+'IS-Life Insurance'!L26+'IS-Life Insurance'!L27+'IS-Life Insurance'!L28+'IS-Life Insurance'!L29),"-")</f>
        <v>-</v>
      </c>
      <c r="N5" s="59" t="str">
        <f>IFERROR('IS-Life Insurance'!M5/('IS-Life Insurance'!M13+'IS-Life Insurance'!M14+'IS-Life Insurance'!M26+'IS-Life Insurance'!M27+'IS-Life Insurance'!M28+'IS-Life Insurance'!M29),"-")</f>
        <v>-</v>
      </c>
      <c r="O5" s="59" t="str">
        <f>IFERROR('IS-Life Insurance'!N5/('IS-Life Insurance'!N13+'IS-Life Insurance'!N14+'IS-Life Insurance'!N26+'IS-Life Insurance'!N27+'IS-Life Insurance'!N28+'IS-Life Insurance'!N29),"-")</f>
        <v>-</v>
      </c>
      <c r="P5" s="77" t="s">
        <v>210</v>
      </c>
    </row>
    <row r="6" spans="1:30" ht="23.15" customHeight="1">
      <c r="C6" s="45" t="s">
        <v>203</v>
      </c>
      <c r="D6" s="59">
        <f>IFERROR(('IS-Life Insurance'!C5+'IS-Life Insurance'!C9)/('IS-Life Insurance'!C13+'IS-Life Insurance'!C14),"-")</f>
        <v>1.0530638229728448</v>
      </c>
      <c r="E6" s="59" t="str">
        <f>IFERROR(('IS-Life Insurance'!D5+'IS-Life Insurance'!D9)/('IS-Life Insurance'!D13+'IS-Life Insurance'!D14),"-")</f>
        <v>-</v>
      </c>
      <c r="F6" s="59" t="str">
        <f>IFERROR(('IS-Life Insurance'!E5+'IS-Life Insurance'!E9)/('IS-Life Insurance'!E13+'IS-Life Insurance'!E14),"-")</f>
        <v>-</v>
      </c>
      <c r="G6" s="59" t="str">
        <f>IFERROR(('IS-Life Insurance'!F5+'IS-Life Insurance'!F9)/('IS-Life Insurance'!F13+'IS-Life Insurance'!F14),"-")</f>
        <v>-</v>
      </c>
      <c r="H6" s="59" t="str">
        <f>IFERROR(('IS-Life Insurance'!G5+'IS-Life Insurance'!G9)/('IS-Life Insurance'!G13+'IS-Life Insurance'!G14),"-")</f>
        <v>-</v>
      </c>
      <c r="I6" s="59" t="str">
        <f>IFERROR(('IS-Life Insurance'!H5+'IS-Life Insurance'!H9)/('IS-Life Insurance'!H13+'IS-Life Insurance'!H14),"-")</f>
        <v>-</v>
      </c>
      <c r="J6" s="59" t="str">
        <f>IFERROR(('IS-Life Insurance'!I5+'IS-Life Insurance'!I9)/('IS-Life Insurance'!I13+'IS-Life Insurance'!I14),"-")</f>
        <v>-</v>
      </c>
      <c r="K6" s="59" t="str">
        <f>IFERROR(('IS-Life Insurance'!J5+'IS-Life Insurance'!J9)/('IS-Life Insurance'!J13+'IS-Life Insurance'!J14),"-")</f>
        <v>-</v>
      </c>
      <c r="L6" s="59" t="str">
        <f>IFERROR(('IS-Life Insurance'!K5+'IS-Life Insurance'!K9)/('IS-Life Insurance'!K13+'IS-Life Insurance'!K14),"-")</f>
        <v>-</v>
      </c>
      <c r="M6" s="59" t="str">
        <f>IFERROR(('IS-Life Insurance'!L5+'IS-Life Insurance'!L9)/('IS-Life Insurance'!L13+'IS-Life Insurance'!L14),"-")</f>
        <v>-</v>
      </c>
      <c r="N6" s="59" t="str">
        <f>IFERROR(('IS-Life Insurance'!M5+'IS-Life Insurance'!M9)/('IS-Life Insurance'!M13+'IS-Life Insurance'!M14),"-")</f>
        <v>-</v>
      </c>
      <c r="O6" s="59" t="str">
        <f>IFERROR(('IS-Life Insurance'!N5+'IS-Life Insurance'!N9)/('IS-Life Insurance'!N13+'IS-Life Insurance'!N14),"-")</f>
        <v>-</v>
      </c>
      <c r="P6" s="77" t="s">
        <v>211</v>
      </c>
    </row>
    <row r="7" spans="1:30" ht="23.15" customHeight="1">
      <c r="C7" s="45" t="s">
        <v>204</v>
      </c>
      <c r="D7" s="59">
        <f>IFERROR(('IS-Life Insurance'!C5+'IS-Life Insurance'!C9)/('IS-Life Insurance'!C13+'IS-Life Insurance'!C14+'IS-Life Insurance'!C26+'IS-Life Insurance'!C27+'IS-Life Insurance'!C28+'IS-Life Insurance'!C29),"-")</f>
        <v>0.94048882749819929</v>
      </c>
      <c r="E7" s="59" t="str">
        <f>IFERROR(('IS-Life Insurance'!D5+'IS-Life Insurance'!D9)/('IS-Life Insurance'!D13+'IS-Life Insurance'!D14+'IS-Life Insurance'!D26+'IS-Life Insurance'!D27+'IS-Life Insurance'!D28+'IS-Life Insurance'!D29),"-")</f>
        <v>-</v>
      </c>
      <c r="F7" s="59" t="str">
        <f>IFERROR(('IS-Life Insurance'!E5+'IS-Life Insurance'!E9)/('IS-Life Insurance'!E13+'IS-Life Insurance'!E14+'IS-Life Insurance'!E26+'IS-Life Insurance'!E27+'IS-Life Insurance'!E28+'IS-Life Insurance'!E29),"-")</f>
        <v>-</v>
      </c>
      <c r="G7" s="59" t="str">
        <f>IFERROR(('IS-Life Insurance'!F5+'IS-Life Insurance'!F9)/('IS-Life Insurance'!F13+'IS-Life Insurance'!F14+'IS-Life Insurance'!F26+'IS-Life Insurance'!F27+'IS-Life Insurance'!F28+'IS-Life Insurance'!F29),"-")</f>
        <v>-</v>
      </c>
      <c r="H7" s="59" t="str">
        <f>IFERROR(('IS-Life Insurance'!G5+'IS-Life Insurance'!G9)/('IS-Life Insurance'!G13+'IS-Life Insurance'!G14+'IS-Life Insurance'!G26+'IS-Life Insurance'!G27+'IS-Life Insurance'!G28+'IS-Life Insurance'!G29),"-")</f>
        <v>-</v>
      </c>
      <c r="I7" s="59" t="str">
        <f>IFERROR(('IS-Life Insurance'!H5+'IS-Life Insurance'!H9)/('IS-Life Insurance'!H13+'IS-Life Insurance'!H14+'IS-Life Insurance'!H26+'IS-Life Insurance'!H27+'IS-Life Insurance'!H28+'IS-Life Insurance'!H29),"-")</f>
        <v>-</v>
      </c>
      <c r="J7" s="59" t="str">
        <f>IFERROR(('IS-Life Insurance'!I5+'IS-Life Insurance'!I9)/('IS-Life Insurance'!I13+'IS-Life Insurance'!I14+'IS-Life Insurance'!I26+'IS-Life Insurance'!I27+'IS-Life Insurance'!I28+'IS-Life Insurance'!I29),"-")</f>
        <v>-</v>
      </c>
      <c r="K7" s="59" t="str">
        <f>IFERROR(('IS-Life Insurance'!J5+'IS-Life Insurance'!J9)/('IS-Life Insurance'!J13+'IS-Life Insurance'!J14+'IS-Life Insurance'!J26+'IS-Life Insurance'!J27+'IS-Life Insurance'!J28+'IS-Life Insurance'!J29),"-")</f>
        <v>-</v>
      </c>
      <c r="L7" s="59" t="str">
        <f>IFERROR(('IS-Life Insurance'!K5+'IS-Life Insurance'!K9)/('IS-Life Insurance'!K13+'IS-Life Insurance'!K14+'IS-Life Insurance'!K26+'IS-Life Insurance'!K27+'IS-Life Insurance'!K28+'IS-Life Insurance'!K29),"-")</f>
        <v>-</v>
      </c>
      <c r="M7" s="59" t="str">
        <f>IFERROR(('IS-Life Insurance'!L5+'IS-Life Insurance'!L9)/('IS-Life Insurance'!L13+'IS-Life Insurance'!L14+'IS-Life Insurance'!L26+'IS-Life Insurance'!L27+'IS-Life Insurance'!L28+'IS-Life Insurance'!L29),"-")</f>
        <v>-</v>
      </c>
      <c r="N7" s="59" t="str">
        <f>IFERROR(('IS-Life Insurance'!M5+'IS-Life Insurance'!M9)/('IS-Life Insurance'!M13+'IS-Life Insurance'!M14+'IS-Life Insurance'!M26+'IS-Life Insurance'!M27+'IS-Life Insurance'!M28+'IS-Life Insurance'!M29),"-")</f>
        <v>-</v>
      </c>
      <c r="O7" s="59" t="str">
        <f>IFERROR(('IS-Life Insurance'!N5+'IS-Life Insurance'!N9)/('IS-Life Insurance'!N13+'IS-Life Insurance'!N14+'IS-Life Insurance'!N26+'IS-Life Insurance'!N27+'IS-Life Insurance'!N28+'IS-Life Insurance'!N29),"-")</f>
        <v>-</v>
      </c>
      <c r="P7" s="77" t="s">
        <v>212</v>
      </c>
    </row>
    <row r="8" spans="1:30" ht="23.15" customHeight="1">
      <c r="C8" s="45" t="s">
        <v>205</v>
      </c>
      <c r="D8" s="59">
        <f>IFERROR('IS-Life Insurance'!C6/'IS-Life Insurance'!C5,"-")</f>
        <v>4.6647988648922833E-2</v>
      </c>
      <c r="E8" s="59" t="str">
        <f>IFERROR('IS-Life Insurance'!D6/'IS-Life Insurance'!D5,"-")</f>
        <v>-</v>
      </c>
      <c r="F8" s="59" t="str">
        <f>IFERROR('IS-Life Insurance'!E6/'IS-Life Insurance'!E5,"-")</f>
        <v>-</v>
      </c>
      <c r="G8" s="59" t="str">
        <f>IFERROR('IS-Life Insurance'!F6/'IS-Life Insurance'!F5,"-")</f>
        <v>-</v>
      </c>
      <c r="H8" s="59" t="str">
        <f>IFERROR('IS-Life Insurance'!G6/'IS-Life Insurance'!G5,"-")</f>
        <v>-</v>
      </c>
      <c r="I8" s="59" t="str">
        <f>IFERROR('IS-Life Insurance'!H6/'IS-Life Insurance'!H5,"-")</f>
        <v>-</v>
      </c>
      <c r="J8" s="59" t="str">
        <f>IFERROR('IS-Life Insurance'!I6/'IS-Life Insurance'!I5,"-")</f>
        <v>-</v>
      </c>
      <c r="K8" s="59" t="str">
        <f>IFERROR('IS-Life Insurance'!J6/'IS-Life Insurance'!J5,"-")</f>
        <v>-</v>
      </c>
      <c r="L8" s="59" t="str">
        <f>IFERROR('IS-Life Insurance'!K6/'IS-Life Insurance'!K5,"-")</f>
        <v>-</v>
      </c>
      <c r="M8" s="59" t="str">
        <f>IFERROR('IS-Life Insurance'!L6/'IS-Life Insurance'!L5,"-")</f>
        <v>-</v>
      </c>
      <c r="N8" s="59" t="str">
        <f>IFERROR('IS-Life Insurance'!M6/'IS-Life Insurance'!M5,"-")</f>
        <v>-</v>
      </c>
      <c r="O8" s="59" t="str">
        <f>IFERROR('IS-Life Insurance'!N6/'IS-Life Insurance'!N5,"-")</f>
        <v>-</v>
      </c>
      <c r="P8" s="77" t="s">
        <v>188</v>
      </c>
    </row>
    <row r="9" spans="1:30" ht="23.15" customHeight="1">
      <c r="C9" s="45" t="s">
        <v>206</v>
      </c>
      <c r="D9" s="59">
        <f>IFERROR('FP-Life Insurance'!C27/'FP-Life Insurance'!C54,"-")</f>
        <v>1.1216589932167333</v>
      </c>
      <c r="E9" s="59" t="str">
        <f>IFERROR('FP-Life Insurance'!D27/'FP-Life Insurance'!D54,"-")</f>
        <v>-</v>
      </c>
      <c r="F9" s="59" t="str">
        <f>IFERROR('FP-Life Insurance'!E27/'FP-Life Insurance'!E54,"-")</f>
        <v>-</v>
      </c>
      <c r="G9" s="59" t="str">
        <f>IFERROR('FP-Life Insurance'!F27/'FP-Life Insurance'!F54,"-")</f>
        <v>-</v>
      </c>
      <c r="H9" s="59" t="str">
        <f>IFERROR('FP-Life Insurance'!G27/'FP-Life Insurance'!G54,"-")</f>
        <v>-</v>
      </c>
      <c r="I9" s="59" t="str">
        <f>IFERROR('FP-Life Insurance'!H27/'FP-Life Insurance'!H54,"-")</f>
        <v>-</v>
      </c>
      <c r="J9" s="59" t="str">
        <f>IFERROR('FP-Life Insurance'!I27/'FP-Life Insurance'!I54,"-")</f>
        <v>-</v>
      </c>
      <c r="K9" s="59" t="str">
        <f>IFERROR('FP-Life Insurance'!J27/'FP-Life Insurance'!J54,"-")</f>
        <v>-</v>
      </c>
      <c r="L9" s="59" t="str">
        <f>IFERROR('FP-Life Insurance'!K27/'FP-Life Insurance'!K54,"-")</f>
        <v>-</v>
      </c>
      <c r="M9" s="59" t="str">
        <f>IFERROR('FP-Life Insurance'!L27/'FP-Life Insurance'!L54,"-")</f>
        <v>-</v>
      </c>
      <c r="N9" s="59" t="str">
        <f>IFERROR('FP-Life Insurance'!M27/'FP-Life Insurance'!M54,"-")</f>
        <v>-</v>
      </c>
      <c r="O9" s="59" t="str">
        <f>IFERROR('FP-Life Insurance'!N27/'FP-Life Insurance'!N54,"-")</f>
        <v>-</v>
      </c>
      <c r="P9" s="77" t="s">
        <v>213</v>
      </c>
    </row>
    <row r="10" spans="1:30" ht="23.15" hidden="1" customHeight="1">
      <c r="C10" s="45" t="s">
        <v>425</v>
      </c>
      <c r="D10" s="59">
        <v>2.517000787934653</v>
      </c>
      <c r="E10" s="59"/>
      <c r="F10" s="59"/>
      <c r="G10" s="59"/>
      <c r="H10" s="59"/>
      <c r="I10" s="59"/>
      <c r="J10" s="59"/>
      <c r="K10" s="59"/>
      <c r="L10" s="59"/>
      <c r="M10" s="59"/>
      <c r="N10" s="59"/>
      <c r="O10" s="59"/>
      <c r="P10" s="77" t="s">
        <v>431</v>
      </c>
    </row>
    <row r="11" spans="1:30" ht="23.15" hidden="1" customHeight="1">
      <c r="C11" s="45" t="s">
        <v>426</v>
      </c>
      <c r="D11" s="95">
        <v>5.0362355655666535</v>
      </c>
      <c r="E11" s="59"/>
      <c r="F11" s="59"/>
      <c r="G11" s="59"/>
      <c r="H11" s="59"/>
      <c r="I11" s="59"/>
      <c r="J11" s="59"/>
      <c r="K11" s="59"/>
      <c r="L11" s="59"/>
      <c r="M11" s="59"/>
      <c r="N11" s="59"/>
      <c r="O11" s="59"/>
      <c r="P11" s="77" t="s">
        <v>432</v>
      </c>
    </row>
    <row r="12" spans="1:30" ht="23.15" hidden="1" customHeight="1">
      <c r="C12" s="45" t="s">
        <v>428</v>
      </c>
      <c r="D12" s="98"/>
      <c r="E12" s="59"/>
      <c r="F12" s="59"/>
      <c r="G12" s="59"/>
      <c r="H12" s="59"/>
      <c r="I12" s="59"/>
      <c r="J12" s="59"/>
      <c r="K12" s="59"/>
      <c r="L12" s="59"/>
      <c r="M12" s="59"/>
      <c r="N12" s="59"/>
      <c r="O12" s="59"/>
      <c r="P12" s="77" t="s">
        <v>427</v>
      </c>
    </row>
    <row r="13" spans="1:30" ht="23.15" hidden="1" customHeight="1">
      <c r="C13" s="45" t="s">
        <v>429</v>
      </c>
      <c r="D13" s="98"/>
      <c r="E13" s="59"/>
      <c r="F13" s="59"/>
      <c r="G13" s="59"/>
      <c r="H13" s="59"/>
      <c r="I13" s="59"/>
      <c r="J13" s="59"/>
      <c r="K13" s="59"/>
      <c r="L13" s="59"/>
      <c r="M13" s="59"/>
      <c r="N13" s="59"/>
      <c r="O13" s="59"/>
      <c r="P13" s="77" t="s">
        <v>430</v>
      </c>
    </row>
    <row r="14" spans="1:30" ht="20.5" customHeight="1">
      <c r="C14" s="45"/>
      <c r="D14" s="59"/>
      <c r="E14" s="59"/>
      <c r="F14" s="59"/>
      <c r="G14" s="59"/>
      <c r="H14" s="59"/>
      <c r="I14" s="59"/>
      <c r="J14" s="59"/>
      <c r="K14" s="59"/>
      <c r="L14" s="59"/>
      <c r="M14" s="59"/>
      <c r="N14" s="59"/>
      <c r="O14" s="59"/>
      <c r="P14" s="77"/>
    </row>
    <row r="15" spans="1:30" ht="20.5" customHeight="1">
      <c r="C15" s="58" t="s">
        <v>207</v>
      </c>
      <c r="D15" s="59"/>
      <c r="E15" s="59"/>
      <c r="F15" s="59"/>
      <c r="G15" s="59"/>
      <c r="H15" s="59"/>
      <c r="I15" s="59"/>
      <c r="J15" s="59"/>
      <c r="K15" s="59"/>
      <c r="L15" s="59"/>
      <c r="M15" s="59"/>
      <c r="N15" s="59"/>
      <c r="O15" s="59"/>
      <c r="P15" s="77"/>
    </row>
    <row r="16" spans="1:30" ht="21" customHeight="1">
      <c r="C16" s="45" t="s">
        <v>201</v>
      </c>
      <c r="D16" s="78">
        <f>IFERROR(('IS-General Insurance'!C5+'IS-General Insurance'!C6)/('IS-General Insurance'!C21),"-")</f>
        <v>3.5468003900455893</v>
      </c>
      <c r="E16" s="78" t="str">
        <f>IFERROR(('IS-General Insurance'!D5+'IS-General Insurance'!D6)/('IS-General Insurance'!D21),"-")</f>
        <v>-</v>
      </c>
      <c r="F16" s="78" t="str">
        <f>IFERROR(('IS-General Insurance'!E5+'IS-General Insurance'!E6)/('IS-General Insurance'!E21),"-")</f>
        <v>-</v>
      </c>
      <c r="G16" s="78" t="str">
        <f>IFERROR(('IS-General Insurance'!F5+'IS-General Insurance'!F6)/('IS-General Insurance'!F21),"-")</f>
        <v>-</v>
      </c>
      <c r="H16" s="78" t="str">
        <f>IFERROR(('IS-General Insurance'!G5+'IS-General Insurance'!G6)/('IS-General Insurance'!G21),"-")</f>
        <v>-</v>
      </c>
      <c r="I16" s="78" t="str">
        <f>IFERROR(('IS-General Insurance'!H5+'IS-General Insurance'!H6)/('IS-General Insurance'!H21),"-")</f>
        <v>-</v>
      </c>
      <c r="J16" s="78" t="str">
        <f>IFERROR(('IS-General Insurance'!I5+'IS-General Insurance'!I6)/('IS-General Insurance'!I21),"-")</f>
        <v>-</v>
      </c>
      <c r="K16" s="78" t="str">
        <f>IFERROR(('IS-General Insurance'!J5+'IS-General Insurance'!J6)/('IS-General Insurance'!J21),"-")</f>
        <v>-</v>
      </c>
      <c r="L16" s="78" t="str">
        <f>IFERROR(('IS-General Insurance'!K5+'IS-General Insurance'!K6)/('IS-General Insurance'!K21),"-")</f>
        <v>-</v>
      </c>
      <c r="M16" s="78" t="str">
        <f>IFERROR(('IS-General Insurance'!L5+'IS-General Insurance'!L6)/('IS-General Insurance'!L21),"-")</f>
        <v>-</v>
      </c>
      <c r="N16" s="78" t="str">
        <f>IFERROR(('IS-General Insurance'!M5+'IS-General Insurance'!M6)/('IS-General Insurance'!M21),"-")</f>
        <v>-</v>
      </c>
      <c r="O16" s="78" t="str">
        <f>IFERROR(('IS-General Insurance'!N5+'IS-General Insurance'!N6)/('IS-General Insurance'!N21),"-")</f>
        <v>-</v>
      </c>
      <c r="P16" s="77" t="s">
        <v>209</v>
      </c>
    </row>
    <row r="17" spans="3:16" ht="21" customHeight="1">
      <c r="C17" s="45" t="s">
        <v>202</v>
      </c>
      <c r="D17" s="78">
        <f>IFERROR(('IS-General Insurance'!C5+'IS-General Insurance'!C6)/('IS-General Insurance'!C21+'IS-General Insurance'!C29+'IS-General Insurance'!C30+'IS-General Insurance'!C31+'IS-General Insurance'!C32),"-")</f>
        <v>2.5355876738264924</v>
      </c>
      <c r="E17" s="78" t="str">
        <f>IFERROR(('IS-General Insurance'!D5+'IS-General Insurance'!D6)/('IS-General Insurance'!D21+'IS-General Insurance'!D29+'IS-General Insurance'!D30+'IS-General Insurance'!D31+'IS-General Insurance'!D32),"-")</f>
        <v>-</v>
      </c>
      <c r="F17" s="78" t="str">
        <f>IFERROR(('IS-General Insurance'!E5+'IS-General Insurance'!E6)/('IS-General Insurance'!E21+'IS-General Insurance'!E29+'IS-General Insurance'!E30+'IS-General Insurance'!E31+'IS-General Insurance'!E32),"-")</f>
        <v>-</v>
      </c>
      <c r="G17" s="78" t="str">
        <f>IFERROR(('IS-General Insurance'!F5+'IS-General Insurance'!F6)/('IS-General Insurance'!F21+'IS-General Insurance'!F29+'IS-General Insurance'!F30+'IS-General Insurance'!F31+'IS-General Insurance'!F32),"-")</f>
        <v>-</v>
      </c>
      <c r="H17" s="78" t="str">
        <f>IFERROR(('IS-General Insurance'!G5+'IS-General Insurance'!G6)/('IS-General Insurance'!G21+'IS-General Insurance'!G29+'IS-General Insurance'!G30+'IS-General Insurance'!G31+'IS-General Insurance'!G32),"-")</f>
        <v>-</v>
      </c>
      <c r="I17" s="78" t="str">
        <f>IFERROR(('IS-General Insurance'!H5+'IS-General Insurance'!H6)/('IS-General Insurance'!H21+'IS-General Insurance'!H29+'IS-General Insurance'!H30+'IS-General Insurance'!H31+'IS-General Insurance'!H32),"-")</f>
        <v>-</v>
      </c>
      <c r="J17" s="78" t="str">
        <f>IFERROR(('IS-General Insurance'!I5+'IS-General Insurance'!I6)/('IS-General Insurance'!I21+'IS-General Insurance'!I29+'IS-General Insurance'!I30+'IS-General Insurance'!I31+'IS-General Insurance'!I32),"-")</f>
        <v>-</v>
      </c>
      <c r="K17" s="78" t="str">
        <f>IFERROR(('IS-General Insurance'!J5+'IS-General Insurance'!J6)/('IS-General Insurance'!J21+'IS-General Insurance'!J29+'IS-General Insurance'!J30+'IS-General Insurance'!J31+'IS-General Insurance'!J32),"-")</f>
        <v>-</v>
      </c>
      <c r="L17" s="78" t="str">
        <f>IFERROR(('IS-General Insurance'!K5+'IS-General Insurance'!K6)/('IS-General Insurance'!K21+'IS-General Insurance'!K29+'IS-General Insurance'!K30+'IS-General Insurance'!K31+'IS-General Insurance'!K32),"-")</f>
        <v>-</v>
      </c>
      <c r="M17" s="78" t="str">
        <f>IFERROR(('IS-General Insurance'!L5+'IS-General Insurance'!L6)/('IS-General Insurance'!L21+'IS-General Insurance'!L29+'IS-General Insurance'!L30+'IS-General Insurance'!L31+'IS-General Insurance'!L32),"-")</f>
        <v>-</v>
      </c>
      <c r="N17" s="78" t="str">
        <f>IFERROR(('IS-General Insurance'!M5+'IS-General Insurance'!M6)/('IS-General Insurance'!M21+'IS-General Insurance'!M29+'IS-General Insurance'!M30+'IS-General Insurance'!M31+'IS-General Insurance'!M32),"-")</f>
        <v>-</v>
      </c>
      <c r="O17" s="78" t="str">
        <f>IFERROR(('IS-General Insurance'!N5+'IS-General Insurance'!N6)/('IS-General Insurance'!N21+'IS-General Insurance'!N29+'IS-General Insurance'!N30+'IS-General Insurance'!N31+'IS-General Insurance'!N32),"-")</f>
        <v>-</v>
      </c>
      <c r="P17" s="77" t="s">
        <v>210</v>
      </c>
    </row>
    <row r="18" spans="3:16" ht="21" customHeight="1">
      <c r="C18" s="45" t="s">
        <v>203</v>
      </c>
      <c r="D18" s="78">
        <f>IFERROR(('IS-General Insurance'!C5+'IS-General Insurance'!C6+'IS-General Insurance'!C28)/'IS-General Insurance'!C21,"-")</f>
        <v>3.6452647792746324</v>
      </c>
      <c r="E18" s="78" t="str">
        <f>IFERROR(('IS-General Insurance'!D5+'IS-General Insurance'!D6+'IS-General Insurance'!D28)/'IS-General Insurance'!D21,"-")</f>
        <v>-</v>
      </c>
      <c r="F18" s="78" t="str">
        <f>IFERROR(('IS-General Insurance'!E5+'IS-General Insurance'!E6+'IS-General Insurance'!E28)/'IS-General Insurance'!E21,"-")</f>
        <v>-</v>
      </c>
      <c r="G18" s="78" t="str">
        <f>IFERROR(('IS-General Insurance'!F5+'IS-General Insurance'!F6+'IS-General Insurance'!F28)/'IS-General Insurance'!F21,"-")</f>
        <v>-</v>
      </c>
      <c r="H18" s="78" t="str">
        <f>IFERROR(('IS-General Insurance'!G5+'IS-General Insurance'!G6+'IS-General Insurance'!G28)/'IS-General Insurance'!G21,"-")</f>
        <v>-</v>
      </c>
      <c r="I18" s="78" t="str">
        <f>IFERROR(('IS-General Insurance'!H5+'IS-General Insurance'!H6+'IS-General Insurance'!H28)/'IS-General Insurance'!H21,"-")</f>
        <v>-</v>
      </c>
      <c r="J18" s="78" t="str">
        <f>IFERROR(('IS-General Insurance'!I5+'IS-General Insurance'!I6+'IS-General Insurance'!I28)/'IS-General Insurance'!I21,"-")</f>
        <v>-</v>
      </c>
      <c r="K18" s="78" t="str">
        <f>IFERROR(('IS-General Insurance'!J5+'IS-General Insurance'!J6+'IS-General Insurance'!J28)/'IS-General Insurance'!J21,"-")</f>
        <v>-</v>
      </c>
      <c r="L18" s="78" t="str">
        <f>IFERROR(('IS-General Insurance'!K5+'IS-General Insurance'!K6+'IS-General Insurance'!K28)/'IS-General Insurance'!K21,"-")</f>
        <v>-</v>
      </c>
      <c r="M18" s="78" t="str">
        <f>IFERROR(('IS-General Insurance'!L5+'IS-General Insurance'!L6+'IS-General Insurance'!L28)/'IS-General Insurance'!L21,"-")</f>
        <v>-</v>
      </c>
      <c r="N18" s="78" t="str">
        <f>IFERROR(('IS-General Insurance'!M5+'IS-General Insurance'!M6+'IS-General Insurance'!M28)/'IS-General Insurance'!M21,"-")</f>
        <v>-</v>
      </c>
      <c r="O18" s="78" t="str">
        <f>IFERROR(('IS-General Insurance'!N5+'IS-General Insurance'!N6+'IS-General Insurance'!N28)/'IS-General Insurance'!N21,"-")</f>
        <v>-</v>
      </c>
      <c r="P18" s="77" t="s">
        <v>211</v>
      </c>
    </row>
    <row r="19" spans="3:16" ht="21" customHeight="1">
      <c r="C19" s="45" t="s">
        <v>204</v>
      </c>
      <c r="D19" s="78">
        <f>IFERROR(('IS-General Insurance'!C5+'IS-General Insurance'!C6+'IS-General Insurance'!C28)/('IS-General Insurance'!C21+'IS-General Insurance'!C29+'IS-General Insurance'!C30+'IS-General Insurance'!C31+'IS-General Insurance'!C32),"-")</f>
        <v>2.6059793125385897</v>
      </c>
      <c r="E19" s="78" t="str">
        <f>IFERROR(('IS-General Insurance'!D5+'IS-General Insurance'!D6+'IS-General Insurance'!D28)/('IS-General Insurance'!D21+'IS-General Insurance'!D29+'IS-General Insurance'!D30+'IS-General Insurance'!D31+'IS-General Insurance'!D32),"-")</f>
        <v>-</v>
      </c>
      <c r="F19" s="78" t="str">
        <f>IFERROR(('IS-General Insurance'!E5+'IS-General Insurance'!E6+'IS-General Insurance'!E28)/('IS-General Insurance'!E21+'IS-General Insurance'!E29+'IS-General Insurance'!E30+'IS-General Insurance'!E31+'IS-General Insurance'!E32),"-")</f>
        <v>-</v>
      </c>
      <c r="G19" s="78" t="str">
        <f>IFERROR(('IS-General Insurance'!F5+'IS-General Insurance'!F6+'IS-General Insurance'!F28)/('IS-General Insurance'!F21+'IS-General Insurance'!F29+'IS-General Insurance'!F30+'IS-General Insurance'!F31+'IS-General Insurance'!F32),"-")</f>
        <v>-</v>
      </c>
      <c r="H19" s="78" t="str">
        <f>IFERROR(('IS-General Insurance'!G5+'IS-General Insurance'!G6+'IS-General Insurance'!G28)/('IS-General Insurance'!G21+'IS-General Insurance'!G29+'IS-General Insurance'!G30+'IS-General Insurance'!G31+'IS-General Insurance'!G32),"-")</f>
        <v>-</v>
      </c>
      <c r="I19" s="78" t="str">
        <f>IFERROR(('IS-General Insurance'!H5+'IS-General Insurance'!H6+'IS-General Insurance'!H28)/('IS-General Insurance'!H21+'IS-General Insurance'!H29+'IS-General Insurance'!H30+'IS-General Insurance'!H31+'IS-General Insurance'!H32),"-")</f>
        <v>-</v>
      </c>
      <c r="J19" s="78" t="str">
        <f>IFERROR(('IS-General Insurance'!I5+'IS-General Insurance'!I6+'IS-General Insurance'!I28)/('IS-General Insurance'!I21+'IS-General Insurance'!I29+'IS-General Insurance'!I30+'IS-General Insurance'!I31+'IS-General Insurance'!I32),"-")</f>
        <v>-</v>
      </c>
      <c r="K19" s="78" t="str">
        <f>IFERROR(('IS-General Insurance'!J5+'IS-General Insurance'!J6+'IS-General Insurance'!J28)/('IS-General Insurance'!J21+'IS-General Insurance'!J29+'IS-General Insurance'!J30+'IS-General Insurance'!J31+'IS-General Insurance'!J32),"-")</f>
        <v>-</v>
      </c>
      <c r="L19" s="78" t="str">
        <f>IFERROR(('IS-General Insurance'!K5+'IS-General Insurance'!K6+'IS-General Insurance'!K28)/('IS-General Insurance'!K21+'IS-General Insurance'!K29+'IS-General Insurance'!K30+'IS-General Insurance'!K31+'IS-General Insurance'!K32),"-")</f>
        <v>-</v>
      </c>
      <c r="M19" s="78" t="str">
        <f>IFERROR(('IS-General Insurance'!L5+'IS-General Insurance'!L6+'IS-General Insurance'!L28)/('IS-General Insurance'!L21+'IS-General Insurance'!L29+'IS-General Insurance'!L30+'IS-General Insurance'!L31+'IS-General Insurance'!L32),"-")</f>
        <v>-</v>
      </c>
      <c r="N19" s="78" t="str">
        <f>IFERROR(('IS-General Insurance'!M5+'IS-General Insurance'!M6+'IS-General Insurance'!M28)/('IS-General Insurance'!M21+'IS-General Insurance'!M29+'IS-General Insurance'!M30+'IS-General Insurance'!M31+'IS-General Insurance'!M32),"-")</f>
        <v>-</v>
      </c>
      <c r="O19" s="78" t="str">
        <f>IFERROR(('IS-General Insurance'!N5+'IS-General Insurance'!N6+'IS-General Insurance'!N28)/('IS-General Insurance'!N21+'IS-General Insurance'!N29+'IS-General Insurance'!N30+'IS-General Insurance'!N31+'IS-General Insurance'!N32),"-")</f>
        <v>-</v>
      </c>
      <c r="P19" s="77" t="s">
        <v>212</v>
      </c>
    </row>
    <row r="20" spans="3:16" ht="21" customHeight="1">
      <c r="C20" s="45" t="s">
        <v>205</v>
      </c>
      <c r="D20" s="78">
        <f>IFERROR('IS-General Insurance'!C10/('IS-General Insurance'!C5+'IS-General Insurance'!C6),"-")</f>
        <v>0.45307121707433734</v>
      </c>
      <c r="E20" s="78" t="str">
        <f>IFERROR('IS-General Insurance'!D10/('IS-General Insurance'!D5+'IS-General Insurance'!D6),"-")</f>
        <v>-</v>
      </c>
      <c r="F20" s="78" t="str">
        <f>IFERROR('IS-General Insurance'!E10/('IS-General Insurance'!E5+'IS-General Insurance'!E6),"-")</f>
        <v>-</v>
      </c>
      <c r="G20" s="78" t="str">
        <f>IFERROR('IS-General Insurance'!F10/('IS-General Insurance'!F5+'IS-General Insurance'!F6),"-")</f>
        <v>-</v>
      </c>
      <c r="H20" s="78" t="str">
        <f>IFERROR('IS-General Insurance'!G10/('IS-General Insurance'!G5+'IS-General Insurance'!G6),"-")</f>
        <v>-</v>
      </c>
      <c r="I20" s="78" t="str">
        <f>IFERROR('IS-General Insurance'!H10/('IS-General Insurance'!H5+'IS-General Insurance'!H6),"-")</f>
        <v>-</v>
      </c>
      <c r="J20" s="78" t="str">
        <f>IFERROR('IS-General Insurance'!I10/('IS-General Insurance'!I5+'IS-General Insurance'!I6),"-")</f>
        <v>-</v>
      </c>
      <c r="K20" s="78" t="str">
        <f>IFERROR('IS-General Insurance'!J10/('IS-General Insurance'!J5+'IS-General Insurance'!J6),"-")</f>
        <v>-</v>
      </c>
      <c r="L20" s="78" t="str">
        <f>IFERROR('IS-General Insurance'!K10/('IS-General Insurance'!K5+'IS-General Insurance'!K6),"-")</f>
        <v>-</v>
      </c>
      <c r="M20" s="78" t="str">
        <f>IFERROR('IS-General Insurance'!L10/('IS-General Insurance'!L5+'IS-General Insurance'!L6),"-")</f>
        <v>-</v>
      </c>
      <c r="N20" s="78" t="str">
        <f>IFERROR('IS-General Insurance'!M10/('IS-General Insurance'!M5+'IS-General Insurance'!M6),"-")</f>
        <v>-</v>
      </c>
      <c r="O20" s="78" t="str">
        <f>IFERROR('IS-General Insurance'!N10/('IS-General Insurance'!N5+'IS-General Insurance'!N6),"-")</f>
        <v>-</v>
      </c>
      <c r="P20" s="77" t="s">
        <v>188</v>
      </c>
    </row>
    <row r="21" spans="3:16" ht="21" customHeight="1">
      <c r="C21" s="45" t="s">
        <v>206</v>
      </c>
      <c r="D21" s="78">
        <f>IFERROR('FP-General Insurance'!C27/'FP-General Insurance'!C54,"-")</f>
        <v>0.99575615823566188</v>
      </c>
      <c r="E21" s="78" t="str">
        <f>IFERROR('FP-General Insurance'!D27/'FP-General Insurance'!D54,"-")</f>
        <v>-</v>
      </c>
      <c r="F21" s="78" t="str">
        <f>IFERROR('FP-General Insurance'!E27/'FP-General Insurance'!E54,"-")</f>
        <v>-</v>
      </c>
      <c r="G21" s="78" t="str">
        <f>IFERROR('FP-General Insurance'!F27/'FP-General Insurance'!F54,"-")</f>
        <v>-</v>
      </c>
      <c r="H21" s="78" t="str">
        <f>IFERROR('FP-General Insurance'!G27/'FP-General Insurance'!G54,"-")</f>
        <v>-</v>
      </c>
      <c r="I21" s="78" t="str">
        <f>IFERROR('FP-General Insurance'!H27/'FP-General Insurance'!H54,"-")</f>
        <v>-</v>
      </c>
      <c r="J21" s="78" t="str">
        <f>IFERROR('FP-General Insurance'!I27/'FP-General Insurance'!I54,"-")</f>
        <v>-</v>
      </c>
      <c r="K21" s="78" t="str">
        <f>IFERROR('FP-General Insurance'!J27/'FP-General Insurance'!J54,"-")</f>
        <v>-</v>
      </c>
      <c r="L21" s="78" t="str">
        <f>IFERROR('FP-General Insurance'!K27/'FP-General Insurance'!K54,"-")</f>
        <v>-</v>
      </c>
      <c r="M21" s="78" t="str">
        <f>IFERROR('FP-General Insurance'!L27/'FP-General Insurance'!L54,"-")</f>
        <v>-</v>
      </c>
      <c r="N21" s="78" t="str">
        <f>IFERROR('FP-General Insurance'!M27/'FP-General Insurance'!M54,"-")</f>
        <v>-</v>
      </c>
      <c r="O21" s="78" t="str">
        <f>IFERROR('FP-General Insurance'!N27/'FP-General Insurance'!N54,"-")</f>
        <v>-</v>
      </c>
      <c r="P21" s="77" t="s">
        <v>213</v>
      </c>
    </row>
    <row r="22" spans="3:16" ht="21" hidden="1" customHeight="1">
      <c r="C22" s="45" t="s">
        <v>425</v>
      </c>
      <c r="D22" s="78">
        <v>1.6576901991462087</v>
      </c>
      <c r="E22" s="78"/>
      <c r="F22" s="78"/>
      <c r="G22" s="78"/>
      <c r="H22" s="78"/>
      <c r="I22" s="78"/>
      <c r="J22" s="78"/>
      <c r="K22" s="78"/>
      <c r="L22" s="78"/>
      <c r="M22" s="78"/>
      <c r="N22" s="78"/>
      <c r="O22" s="78"/>
      <c r="P22" s="77" t="s">
        <v>431</v>
      </c>
    </row>
    <row r="23" spans="3:16" ht="21" hidden="1" customHeight="1">
      <c r="C23" s="45" t="s">
        <v>433</v>
      </c>
      <c r="D23" s="96">
        <v>3.2478591797322141</v>
      </c>
      <c r="E23" s="78"/>
      <c r="F23" s="78"/>
      <c r="G23" s="78"/>
      <c r="H23" s="78"/>
      <c r="I23" s="78"/>
      <c r="J23" s="78"/>
      <c r="K23" s="78"/>
      <c r="L23" s="78"/>
      <c r="M23" s="78"/>
      <c r="N23" s="78"/>
      <c r="O23" s="78"/>
      <c r="P23" s="77" t="s">
        <v>432</v>
      </c>
    </row>
    <row r="24" spans="3:16" ht="21" hidden="1" customHeight="1">
      <c r="C24" s="45" t="s">
        <v>434</v>
      </c>
      <c r="D24" s="99"/>
      <c r="E24" s="78"/>
      <c r="F24" s="78"/>
      <c r="G24" s="78"/>
      <c r="H24" s="78"/>
      <c r="I24" s="78"/>
      <c r="J24" s="78"/>
      <c r="K24" s="78"/>
      <c r="L24" s="78"/>
      <c r="M24" s="78"/>
      <c r="N24" s="78"/>
      <c r="O24" s="78"/>
      <c r="P24" s="77" t="s">
        <v>427</v>
      </c>
    </row>
    <row r="25" spans="3:16" ht="21" hidden="1" customHeight="1">
      <c r="C25" s="45" t="s">
        <v>435</v>
      </c>
      <c r="D25" s="99"/>
      <c r="E25" s="78"/>
      <c r="F25" s="78"/>
      <c r="G25" s="78"/>
      <c r="H25" s="78"/>
      <c r="I25" s="78"/>
      <c r="J25" s="78"/>
      <c r="K25" s="78"/>
      <c r="L25" s="78"/>
      <c r="M25" s="78"/>
      <c r="N25" s="78"/>
      <c r="O25" s="78"/>
      <c r="P25" s="77" t="s">
        <v>430</v>
      </c>
    </row>
    <row r="26" spans="3:16" ht="20.5" customHeight="1">
      <c r="C26" s="45"/>
      <c r="D26" s="78"/>
      <c r="E26" s="78"/>
      <c r="F26" s="78"/>
      <c r="G26" s="78"/>
      <c r="H26" s="78"/>
      <c r="I26" s="78"/>
      <c r="J26" s="78"/>
      <c r="K26" s="78"/>
      <c r="L26" s="78"/>
      <c r="M26" s="78"/>
      <c r="N26" s="78"/>
      <c r="O26" s="78"/>
      <c r="P26" s="77"/>
    </row>
    <row r="27" spans="3:16" ht="20.5" customHeight="1">
      <c r="C27" s="58" t="s">
        <v>208</v>
      </c>
      <c r="D27" s="59"/>
      <c r="E27" s="59"/>
      <c r="F27" s="59"/>
      <c r="G27" s="59"/>
      <c r="H27" s="59"/>
      <c r="I27" s="59"/>
      <c r="J27" s="59"/>
      <c r="K27" s="59"/>
      <c r="L27" s="59"/>
      <c r="M27" s="59"/>
      <c r="N27" s="59"/>
      <c r="O27" s="59"/>
      <c r="P27" s="77"/>
    </row>
    <row r="28" spans="3:16" ht="20.5" customHeight="1">
      <c r="C28" s="45" t="s">
        <v>201</v>
      </c>
      <c r="D28" s="78">
        <f>IFERROR('IS-Reinsurance'!C6/'IS-Reinsurance'!C21,"-")</f>
        <v>2.639186544783076</v>
      </c>
      <c r="E28" s="78" t="str">
        <f>IFERROR('IS-Reinsurance'!D6/'IS-Reinsurance'!D21,"-")</f>
        <v>-</v>
      </c>
      <c r="F28" s="78" t="str">
        <f>IFERROR('IS-Reinsurance'!E6/'IS-Reinsurance'!E21,"-")</f>
        <v>-</v>
      </c>
      <c r="G28" s="78" t="str">
        <f>IFERROR('IS-Reinsurance'!F6/'IS-Reinsurance'!F21,"-")</f>
        <v>-</v>
      </c>
      <c r="H28" s="78" t="str">
        <f>IFERROR('IS-Reinsurance'!G6/'IS-Reinsurance'!G21,"-")</f>
        <v>-</v>
      </c>
      <c r="I28" s="78" t="str">
        <f>IFERROR('IS-Reinsurance'!H6/'IS-Reinsurance'!H21,"-")</f>
        <v>-</v>
      </c>
      <c r="J28" s="78" t="str">
        <f>IFERROR('IS-Reinsurance'!I6/'IS-Reinsurance'!I21,"-")</f>
        <v>-</v>
      </c>
      <c r="K28" s="78" t="str">
        <f>IFERROR('IS-Reinsurance'!J6/'IS-Reinsurance'!J21,"-")</f>
        <v>-</v>
      </c>
      <c r="L28" s="78" t="str">
        <f>IFERROR('IS-Reinsurance'!K6/'IS-Reinsurance'!K21,"-")</f>
        <v>-</v>
      </c>
      <c r="M28" s="78" t="str">
        <f>IFERROR('IS-Reinsurance'!L6/'IS-Reinsurance'!L21,"-")</f>
        <v>-</v>
      </c>
      <c r="N28" s="78" t="str">
        <f>IFERROR('IS-Reinsurance'!M6/'IS-Reinsurance'!M21,"-")</f>
        <v>-</v>
      </c>
      <c r="O28" s="78" t="str">
        <f>IFERROR('IS-Reinsurance'!N6/'IS-Reinsurance'!N21,"-")</f>
        <v>-</v>
      </c>
      <c r="P28" s="77" t="s">
        <v>209</v>
      </c>
    </row>
    <row r="29" spans="3:16" ht="20.5" customHeight="1">
      <c r="C29" s="45" t="s">
        <v>202</v>
      </c>
      <c r="D29" s="78">
        <f>IFERROR('IS-Reinsurance'!C6/('IS-Reinsurance'!C21+'IS-Reinsurance'!C29+'IS-Reinsurance'!C30+'IS-Reinsurance'!C31+'IS-Reinsurance'!C32),"-")</f>
        <v>2.510047806235399</v>
      </c>
      <c r="E29" s="78" t="str">
        <f>IFERROR('IS-Reinsurance'!D6/('IS-Reinsurance'!D21+'IS-Reinsurance'!D29+'IS-Reinsurance'!D30+'IS-Reinsurance'!D31+'IS-Reinsurance'!D32),"-")</f>
        <v>-</v>
      </c>
      <c r="F29" s="78" t="str">
        <f>IFERROR('IS-Reinsurance'!E6/('IS-Reinsurance'!E21+'IS-Reinsurance'!E29+'IS-Reinsurance'!E30+'IS-Reinsurance'!E31+'IS-Reinsurance'!E32),"-")</f>
        <v>-</v>
      </c>
      <c r="G29" s="78" t="str">
        <f>IFERROR('IS-Reinsurance'!F6/('IS-Reinsurance'!F21+'IS-Reinsurance'!F29+'IS-Reinsurance'!F30+'IS-Reinsurance'!F31+'IS-Reinsurance'!F32),"-")</f>
        <v>-</v>
      </c>
      <c r="H29" s="78" t="str">
        <f>IFERROR('IS-Reinsurance'!G6/('IS-Reinsurance'!G21+'IS-Reinsurance'!G29+'IS-Reinsurance'!G30+'IS-Reinsurance'!G31+'IS-Reinsurance'!G32),"-")</f>
        <v>-</v>
      </c>
      <c r="I29" s="78" t="str">
        <f>IFERROR('IS-Reinsurance'!H6/('IS-Reinsurance'!H21+'IS-Reinsurance'!H29+'IS-Reinsurance'!H30+'IS-Reinsurance'!H31+'IS-Reinsurance'!H32),"-")</f>
        <v>-</v>
      </c>
      <c r="J29" s="78" t="str">
        <f>IFERROR('IS-Reinsurance'!I6/('IS-Reinsurance'!I21+'IS-Reinsurance'!I29+'IS-Reinsurance'!I30+'IS-Reinsurance'!I31+'IS-Reinsurance'!I32),"-")</f>
        <v>-</v>
      </c>
      <c r="K29" s="78" t="str">
        <f>IFERROR('IS-Reinsurance'!J6/('IS-Reinsurance'!J21+'IS-Reinsurance'!J29+'IS-Reinsurance'!J30+'IS-Reinsurance'!J31+'IS-Reinsurance'!J32),"-")</f>
        <v>-</v>
      </c>
      <c r="L29" s="78" t="str">
        <f>IFERROR('IS-Reinsurance'!K6/('IS-Reinsurance'!K21+'IS-Reinsurance'!K29+'IS-Reinsurance'!K30+'IS-Reinsurance'!K31+'IS-Reinsurance'!K32),"-")</f>
        <v>-</v>
      </c>
      <c r="M29" s="78" t="str">
        <f>IFERROR('IS-Reinsurance'!L6/('IS-Reinsurance'!L21+'IS-Reinsurance'!L29+'IS-Reinsurance'!L30+'IS-Reinsurance'!L31+'IS-Reinsurance'!L32),"-")</f>
        <v>-</v>
      </c>
      <c r="N29" s="78" t="str">
        <f>IFERROR('IS-Reinsurance'!M6/('IS-Reinsurance'!M21+'IS-Reinsurance'!M29+'IS-Reinsurance'!M30+'IS-Reinsurance'!M31+'IS-Reinsurance'!M32),"-")</f>
        <v>-</v>
      </c>
      <c r="O29" s="78" t="str">
        <f>IFERROR('IS-Reinsurance'!N6/('IS-Reinsurance'!N21+'IS-Reinsurance'!N29+'IS-Reinsurance'!N30+'IS-Reinsurance'!N31+'IS-Reinsurance'!N32),"-")</f>
        <v>-</v>
      </c>
      <c r="P29" s="77" t="s">
        <v>210</v>
      </c>
    </row>
    <row r="30" spans="3:16" ht="20.5" customHeight="1">
      <c r="C30" s="45" t="s">
        <v>203</v>
      </c>
      <c r="D30" s="78">
        <f>IFERROR(('IS-Reinsurance'!C6+'IS-Reinsurance'!C28)/('IS-Reinsurance'!C21),"-")</f>
        <v>2.7218074645659107</v>
      </c>
      <c r="E30" s="78" t="str">
        <f>IFERROR(('IS-Reinsurance'!D6+'IS-Reinsurance'!D28)/('IS-Reinsurance'!D21),"-")</f>
        <v>-</v>
      </c>
      <c r="F30" s="78" t="str">
        <f>IFERROR(('IS-Reinsurance'!E6+'IS-Reinsurance'!E28)/('IS-Reinsurance'!E21),"-")</f>
        <v>-</v>
      </c>
      <c r="G30" s="78" t="str">
        <f>IFERROR(('IS-Reinsurance'!F6+'IS-Reinsurance'!F28)/('IS-Reinsurance'!F21),"-")</f>
        <v>-</v>
      </c>
      <c r="H30" s="78" t="str">
        <f>IFERROR(('IS-Reinsurance'!G6+'IS-Reinsurance'!G28)/('IS-Reinsurance'!G21),"-")</f>
        <v>-</v>
      </c>
      <c r="I30" s="78" t="str">
        <f>IFERROR(('IS-Reinsurance'!H6+'IS-Reinsurance'!H28)/('IS-Reinsurance'!H21),"-")</f>
        <v>-</v>
      </c>
      <c r="J30" s="78" t="str">
        <f>IFERROR(('IS-Reinsurance'!I6+'IS-Reinsurance'!I28)/('IS-Reinsurance'!I21),"-")</f>
        <v>-</v>
      </c>
      <c r="K30" s="78" t="str">
        <f>IFERROR(('IS-Reinsurance'!J6+'IS-Reinsurance'!J28)/('IS-Reinsurance'!J21),"-")</f>
        <v>-</v>
      </c>
      <c r="L30" s="78" t="str">
        <f>IFERROR(('IS-Reinsurance'!K6+'IS-Reinsurance'!K28)/('IS-Reinsurance'!K21),"-")</f>
        <v>-</v>
      </c>
      <c r="M30" s="78" t="str">
        <f>IFERROR(('IS-Reinsurance'!L6+'IS-Reinsurance'!L28)/('IS-Reinsurance'!L21),"-")</f>
        <v>-</v>
      </c>
      <c r="N30" s="78" t="str">
        <f>IFERROR(('IS-Reinsurance'!M6+'IS-Reinsurance'!M28)/('IS-Reinsurance'!M21),"-")</f>
        <v>-</v>
      </c>
      <c r="O30" s="78" t="str">
        <f>IFERROR(('IS-Reinsurance'!N6+'IS-Reinsurance'!N28)/('IS-Reinsurance'!N21),"-")</f>
        <v>-</v>
      </c>
      <c r="P30" s="77" t="s">
        <v>211</v>
      </c>
    </row>
    <row r="31" spans="3:16" ht="20.5" customHeight="1">
      <c r="C31" s="45" t="s">
        <v>204</v>
      </c>
      <c r="D31" s="78">
        <f>IFERROR(('IS-Reinsurance'!C6+'IS-Reinsurance'!C28)/('IS-Reinsurance'!C21+'IS-Reinsurance'!C29+'IS-Reinsurance'!C30+'IS-Reinsurance'!C31+'IS-Reinsurance'!C32),"-")</f>
        <v>2.5886259798245268</v>
      </c>
      <c r="E31" s="78" t="str">
        <f>IFERROR(('IS-Reinsurance'!D6+'IS-Reinsurance'!D28)/('IS-Reinsurance'!D21+'IS-Reinsurance'!D29+'IS-Reinsurance'!D30+'IS-Reinsurance'!D31+'IS-Reinsurance'!D32),"-")</f>
        <v>-</v>
      </c>
      <c r="F31" s="78" t="str">
        <f>IFERROR(('IS-Reinsurance'!E6+'IS-Reinsurance'!E28)/('IS-Reinsurance'!E21+'IS-Reinsurance'!E29+'IS-Reinsurance'!E30+'IS-Reinsurance'!E31+'IS-Reinsurance'!E32),"-")</f>
        <v>-</v>
      </c>
      <c r="G31" s="78" t="str">
        <f>IFERROR(('IS-Reinsurance'!F6+'IS-Reinsurance'!F28)/('IS-Reinsurance'!F21+'IS-Reinsurance'!F29+'IS-Reinsurance'!F30+'IS-Reinsurance'!F31+'IS-Reinsurance'!F32),"-")</f>
        <v>-</v>
      </c>
      <c r="H31" s="78" t="str">
        <f>IFERROR(('IS-Reinsurance'!G6+'IS-Reinsurance'!G28)/('IS-Reinsurance'!G21+'IS-Reinsurance'!G29+'IS-Reinsurance'!G30+'IS-Reinsurance'!G31+'IS-Reinsurance'!G32),"-")</f>
        <v>-</v>
      </c>
      <c r="I31" s="78" t="str">
        <f>IFERROR(('IS-Reinsurance'!H6+'IS-Reinsurance'!H28)/('IS-Reinsurance'!H21+'IS-Reinsurance'!H29+'IS-Reinsurance'!H30+'IS-Reinsurance'!H31+'IS-Reinsurance'!H32),"-")</f>
        <v>-</v>
      </c>
      <c r="J31" s="78" t="str">
        <f>IFERROR(('IS-Reinsurance'!I6+'IS-Reinsurance'!I28)/('IS-Reinsurance'!I21+'IS-Reinsurance'!I29+'IS-Reinsurance'!I30+'IS-Reinsurance'!I31+'IS-Reinsurance'!I32),"-")</f>
        <v>-</v>
      </c>
      <c r="K31" s="78" t="str">
        <f>IFERROR(('IS-Reinsurance'!J6+'IS-Reinsurance'!J28)/('IS-Reinsurance'!J21+'IS-Reinsurance'!J29+'IS-Reinsurance'!J30+'IS-Reinsurance'!J31+'IS-Reinsurance'!J32),"-")</f>
        <v>-</v>
      </c>
      <c r="L31" s="78" t="str">
        <f>IFERROR(('IS-Reinsurance'!K6+'IS-Reinsurance'!K28)/('IS-Reinsurance'!K21+'IS-Reinsurance'!K29+'IS-Reinsurance'!K30+'IS-Reinsurance'!K31+'IS-Reinsurance'!K32),"-")</f>
        <v>-</v>
      </c>
      <c r="M31" s="78" t="str">
        <f>IFERROR(('IS-Reinsurance'!L6+'IS-Reinsurance'!L28)/('IS-Reinsurance'!L21+'IS-Reinsurance'!L29+'IS-Reinsurance'!L30+'IS-Reinsurance'!L31+'IS-Reinsurance'!L32),"-")</f>
        <v>-</v>
      </c>
      <c r="N31" s="78" t="str">
        <f>IFERROR(('IS-Reinsurance'!M6+'IS-Reinsurance'!M28)/('IS-Reinsurance'!M21+'IS-Reinsurance'!M29+'IS-Reinsurance'!M30+'IS-Reinsurance'!M31+'IS-Reinsurance'!M32),"-")</f>
        <v>-</v>
      </c>
      <c r="O31" s="78" t="str">
        <f>IFERROR(('IS-Reinsurance'!N6+'IS-Reinsurance'!N28)/('IS-Reinsurance'!N21+'IS-Reinsurance'!N29+'IS-Reinsurance'!N30+'IS-Reinsurance'!N31+'IS-Reinsurance'!N32),"-")</f>
        <v>-</v>
      </c>
      <c r="P31" s="77" t="s">
        <v>212</v>
      </c>
    </row>
    <row r="32" spans="3:16" ht="20.5" customHeight="1">
      <c r="C32" s="45" t="s">
        <v>205</v>
      </c>
      <c r="D32" s="78">
        <f>IFERROR('IS-Reinsurance'!C10/'IS-Reinsurance'!C6,"-")</f>
        <v>0.48487294491003774</v>
      </c>
      <c r="E32" s="78" t="str">
        <f>IFERROR('IS-Reinsurance'!D10/'IS-Reinsurance'!D6,"-")</f>
        <v>-</v>
      </c>
      <c r="F32" s="78" t="str">
        <f>IFERROR('IS-Reinsurance'!E10/'IS-Reinsurance'!E6,"-")</f>
        <v>-</v>
      </c>
      <c r="G32" s="78" t="str">
        <f>IFERROR('IS-Reinsurance'!F10/'IS-Reinsurance'!F6,"-")</f>
        <v>-</v>
      </c>
      <c r="H32" s="78" t="str">
        <f>IFERROR('IS-Reinsurance'!G10/'IS-Reinsurance'!G6,"-")</f>
        <v>-</v>
      </c>
      <c r="I32" s="78" t="str">
        <f>IFERROR('IS-Reinsurance'!H10/'IS-Reinsurance'!H6,"-")</f>
        <v>-</v>
      </c>
      <c r="J32" s="78" t="str">
        <f>IFERROR('IS-Reinsurance'!I10/'IS-Reinsurance'!I6,"-")</f>
        <v>-</v>
      </c>
      <c r="K32" s="78" t="str">
        <f>IFERROR('IS-Reinsurance'!J10/'IS-Reinsurance'!J6,"-")</f>
        <v>-</v>
      </c>
      <c r="L32" s="78" t="str">
        <f>IFERROR('IS-Reinsurance'!K10/'IS-Reinsurance'!K6,"-")</f>
        <v>-</v>
      </c>
      <c r="M32" s="78" t="str">
        <f>IFERROR('IS-Reinsurance'!L10/'IS-Reinsurance'!L6,"-")</f>
        <v>-</v>
      </c>
      <c r="N32" s="78" t="str">
        <f>IFERROR('IS-Reinsurance'!M10/'IS-Reinsurance'!M6,"-")</f>
        <v>-</v>
      </c>
      <c r="O32" s="78" t="str">
        <f>IFERROR('IS-Reinsurance'!N10/'IS-Reinsurance'!N6,"-")</f>
        <v>-</v>
      </c>
      <c r="P32" s="77" t="s">
        <v>188</v>
      </c>
    </row>
    <row r="33" spans="3:16" ht="20.5" customHeight="1">
      <c r="C33" s="45" t="s">
        <v>206</v>
      </c>
      <c r="D33" s="78">
        <f>IFERROR('FP- Reinsurance'!C27/'FP- Reinsurance'!C54,"-")</f>
        <v>0.94556082037570754</v>
      </c>
      <c r="E33" s="78" t="str">
        <f>IFERROR('FP- Reinsurance'!D27/'FP- Reinsurance'!D54,"-")</f>
        <v>-</v>
      </c>
      <c r="F33" s="78" t="str">
        <f>IFERROR('FP- Reinsurance'!E27/'FP- Reinsurance'!E54,"-")</f>
        <v>-</v>
      </c>
      <c r="G33" s="78" t="str">
        <f>IFERROR('FP- Reinsurance'!F27/'FP- Reinsurance'!F54,"-")</f>
        <v>-</v>
      </c>
      <c r="H33" s="78" t="str">
        <f>IFERROR('FP- Reinsurance'!G27/'FP- Reinsurance'!G54,"-")</f>
        <v>-</v>
      </c>
      <c r="I33" s="78" t="str">
        <f>IFERROR('FP- Reinsurance'!H27/'FP- Reinsurance'!H54,"-")</f>
        <v>-</v>
      </c>
      <c r="J33" s="78" t="str">
        <f>IFERROR('FP- Reinsurance'!I27/'FP- Reinsurance'!I54,"-")</f>
        <v>-</v>
      </c>
      <c r="K33" s="78" t="str">
        <f>IFERROR('FP- Reinsurance'!J27/'FP- Reinsurance'!J54,"-")</f>
        <v>-</v>
      </c>
      <c r="L33" s="78" t="str">
        <f>IFERROR('FP- Reinsurance'!K27/'FP- Reinsurance'!K54,"-")</f>
        <v>-</v>
      </c>
      <c r="M33" s="78" t="str">
        <f>IFERROR('FP- Reinsurance'!L27/'FP- Reinsurance'!L54,"-")</f>
        <v>-</v>
      </c>
      <c r="N33" s="78" t="str">
        <f>IFERROR('FP- Reinsurance'!M27/'FP- Reinsurance'!M54,"-")</f>
        <v>-</v>
      </c>
      <c r="O33" s="78" t="str">
        <f>IFERROR('FP- Reinsurance'!N27/'FP- Reinsurance'!N54,"-")</f>
        <v>-</v>
      </c>
      <c r="P33" s="77" t="s">
        <v>213</v>
      </c>
    </row>
    <row r="34" spans="3:16" ht="22.4" hidden="1" customHeight="1">
      <c r="C34" s="45" t="s">
        <v>425</v>
      </c>
      <c r="D34" s="101">
        <v>1.5990462596968518</v>
      </c>
      <c r="P34" s="77" t="s">
        <v>431</v>
      </c>
    </row>
    <row r="35" spans="3:16" ht="22.4" hidden="1" customHeight="1">
      <c r="C35" s="45" t="s">
        <v>433</v>
      </c>
      <c r="D35" s="97">
        <v>3.2478591797322141</v>
      </c>
      <c r="P35" s="77" t="s">
        <v>432</v>
      </c>
    </row>
    <row r="36" spans="3:16" ht="22.4" hidden="1" customHeight="1">
      <c r="C36" s="45" t="s">
        <v>434</v>
      </c>
      <c r="D36" s="100"/>
      <c r="P36" s="77" t="s">
        <v>427</v>
      </c>
    </row>
    <row r="37" spans="3:16" ht="22.4" hidden="1" customHeight="1">
      <c r="C37" s="45" t="s">
        <v>435</v>
      </c>
      <c r="D37" s="100"/>
      <c r="P37" s="77" t="s">
        <v>430</v>
      </c>
    </row>
    <row r="40" spans="3:16" hidden="1">
      <c r="C40" s="30" t="s">
        <v>436</v>
      </c>
    </row>
  </sheetData>
  <sheetProtection algorithmName="SHA-512" hashValue="f/UG9XGhMUP3UJ0KBR4ZdwgQr6N1SCj31NJw7/xcnfUwMyCIgnPFxcwTie/VjyFXBMTJAXT7DCrc/zzhAk1uDg==" saltValue="UNmPn0Y5qaQZJUliP2ry0A==" spinCount="100000" sheet="1" objects="1" scenarios="1"/>
  <mergeCells count="1">
    <mergeCell ref="A1:P1"/>
  </mergeCell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66"/>
  <sheetViews>
    <sheetView zoomScale="85" zoomScaleNormal="85" zoomScaleSheetLayoutView="70" workbookViewId="0">
      <pane xSplit="2" ySplit="4" topLeftCell="C5" activePane="bottomRight" state="frozen"/>
      <selection pane="topRight"/>
      <selection pane="bottomLeft"/>
      <selection pane="bottomRight" activeCell="C5" sqref="C5"/>
    </sheetView>
  </sheetViews>
  <sheetFormatPr defaultColWidth="9.1796875" defaultRowHeight="14.5"/>
  <cols>
    <col min="1" max="1" width="9.1796875" style="8"/>
    <col min="2" max="2" width="44.54296875" style="37" customWidth="1"/>
    <col min="3" max="3" width="20.54296875" style="7" bestFit="1" customWidth="1"/>
    <col min="4" max="4" width="20.54296875" style="32"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37" bestFit="1" customWidth="1"/>
    <col min="16" max="52" width="26.1796875" style="6" customWidth="1"/>
    <col min="53" max="53" width="0" style="6" hidden="1" customWidth="1"/>
    <col min="54" max="54" width="21.54296875" style="6" customWidth="1"/>
    <col min="55" max="16384" width="9.1796875" style="6"/>
  </cols>
  <sheetData>
    <row r="1" spans="1:49">
      <c r="O1" s="84" t="s">
        <v>404</v>
      </c>
    </row>
    <row r="2" spans="1:49" ht="38.25" customHeight="1" thickBot="1">
      <c r="A2" s="144" t="s">
        <v>114</v>
      </c>
      <c r="B2" s="145"/>
      <c r="C2" s="145"/>
      <c r="D2" s="145"/>
      <c r="E2" s="145"/>
      <c r="F2" s="145"/>
      <c r="G2" s="145"/>
      <c r="H2" s="145"/>
      <c r="I2" s="145"/>
      <c r="J2" s="145"/>
      <c r="K2" s="145"/>
      <c r="L2" s="145"/>
      <c r="M2" s="145"/>
      <c r="N2" s="145"/>
      <c r="O2" s="146"/>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41" t="s">
        <v>352</v>
      </c>
      <c r="B3" s="142"/>
      <c r="C3" s="142"/>
      <c r="D3" s="142"/>
      <c r="E3" s="142"/>
      <c r="F3" s="142"/>
      <c r="G3" s="142"/>
      <c r="H3" s="142"/>
      <c r="I3" s="142"/>
      <c r="J3" s="142"/>
      <c r="K3" s="142"/>
      <c r="L3" s="142"/>
      <c r="M3" s="142"/>
      <c r="N3" s="142"/>
      <c r="O3" s="143"/>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5" thickBot="1">
      <c r="A4" s="14" t="s">
        <v>1</v>
      </c>
      <c r="B4" s="38" t="s">
        <v>31</v>
      </c>
      <c r="C4" s="46" t="s">
        <v>368</v>
      </c>
      <c r="D4" s="111" t="s">
        <v>367</v>
      </c>
      <c r="E4" s="46" t="s">
        <v>366</v>
      </c>
      <c r="F4" s="46" t="s">
        <v>365</v>
      </c>
      <c r="G4" s="46" t="s">
        <v>364</v>
      </c>
      <c r="H4" s="46" t="s">
        <v>363</v>
      </c>
      <c r="I4" s="46" t="s">
        <v>362</v>
      </c>
      <c r="J4" s="46" t="s">
        <v>361</v>
      </c>
      <c r="K4" s="46" t="s">
        <v>360</v>
      </c>
      <c r="L4" s="46" t="s">
        <v>359</v>
      </c>
      <c r="M4" s="46" t="s">
        <v>358</v>
      </c>
      <c r="N4" s="46" t="s">
        <v>357</v>
      </c>
      <c r="O4" s="38" t="s">
        <v>25</v>
      </c>
    </row>
    <row r="5" spans="1:49">
      <c r="A5" s="8">
        <v>1</v>
      </c>
      <c r="B5" s="37" t="s">
        <v>370</v>
      </c>
      <c r="C5" s="110">
        <v>39901869.985829994</v>
      </c>
      <c r="D5" s="104"/>
      <c r="E5" s="104"/>
      <c r="F5" s="119"/>
      <c r="G5" s="104"/>
      <c r="H5" s="104"/>
      <c r="I5" s="130"/>
      <c r="J5" s="104"/>
      <c r="K5" s="104"/>
      <c r="L5" s="130"/>
      <c r="M5" s="104"/>
      <c r="N5" s="119"/>
      <c r="O5" s="81" t="s">
        <v>393</v>
      </c>
    </row>
    <row r="6" spans="1:49">
      <c r="A6" s="8">
        <f t="shared" ref="A6:A62" si="0">A5+1</f>
        <v>2</v>
      </c>
      <c r="B6" s="37" t="s">
        <v>369</v>
      </c>
      <c r="C6" s="110">
        <v>0</v>
      </c>
      <c r="D6" s="104"/>
      <c r="E6" s="104"/>
      <c r="F6" s="119"/>
      <c r="G6" s="104"/>
      <c r="H6" s="104"/>
      <c r="I6" s="130"/>
      <c r="J6" s="104"/>
      <c r="K6" s="104"/>
      <c r="L6" s="130"/>
      <c r="M6" s="104"/>
      <c r="N6" s="119"/>
      <c r="O6" s="81" t="s">
        <v>392</v>
      </c>
    </row>
    <row r="7" spans="1:49">
      <c r="A7" s="8">
        <f t="shared" si="0"/>
        <v>3</v>
      </c>
      <c r="B7" s="37" t="s">
        <v>26</v>
      </c>
      <c r="C7" s="110">
        <v>139253251.75087005</v>
      </c>
      <c r="D7" s="104"/>
      <c r="E7" s="104"/>
      <c r="F7" s="119"/>
      <c r="G7" s="104"/>
      <c r="H7" s="104"/>
      <c r="I7" s="130"/>
      <c r="J7" s="104"/>
      <c r="K7" s="104"/>
      <c r="L7" s="130"/>
      <c r="M7" s="104"/>
      <c r="N7" s="119"/>
      <c r="O7" s="81" t="s">
        <v>27</v>
      </c>
    </row>
    <row r="8" spans="1:49">
      <c r="A8" s="8">
        <f t="shared" si="0"/>
        <v>4</v>
      </c>
      <c r="B8" s="37" t="s">
        <v>371</v>
      </c>
      <c r="C8" s="110">
        <v>26774745.272670008</v>
      </c>
      <c r="D8" s="104"/>
      <c r="E8" s="104"/>
      <c r="F8" s="119"/>
      <c r="G8" s="104"/>
      <c r="H8" s="104"/>
      <c r="I8" s="130"/>
      <c r="J8" s="104"/>
      <c r="K8" s="104"/>
      <c r="L8" s="130"/>
      <c r="M8" s="104"/>
      <c r="N8" s="119"/>
      <c r="O8" s="81" t="s">
        <v>28</v>
      </c>
    </row>
    <row r="9" spans="1:49">
      <c r="A9" s="8">
        <f t="shared" si="0"/>
        <v>5</v>
      </c>
      <c r="B9" s="37" t="s">
        <v>372</v>
      </c>
      <c r="C9" s="110">
        <v>8963319.1684000008</v>
      </c>
      <c r="D9" s="104"/>
      <c r="E9" s="104"/>
      <c r="F9" s="119"/>
      <c r="G9" s="104"/>
      <c r="H9" s="104"/>
      <c r="I9" s="130"/>
      <c r="J9" s="104"/>
      <c r="K9" s="104"/>
      <c r="L9" s="130"/>
      <c r="M9" s="104"/>
      <c r="N9" s="119"/>
      <c r="O9" s="81" t="s">
        <v>394</v>
      </c>
    </row>
    <row r="10" spans="1:49">
      <c r="A10" s="8">
        <f t="shared" si="0"/>
        <v>6</v>
      </c>
      <c r="B10" s="37" t="s">
        <v>29</v>
      </c>
      <c r="C10" s="110">
        <v>105147510.52431002</v>
      </c>
      <c r="D10" s="104"/>
      <c r="E10" s="104"/>
      <c r="F10" s="119"/>
      <c r="G10" s="104"/>
      <c r="H10" s="104"/>
      <c r="I10" s="130"/>
      <c r="J10" s="104"/>
      <c r="K10" s="104"/>
      <c r="L10" s="130"/>
      <c r="M10" s="104"/>
      <c r="N10" s="119"/>
      <c r="O10" s="81" t="s">
        <v>30</v>
      </c>
    </row>
    <row r="11" spans="1:49" ht="29">
      <c r="A11" s="8">
        <f t="shared" si="0"/>
        <v>7</v>
      </c>
      <c r="B11" s="37" t="s">
        <v>32</v>
      </c>
      <c r="C11" s="110">
        <v>624734.94461000001</v>
      </c>
      <c r="D11" s="104"/>
      <c r="E11" s="104"/>
      <c r="F11" s="119"/>
      <c r="G11" s="104"/>
      <c r="H11" s="104"/>
      <c r="I11" s="130"/>
      <c r="J11" s="104"/>
      <c r="K11" s="104"/>
      <c r="L11" s="130"/>
      <c r="M11" s="104"/>
      <c r="N11" s="119"/>
      <c r="O11" s="81" t="s">
        <v>33</v>
      </c>
    </row>
    <row r="12" spans="1:49" ht="29">
      <c r="A12" s="8">
        <f t="shared" si="0"/>
        <v>8</v>
      </c>
      <c r="B12" s="37" t="s">
        <v>34</v>
      </c>
      <c r="C12" s="110">
        <v>0</v>
      </c>
      <c r="D12" s="104"/>
      <c r="E12" s="104"/>
      <c r="F12" s="119"/>
      <c r="G12" s="104"/>
      <c r="H12" s="104"/>
      <c r="I12" s="132"/>
      <c r="J12" s="104"/>
      <c r="K12" s="104"/>
      <c r="L12" s="130"/>
      <c r="M12" s="104"/>
      <c r="N12" s="119"/>
      <c r="O12" s="81" t="s">
        <v>35</v>
      </c>
    </row>
    <row r="13" spans="1:49" ht="29">
      <c r="A13" s="8">
        <f t="shared" si="0"/>
        <v>9</v>
      </c>
      <c r="B13" s="37" t="s">
        <v>36</v>
      </c>
      <c r="C13" s="110">
        <v>0</v>
      </c>
      <c r="D13" s="104"/>
      <c r="E13" s="104"/>
      <c r="F13" s="119"/>
      <c r="G13" s="104"/>
      <c r="H13" s="104"/>
      <c r="I13" s="132"/>
      <c r="J13" s="104"/>
      <c r="K13" s="104"/>
      <c r="L13" s="130"/>
      <c r="M13" s="104"/>
      <c r="N13" s="119"/>
      <c r="O13" s="81" t="s">
        <v>37</v>
      </c>
    </row>
    <row r="14" spans="1:49">
      <c r="A14" s="8">
        <f t="shared" si="0"/>
        <v>10</v>
      </c>
      <c r="B14" s="37" t="s">
        <v>38</v>
      </c>
      <c r="C14" s="110">
        <v>160962624.04902995</v>
      </c>
      <c r="D14" s="104"/>
      <c r="E14" s="104"/>
      <c r="F14" s="119"/>
      <c r="G14" s="104"/>
      <c r="H14" s="104"/>
      <c r="I14" s="130"/>
      <c r="J14" s="104"/>
      <c r="K14" s="104"/>
      <c r="L14" s="130"/>
      <c r="M14" s="104"/>
      <c r="N14" s="119"/>
      <c r="O14" s="81" t="s">
        <v>39</v>
      </c>
    </row>
    <row r="15" spans="1:49">
      <c r="A15" s="8">
        <f t="shared" si="0"/>
        <v>11</v>
      </c>
      <c r="B15" s="37" t="s">
        <v>155</v>
      </c>
      <c r="C15" s="110">
        <v>315409.95451000001</v>
      </c>
      <c r="D15" s="104"/>
      <c r="E15" s="104"/>
      <c r="F15" s="119"/>
      <c r="G15" s="104"/>
      <c r="H15" s="104"/>
      <c r="I15" s="130"/>
      <c r="J15" s="104"/>
      <c r="K15" s="104"/>
      <c r="L15" s="130"/>
      <c r="M15" s="104"/>
      <c r="N15" s="119"/>
      <c r="O15" s="81" t="s">
        <v>40</v>
      </c>
    </row>
    <row r="16" spans="1:49">
      <c r="A16" s="8">
        <f t="shared" si="0"/>
        <v>12</v>
      </c>
      <c r="B16" s="37" t="s">
        <v>41</v>
      </c>
      <c r="C16" s="110">
        <v>13206.481940000001</v>
      </c>
      <c r="D16" s="104"/>
      <c r="E16" s="104"/>
      <c r="F16" s="119"/>
      <c r="G16" s="104"/>
      <c r="H16" s="104"/>
      <c r="I16" s="130"/>
      <c r="J16" s="104"/>
      <c r="K16" s="104"/>
      <c r="L16" s="130"/>
      <c r="M16" s="104"/>
      <c r="N16" s="119"/>
      <c r="O16" s="81" t="s">
        <v>42</v>
      </c>
    </row>
    <row r="17" spans="1:15">
      <c r="A17" s="8">
        <f t="shared" si="0"/>
        <v>13</v>
      </c>
      <c r="B17" s="37" t="s">
        <v>373</v>
      </c>
      <c r="C17" s="110">
        <v>0</v>
      </c>
      <c r="D17" s="104"/>
      <c r="E17" s="104"/>
      <c r="F17" s="119"/>
      <c r="G17" s="104"/>
      <c r="H17" s="104"/>
      <c r="I17" s="130"/>
      <c r="J17" s="104"/>
      <c r="K17" s="104"/>
      <c r="L17" s="130"/>
      <c r="M17" s="104"/>
      <c r="N17" s="119"/>
      <c r="O17" s="81" t="s">
        <v>395</v>
      </c>
    </row>
    <row r="18" spans="1:15">
      <c r="A18" s="8">
        <f t="shared" si="0"/>
        <v>14</v>
      </c>
      <c r="B18" s="37" t="s">
        <v>43</v>
      </c>
      <c r="C18" s="110">
        <v>14101927.838369999</v>
      </c>
      <c r="D18" s="104"/>
      <c r="E18" s="104"/>
      <c r="F18" s="119"/>
      <c r="G18" s="104"/>
      <c r="H18" s="104"/>
      <c r="I18" s="130"/>
      <c r="J18" s="104"/>
      <c r="K18" s="104"/>
      <c r="L18" s="130"/>
      <c r="M18" s="104"/>
      <c r="N18" s="119"/>
      <c r="O18" s="81" t="s">
        <v>44</v>
      </c>
    </row>
    <row r="19" spans="1:15">
      <c r="A19" s="93">
        <f t="shared" si="0"/>
        <v>15</v>
      </c>
      <c r="B19" s="94" t="s">
        <v>374</v>
      </c>
      <c r="C19" s="110">
        <v>16644162.973389998</v>
      </c>
      <c r="D19" s="104"/>
      <c r="E19" s="104"/>
      <c r="F19" s="119"/>
      <c r="G19" s="104"/>
      <c r="H19" s="104"/>
      <c r="I19" s="130"/>
      <c r="J19" s="104"/>
      <c r="K19" s="104"/>
      <c r="L19" s="130"/>
      <c r="M19" s="104"/>
      <c r="N19" s="119"/>
      <c r="O19" s="102" t="s">
        <v>45</v>
      </c>
    </row>
    <row r="20" spans="1:15" ht="29">
      <c r="A20" s="8">
        <f t="shared" si="0"/>
        <v>16</v>
      </c>
      <c r="B20" s="37" t="s">
        <v>375</v>
      </c>
      <c r="C20" s="110">
        <v>351100.82</v>
      </c>
      <c r="D20" s="104"/>
      <c r="E20" s="104"/>
      <c r="F20" s="119"/>
      <c r="G20" s="104"/>
      <c r="H20" s="104"/>
      <c r="I20" s="130"/>
      <c r="J20" s="104"/>
      <c r="K20" s="104"/>
      <c r="L20" s="130"/>
      <c r="M20" s="104"/>
      <c r="N20" s="119"/>
      <c r="O20" s="81" t="s">
        <v>396</v>
      </c>
    </row>
    <row r="21" spans="1:15">
      <c r="A21" s="8">
        <f t="shared" si="0"/>
        <v>17</v>
      </c>
      <c r="B21" s="37" t="s">
        <v>47</v>
      </c>
      <c r="C21" s="110">
        <v>0</v>
      </c>
      <c r="D21" s="104"/>
      <c r="E21" s="104"/>
      <c r="F21" s="119"/>
      <c r="G21" s="104"/>
      <c r="H21" s="104"/>
      <c r="I21" s="130"/>
      <c r="J21" s="104"/>
      <c r="K21" s="104"/>
      <c r="L21" s="130"/>
      <c r="M21" s="104"/>
      <c r="N21" s="119"/>
      <c r="O21" s="81" t="s">
        <v>48</v>
      </c>
    </row>
    <row r="22" spans="1:15">
      <c r="A22" s="8">
        <f t="shared" si="0"/>
        <v>18</v>
      </c>
      <c r="B22" s="37" t="s">
        <v>49</v>
      </c>
      <c r="C22" s="110">
        <v>118951.41787</v>
      </c>
      <c r="D22" s="104"/>
      <c r="E22" s="104"/>
      <c r="F22" s="119"/>
      <c r="G22" s="104"/>
      <c r="H22" s="104"/>
      <c r="I22" s="130"/>
      <c r="J22" s="104"/>
      <c r="K22" s="104"/>
      <c r="L22" s="130"/>
      <c r="M22" s="104"/>
      <c r="N22" s="119"/>
      <c r="O22" s="81" t="s">
        <v>50</v>
      </c>
    </row>
    <row r="23" spans="1:15">
      <c r="A23" s="8">
        <f t="shared" si="0"/>
        <v>19</v>
      </c>
      <c r="B23" s="37" t="s">
        <v>439</v>
      </c>
      <c r="C23" s="110">
        <v>2167160.6709699999</v>
      </c>
      <c r="D23" s="104"/>
      <c r="E23" s="104"/>
      <c r="F23" s="119"/>
      <c r="G23" s="104"/>
      <c r="H23" s="104"/>
      <c r="I23" s="130"/>
      <c r="J23" s="104"/>
      <c r="K23" s="104"/>
      <c r="L23" s="130"/>
      <c r="M23" s="104"/>
      <c r="N23" s="119"/>
      <c r="O23" s="81" t="s">
        <v>84</v>
      </c>
    </row>
    <row r="24" spans="1:15">
      <c r="A24" s="8">
        <f t="shared" si="0"/>
        <v>20</v>
      </c>
      <c r="B24" s="37" t="s">
        <v>437</v>
      </c>
      <c r="C24" s="110">
        <v>0</v>
      </c>
      <c r="D24" s="104"/>
      <c r="E24" s="104"/>
      <c r="F24" s="119"/>
      <c r="G24" s="104"/>
      <c r="H24" s="104"/>
      <c r="I24" s="130"/>
      <c r="J24" s="104"/>
      <c r="K24" s="104"/>
      <c r="L24" s="130"/>
      <c r="M24" s="104"/>
      <c r="N24" s="119"/>
      <c r="O24" s="81"/>
    </row>
    <row r="25" spans="1:15" ht="29">
      <c r="A25" s="8">
        <f t="shared" si="0"/>
        <v>21</v>
      </c>
      <c r="B25" s="37" t="s">
        <v>438</v>
      </c>
      <c r="C25" s="110">
        <v>249696.88</v>
      </c>
      <c r="D25" s="104"/>
      <c r="E25" s="104"/>
      <c r="F25" s="119"/>
      <c r="G25" s="104"/>
      <c r="H25" s="104"/>
      <c r="I25" s="130"/>
      <c r="J25" s="104"/>
      <c r="K25" s="104"/>
      <c r="L25" s="130"/>
      <c r="M25" s="104"/>
      <c r="N25" s="119"/>
      <c r="O25" s="81"/>
    </row>
    <row r="26" spans="1:15">
      <c r="A26" s="8">
        <f t="shared" si="0"/>
        <v>22</v>
      </c>
      <c r="B26" s="37" t="s">
        <v>51</v>
      </c>
      <c r="C26" s="110">
        <v>1099086.6209499999</v>
      </c>
      <c r="D26" s="104"/>
      <c r="E26" s="104"/>
      <c r="F26" s="119"/>
      <c r="G26" s="104"/>
      <c r="H26" s="104"/>
      <c r="I26" s="130"/>
      <c r="J26" s="104"/>
      <c r="K26" s="104"/>
      <c r="L26" s="130"/>
      <c r="M26" s="104"/>
      <c r="N26" s="119"/>
      <c r="O26" s="81" t="s">
        <v>52</v>
      </c>
    </row>
    <row r="27" spans="1:15" s="63" customFormat="1">
      <c r="A27" s="62">
        <f t="shared" si="0"/>
        <v>23</v>
      </c>
      <c r="B27" s="61" t="s">
        <v>53</v>
      </c>
      <c r="C27" s="113">
        <v>516688759.35446995</v>
      </c>
      <c r="D27" s="114"/>
      <c r="E27" s="114"/>
      <c r="F27" s="121"/>
      <c r="G27" s="114"/>
      <c r="H27" s="114"/>
      <c r="I27" s="131"/>
      <c r="J27" s="114"/>
      <c r="K27" s="114"/>
      <c r="L27" s="131"/>
      <c r="M27" s="114"/>
      <c r="N27" s="121"/>
      <c r="O27" s="86" t="s">
        <v>54</v>
      </c>
    </row>
    <row r="28" spans="1:15">
      <c r="A28" s="8">
        <f t="shared" si="0"/>
        <v>24</v>
      </c>
      <c r="B28" s="37" t="s">
        <v>55</v>
      </c>
      <c r="C28" s="110">
        <v>13006321.232199999</v>
      </c>
      <c r="D28" s="104"/>
      <c r="E28" s="104"/>
      <c r="F28" s="119"/>
      <c r="G28" s="104"/>
      <c r="H28" s="104"/>
      <c r="I28" s="130"/>
      <c r="J28" s="104"/>
      <c r="K28" s="104"/>
      <c r="L28" s="130"/>
      <c r="M28" s="104"/>
      <c r="N28" s="119"/>
      <c r="O28" s="81" t="s">
        <v>79</v>
      </c>
    </row>
    <row r="29" spans="1:15">
      <c r="A29" s="8">
        <f t="shared" si="0"/>
        <v>25</v>
      </c>
      <c r="B29" s="37" t="s">
        <v>56</v>
      </c>
      <c r="C29" s="110">
        <v>5037327.6084399978</v>
      </c>
      <c r="D29" s="104"/>
      <c r="E29" s="104"/>
      <c r="F29" s="119"/>
      <c r="G29" s="104"/>
      <c r="H29" s="104"/>
      <c r="I29" s="130"/>
      <c r="J29" s="104"/>
      <c r="K29" s="104"/>
      <c r="L29" s="130"/>
      <c r="M29" s="104"/>
      <c r="N29" s="119"/>
      <c r="O29" s="81" t="s">
        <v>80</v>
      </c>
    </row>
    <row r="30" spans="1:15">
      <c r="A30" s="8">
        <f t="shared" si="0"/>
        <v>26</v>
      </c>
      <c r="B30" s="37" t="s">
        <v>376</v>
      </c>
      <c r="C30" s="110">
        <v>987.36342999999999</v>
      </c>
      <c r="D30" s="104"/>
      <c r="E30" s="104"/>
      <c r="F30" s="119"/>
      <c r="G30" s="104"/>
      <c r="H30" s="104"/>
      <c r="I30" s="130"/>
      <c r="J30" s="104"/>
      <c r="K30" s="104"/>
      <c r="L30" s="130"/>
      <c r="M30" s="104"/>
      <c r="N30" s="119"/>
      <c r="O30" s="81" t="s">
        <v>397</v>
      </c>
    </row>
    <row r="31" spans="1:15">
      <c r="A31" s="8">
        <f t="shared" si="0"/>
        <v>27</v>
      </c>
      <c r="B31" s="37" t="s">
        <v>377</v>
      </c>
      <c r="C31" s="110">
        <v>4423535.17882</v>
      </c>
      <c r="D31" s="104"/>
      <c r="E31" s="104"/>
      <c r="F31" s="119"/>
      <c r="G31" s="104"/>
      <c r="H31" s="104"/>
      <c r="I31" s="130"/>
      <c r="J31" s="104"/>
      <c r="K31" s="104"/>
      <c r="L31" s="130"/>
      <c r="M31" s="104"/>
      <c r="N31" s="119"/>
      <c r="O31" s="81" t="s">
        <v>398</v>
      </c>
    </row>
    <row r="32" spans="1:15">
      <c r="A32" s="8">
        <f t="shared" si="0"/>
        <v>28</v>
      </c>
      <c r="B32" s="37" t="s">
        <v>57</v>
      </c>
      <c r="C32" s="110">
        <v>65622.304299999989</v>
      </c>
      <c r="D32" s="104"/>
      <c r="E32" s="104"/>
      <c r="F32" s="119"/>
      <c r="G32" s="104"/>
      <c r="H32" s="104"/>
      <c r="I32" s="130"/>
      <c r="J32" s="104"/>
      <c r="K32" s="104"/>
      <c r="L32" s="130"/>
      <c r="M32" s="104"/>
      <c r="N32" s="119"/>
      <c r="O32" s="81" t="s">
        <v>81</v>
      </c>
    </row>
    <row r="33" spans="1:15">
      <c r="A33" s="8">
        <f t="shared" si="0"/>
        <v>29</v>
      </c>
      <c r="B33" s="37" t="s">
        <v>378</v>
      </c>
      <c r="C33" s="110">
        <v>5551982.5303500006</v>
      </c>
      <c r="D33" s="104"/>
      <c r="E33" s="104"/>
      <c r="F33" s="119"/>
      <c r="G33" s="104"/>
      <c r="H33" s="104"/>
      <c r="I33" s="130"/>
      <c r="J33" s="104"/>
      <c r="K33" s="104"/>
      <c r="L33" s="130"/>
      <c r="M33" s="104"/>
      <c r="N33" s="119"/>
      <c r="O33" s="81" t="s">
        <v>399</v>
      </c>
    </row>
    <row r="34" spans="1:15">
      <c r="A34" s="8">
        <f t="shared" si="0"/>
        <v>30</v>
      </c>
      <c r="B34" s="37" t="s">
        <v>58</v>
      </c>
      <c r="C34" s="110">
        <v>160035.49794999999</v>
      </c>
      <c r="D34" s="104"/>
      <c r="E34" s="104"/>
      <c r="F34" s="119"/>
      <c r="G34" s="104"/>
      <c r="H34" s="104"/>
      <c r="I34" s="130"/>
      <c r="J34" s="104"/>
      <c r="K34" s="104"/>
      <c r="L34" s="130"/>
      <c r="M34" s="104"/>
      <c r="N34" s="119"/>
      <c r="O34" s="81" t="s">
        <v>82</v>
      </c>
    </row>
    <row r="35" spans="1:15">
      <c r="A35" s="8">
        <f t="shared" si="0"/>
        <v>31</v>
      </c>
      <c r="B35" s="37" t="s">
        <v>59</v>
      </c>
      <c r="C35" s="110">
        <v>3007083.7446699995</v>
      </c>
      <c r="D35" s="104"/>
      <c r="E35" s="104"/>
      <c r="F35" s="119"/>
      <c r="G35" s="104"/>
      <c r="H35" s="104"/>
      <c r="I35" s="130"/>
      <c r="J35" s="104"/>
      <c r="K35" s="104"/>
      <c r="L35" s="130"/>
      <c r="M35" s="104"/>
      <c r="N35" s="119"/>
      <c r="O35" s="81" t="s">
        <v>83</v>
      </c>
    </row>
    <row r="36" spans="1:15" ht="29">
      <c r="A36" s="8">
        <f t="shared" si="0"/>
        <v>32</v>
      </c>
      <c r="B36" s="37" t="s">
        <v>60</v>
      </c>
      <c r="C36" s="110">
        <v>6568853.3945500003</v>
      </c>
      <c r="D36" s="104"/>
      <c r="E36" s="104"/>
      <c r="F36" s="119"/>
      <c r="G36" s="104"/>
      <c r="H36" s="104"/>
      <c r="I36" s="130"/>
      <c r="J36" s="104"/>
      <c r="K36" s="104"/>
      <c r="L36" s="130"/>
      <c r="M36" s="104"/>
      <c r="N36" s="119"/>
      <c r="O36" s="81" t="s">
        <v>85</v>
      </c>
    </row>
    <row r="37" spans="1:15">
      <c r="A37" s="8">
        <f t="shared" si="0"/>
        <v>33</v>
      </c>
      <c r="B37" s="37" t="s">
        <v>379</v>
      </c>
      <c r="C37" s="110">
        <v>886652.31724</v>
      </c>
      <c r="D37" s="104"/>
      <c r="E37" s="104"/>
      <c r="F37" s="119"/>
      <c r="G37" s="104"/>
      <c r="H37" s="104"/>
      <c r="I37" s="130"/>
      <c r="J37" s="104"/>
      <c r="K37" s="104"/>
      <c r="L37" s="130"/>
      <c r="M37" s="104"/>
      <c r="N37" s="119"/>
      <c r="O37" s="81" t="s">
        <v>400</v>
      </c>
    </row>
    <row r="38" spans="1:15">
      <c r="A38" s="8">
        <f t="shared" si="0"/>
        <v>34</v>
      </c>
      <c r="B38" s="37" t="s">
        <v>61</v>
      </c>
      <c r="C38" s="110">
        <v>2664950.2271500002</v>
      </c>
      <c r="D38" s="104"/>
      <c r="E38" s="104"/>
      <c r="F38" s="119"/>
      <c r="G38" s="104"/>
      <c r="H38" s="104"/>
      <c r="I38" s="130"/>
      <c r="J38" s="104"/>
      <c r="K38" s="104"/>
      <c r="L38" s="130"/>
      <c r="M38" s="104"/>
      <c r="N38" s="119"/>
      <c r="O38" s="81" t="s">
        <v>86</v>
      </c>
    </row>
    <row r="39" spans="1:15">
      <c r="A39" s="8">
        <f t="shared" si="0"/>
        <v>35</v>
      </c>
      <c r="B39" s="37" t="s">
        <v>62</v>
      </c>
      <c r="C39" s="110">
        <v>28635490.773680009</v>
      </c>
      <c r="D39" s="104"/>
      <c r="E39" s="104"/>
      <c r="F39" s="119"/>
      <c r="G39" s="104"/>
      <c r="H39" s="104"/>
      <c r="I39" s="130"/>
      <c r="J39" s="104"/>
      <c r="K39" s="104"/>
      <c r="L39" s="130"/>
      <c r="M39" s="104"/>
      <c r="N39" s="119"/>
      <c r="O39" s="81" t="s">
        <v>87</v>
      </c>
    </row>
    <row r="40" spans="1:15" s="63" customFormat="1">
      <c r="A40" s="62">
        <f t="shared" si="0"/>
        <v>36</v>
      </c>
      <c r="B40" s="61" t="s">
        <v>63</v>
      </c>
      <c r="C40" s="113">
        <v>70008842.174270004</v>
      </c>
      <c r="D40" s="114"/>
      <c r="E40" s="114"/>
      <c r="F40" s="121"/>
      <c r="G40" s="114"/>
      <c r="H40" s="114"/>
      <c r="I40" s="131"/>
      <c r="J40" s="114"/>
      <c r="K40" s="114"/>
      <c r="L40" s="131"/>
      <c r="M40" s="114"/>
      <c r="N40" s="121"/>
      <c r="O40" s="86" t="s">
        <v>88</v>
      </c>
    </row>
    <row r="41" spans="1:15" s="63" customFormat="1">
      <c r="A41" s="62">
        <f t="shared" si="0"/>
        <v>37</v>
      </c>
      <c r="B41" s="61" t="s">
        <v>64</v>
      </c>
      <c r="C41" s="113">
        <v>586697601.5289501</v>
      </c>
      <c r="D41" s="114"/>
      <c r="E41" s="114"/>
      <c r="F41" s="129"/>
      <c r="G41" s="114"/>
      <c r="H41" s="114"/>
      <c r="I41" s="131"/>
      <c r="J41" s="114"/>
      <c r="K41" s="114"/>
      <c r="L41" s="135"/>
      <c r="M41" s="114"/>
      <c r="N41" s="121"/>
      <c r="O41" s="86" t="s">
        <v>89</v>
      </c>
    </row>
    <row r="42" spans="1:15">
      <c r="A42" s="8">
        <f t="shared" si="0"/>
        <v>38</v>
      </c>
      <c r="B42" s="37" t="s">
        <v>65</v>
      </c>
      <c r="C42" s="110">
        <v>21060733.273869995</v>
      </c>
      <c r="D42" s="104"/>
      <c r="E42" s="104"/>
      <c r="F42" s="119"/>
      <c r="G42" s="35"/>
      <c r="H42" s="104"/>
      <c r="I42" s="130"/>
      <c r="J42" s="104"/>
      <c r="K42" s="35"/>
      <c r="L42" s="136"/>
      <c r="M42" s="104"/>
      <c r="N42" s="119"/>
      <c r="O42" s="81" t="s">
        <v>90</v>
      </c>
    </row>
    <row r="43" spans="1:15">
      <c r="A43" s="8">
        <f t="shared" si="0"/>
        <v>39</v>
      </c>
      <c r="B43" s="37" t="s">
        <v>66</v>
      </c>
      <c r="C43" s="110">
        <v>20418.932180000003</v>
      </c>
      <c r="D43" s="104"/>
      <c r="E43" s="104"/>
      <c r="F43" s="119"/>
      <c r="G43" s="104"/>
      <c r="H43" s="104"/>
      <c r="I43" s="130"/>
      <c r="J43" s="104"/>
      <c r="K43" s="104"/>
      <c r="L43" s="130"/>
      <c r="M43" s="104"/>
      <c r="N43" s="119"/>
      <c r="O43" s="81" t="s">
        <v>91</v>
      </c>
    </row>
    <row r="44" spans="1:15">
      <c r="A44" s="8">
        <f t="shared" si="0"/>
        <v>40</v>
      </c>
      <c r="B44" s="37" t="s">
        <v>67</v>
      </c>
      <c r="C44" s="110">
        <v>3740038.4552700003</v>
      </c>
      <c r="D44" s="104"/>
      <c r="E44" s="104"/>
      <c r="F44" s="119"/>
      <c r="G44" s="104"/>
      <c r="H44" s="104"/>
      <c r="I44" s="130"/>
      <c r="J44" s="104"/>
      <c r="K44" s="104"/>
      <c r="L44" s="130"/>
      <c r="M44" s="104"/>
      <c r="N44" s="119"/>
      <c r="O44" s="81" t="s">
        <v>92</v>
      </c>
    </row>
    <row r="45" spans="1:15">
      <c r="A45" s="8">
        <f t="shared" si="0"/>
        <v>41</v>
      </c>
      <c r="B45" s="37" t="s">
        <v>68</v>
      </c>
      <c r="C45" s="110">
        <v>2168316.4708699998</v>
      </c>
      <c r="D45" s="104"/>
      <c r="E45" s="104"/>
      <c r="F45" s="119"/>
      <c r="G45" s="104"/>
      <c r="H45" s="104"/>
      <c r="I45" s="130"/>
      <c r="J45" s="104"/>
      <c r="K45" s="104"/>
      <c r="L45" s="130"/>
      <c r="M45" s="104"/>
      <c r="N45" s="119"/>
      <c r="O45" s="81" t="s">
        <v>93</v>
      </c>
    </row>
    <row r="46" spans="1:15">
      <c r="A46" s="8">
        <f t="shared" si="0"/>
        <v>42</v>
      </c>
      <c r="B46" s="37" t="s">
        <v>69</v>
      </c>
      <c r="C46" s="110">
        <v>739387.27593000024</v>
      </c>
      <c r="D46" s="104"/>
      <c r="E46" s="104"/>
      <c r="F46" s="119"/>
      <c r="G46" s="104"/>
      <c r="H46" s="104"/>
      <c r="I46" s="130"/>
      <c r="J46" s="104"/>
      <c r="K46" s="104"/>
      <c r="L46" s="130"/>
      <c r="M46" s="104"/>
      <c r="N46" s="119"/>
      <c r="O46" s="81" t="s">
        <v>94</v>
      </c>
    </row>
    <row r="47" spans="1:15">
      <c r="A47" s="8">
        <f t="shared" si="0"/>
        <v>43</v>
      </c>
      <c r="B47" s="37" t="s">
        <v>100</v>
      </c>
      <c r="C47" s="110">
        <v>5478128.8025100008</v>
      </c>
      <c r="D47" s="104"/>
      <c r="E47" s="104"/>
      <c r="F47" s="119"/>
      <c r="G47" s="104"/>
      <c r="H47" s="104"/>
      <c r="I47" s="130"/>
      <c r="J47" s="104"/>
      <c r="K47" s="104"/>
      <c r="L47" s="130"/>
      <c r="M47" s="104"/>
      <c r="N47" s="119"/>
      <c r="O47" s="81" t="s">
        <v>70</v>
      </c>
    </row>
    <row r="48" spans="1:15">
      <c r="A48" s="8">
        <f t="shared" si="0"/>
        <v>44</v>
      </c>
      <c r="B48" s="37" t="s">
        <v>71</v>
      </c>
      <c r="C48" s="110">
        <v>16345907.698520005</v>
      </c>
      <c r="D48" s="104"/>
      <c r="E48" s="104"/>
      <c r="F48" s="119"/>
      <c r="G48" s="104"/>
      <c r="H48" s="104"/>
      <c r="I48" s="130"/>
      <c r="J48" s="104"/>
      <c r="K48" s="104"/>
      <c r="L48" s="130"/>
      <c r="M48" s="104"/>
      <c r="N48" s="119"/>
      <c r="O48" s="81" t="s">
        <v>95</v>
      </c>
    </row>
    <row r="49" spans="1:15" s="63" customFormat="1">
      <c r="A49" s="62">
        <f t="shared" si="0"/>
        <v>45</v>
      </c>
      <c r="B49" s="61" t="s">
        <v>72</v>
      </c>
      <c r="C49" s="113">
        <v>49552930.910180002</v>
      </c>
      <c r="D49" s="114"/>
      <c r="E49" s="114"/>
      <c r="F49" s="121"/>
      <c r="G49" s="114"/>
      <c r="H49" s="114"/>
      <c r="I49" s="131"/>
      <c r="J49" s="114"/>
      <c r="K49" s="114"/>
      <c r="L49" s="131"/>
      <c r="M49" s="114"/>
      <c r="N49" s="121"/>
      <c r="O49" s="86" t="s">
        <v>96</v>
      </c>
    </row>
    <row r="50" spans="1:15">
      <c r="A50" s="8">
        <f t="shared" si="0"/>
        <v>46</v>
      </c>
      <c r="B50" s="37" t="s">
        <v>73</v>
      </c>
      <c r="C50" s="110">
        <v>448499395.18754011</v>
      </c>
      <c r="D50" s="104"/>
      <c r="E50" s="104"/>
      <c r="F50" s="119"/>
      <c r="G50" s="104"/>
      <c r="H50" s="104"/>
      <c r="I50" s="130"/>
      <c r="J50" s="104"/>
      <c r="K50" s="104"/>
      <c r="L50" s="130"/>
      <c r="M50" s="104"/>
      <c r="N50" s="119"/>
      <c r="O50" s="81" t="s">
        <v>97</v>
      </c>
    </row>
    <row r="51" spans="1:15" ht="29">
      <c r="A51" s="8">
        <f t="shared" si="0"/>
        <v>47</v>
      </c>
      <c r="B51" s="37" t="s">
        <v>101</v>
      </c>
      <c r="C51" s="110">
        <v>4803254.9038600018</v>
      </c>
      <c r="D51" s="104"/>
      <c r="E51" s="104"/>
      <c r="F51" s="119"/>
      <c r="G51" s="104"/>
      <c r="H51" s="104"/>
      <c r="I51" s="130"/>
      <c r="J51" s="104"/>
      <c r="K51" s="104"/>
      <c r="L51" s="130"/>
      <c r="M51" s="104"/>
      <c r="N51" s="119"/>
      <c r="O51" s="81" t="s">
        <v>74</v>
      </c>
    </row>
    <row r="52" spans="1:15">
      <c r="A52" s="8">
        <f t="shared" si="0"/>
        <v>48</v>
      </c>
      <c r="B52" s="37" t="s">
        <v>102</v>
      </c>
      <c r="C52" s="110">
        <v>7276763.9562999997</v>
      </c>
      <c r="D52" s="104"/>
      <c r="E52" s="104"/>
      <c r="F52" s="119"/>
      <c r="G52" s="104"/>
      <c r="H52" s="104"/>
      <c r="I52" s="130"/>
      <c r="J52" s="104"/>
      <c r="K52" s="104"/>
      <c r="L52" s="130"/>
      <c r="M52" s="104"/>
      <c r="N52" s="119"/>
      <c r="O52" s="81" t="s">
        <v>75</v>
      </c>
    </row>
    <row r="53" spans="1:15">
      <c r="A53" s="8">
        <f t="shared" si="0"/>
        <v>49</v>
      </c>
      <c r="B53" s="37" t="s">
        <v>380</v>
      </c>
      <c r="C53" s="110">
        <v>67504.916619999989</v>
      </c>
      <c r="D53" s="104"/>
      <c r="E53" s="104"/>
      <c r="F53" s="119"/>
      <c r="G53" s="104"/>
      <c r="H53" s="104"/>
      <c r="I53" s="130"/>
      <c r="J53" s="104"/>
      <c r="K53" s="104"/>
      <c r="L53" s="130"/>
      <c r="M53" s="104"/>
      <c r="N53" s="119"/>
      <c r="O53" s="81" t="s">
        <v>401</v>
      </c>
    </row>
    <row r="54" spans="1:15" s="63" customFormat="1">
      <c r="A54" s="62">
        <f t="shared" si="0"/>
        <v>50</v>
      </c>
      <c r="B54" s="61" t="s">
        <v>76</v>
      </c>
      <c r="C54" s="113">
        <v>460646918.96481985</v>
      </c>
      <c r="D54" s="114"/>
      <c r="E54" s="114"/>
      <c r="F54" s="121"/>
      <c r="G54" s="114"/>
      <c r="H54" s="114"/>
      <c r="I54" s="131"/>
      <c r="J54" s="114"/>
      <c r="K54" s="114"/>
      <c r="L54" s="131"/>
      <c r="M54" s="114"/>
      <c r="N54" s="121"/>
      <c r="O54" s="86" t="s">
        <v>98</v>
      </c>
    </row>
    <row r="55" spans="1:15" s="63" customFormat="1">
      <c r="A55" s="62">
        <f t="shared" si="0"/>
        <v>51</v>
      </c>
      <c r="B55" s="61" t="s">
        <v>77</v>
      </c>
      <c r="C55" s="113">
        <v>510199849.87522995</v>
      </c>
      <c r="D55" s="114"/>
      <c r="E55" s="114"/>
      <c r="F55" s="121"/>
      <c r="G55" s="114"/>
      <c r="H55" s="114"/>
      <c r="I55" s="131"/>
      <c r="J55" s="114"/>
      <c r="K55" s="114"/>
      <c r="L55" s="131"/>
      <c r="M55" s="114"/>
      <c r="N55" s="121"/>
      <c r="O55" s="86" t="s">
        <v>99</v>
      </c>
    </row>
    <row r="56" spans="1:15">
      <c r="A56" s="8">
        <f t="shared" si="0"/>
        <v>52</v>
      </c>
      <c r="B56" s="37" t="s">
        <v>22</v>
      </c>
      <c r="C56" s="110">
        <v>1385.1</v>
      </c>
      <c r="D56" s="104"/>
      <c r="E56" s="104"/>
      <c r="F56" s="119"/>
      <c r="G56" s="104"/>
      <c r="H56" s="104"/>
      <c r="I56" s="130"/>
      <c r="J56" s="104"/>
      <c r="K56" s="104"/>
      <c r="L56" s="130"/>
      <c r="M56" s="104"/>
      <c r="N56" s="119"/>
      <c r="O56" s="81" t="s">
        <v>78</v>
      </c>
    </row>
    <row r="57" spans="1:15">
      <c r="A57" s="8">
        <f t="shared" si="0"/>
        <v>53</v>
      </c>
      <c r="B57" s="37" t="s">
        <v>103</v>
      </c>
      <c r="C57" s="110">
        <v>54975705.793000005</v>
      </c>
      <c r="D57" s="104"/>
      <c r="E57" s="104"/>
      <c r="F57" s="119"/>
      <c r="G57" s="104"/>
      <c r="H57" s="104"/>
      <c r="I57" s="130"/>
      <c r="J57" s="104"/>
      <c r="K57" s="104"/>
      <c r="L57" s="130"/>
      <c r="M57" s="104"/>
      <c r="N57" s="119"/>
      <c r="O57" s="81" t="s">
        <v>111</v>
      </c>
    </row>
    <row r="58" spans="1:15">
      <c r="A58" s="8">
        <f t="shared" si="0"/>
        <v>54</v>
      </c>
      <c r="B58" s="37" t="s">
        <v>104</v>
      </c>
      <c r="C58" s="110">
        <v>23671213.20459</v>
      </c>
      <c r="D58" s="104"/>
      <c r="E58" s="104"/>
      <c r="F58" s="119"/>
      <c r="G58" s="104"/>
      <c r="H58" s="104"/>
      <c r="I58" s="130"/>
      <c r="J58" s="104"/>
      <c r="K58" s="104"/>
      <c r="L58" s="130"/>
      <c r="M58" s="104"/>
      <c r="N58" s="119"/>
      <c r="O58" s="81" t="s">
        <v>113</v>
      </c>
    </row>
    <row r="59" spans="1:15">
      <c r="A59" s="8">
        <f t="shared" si="0"/>
        <v>55</v>
      </c>
      <c r="B59" s="37" t="s">
        <v>107</v>
      </c>
      <c r="C59" s="110">
        <v>-40431.019479998591</v>
      </c>
      <c r="D59" s="104"/>
      <c r="E59" s="104"/>
      <c r="F59" s="119"/>
      <c r="G59" s="104"/>
      <c r="H59" s="114"/>
      <c r="I59" s="130"/>
      <c r="J59" s="104"/>
      <c r="K59" s="104"/>
      <c r="L59" s="130"/>
      <c r="M59" s="104"/>
      <c r="N59" s="119"/>
      <c r="O59" s="81" t="s">
        <v>108</v>
      </c>
    </row>
    <row r="60" spans="1:15">
      <c r="A60" s="8">
        <f t="shared" si="0"/>
        <v>56</v>
      </c>
      <c r="B60" s="37" t="s">
        <v>3</v>
      </c>
      <c r="C60" s="110">
        <v>-2110121.4576900033</v>
      </c>
      <c r="D60" s="104"/>
      <c r="E60" s="104"/>
      <c r="F60" s="119"/>
      <c r="G60" s="104"/>
      <c r="H60" s="114"/>
      <c r="I60" s="130"/>
      <c r="J60" s="104"/>
      <c r="K60" s="104"/>
      <c r="L60" s="130"/>
      <c r="M60" s="104"/>
      <c r="N60" s="119"/>
      <c r="O60" s="81" t="s">
        <v>112</v>
      </c>
    </row>
    <row r="61" spans="1:15" s="63" customFormat="1">
      <c r="A61" s="62">
        <f t="shared" si="0"/>
        <v>57</v>
      </c>
      <c r="B61" s="61" t="s">
        <v>105</v>
      </c>
      <c r="C61" s="113">
        <v>76496366.520330027</v>
      </c>
      <c r="D61" s="114"/>
      <c r="E61" s="114"/>
      <c r="F61" s="121"/>
      <c r="G61" s="114"/>
      <c r="H61" s="114"/>
      <c r="I61" s="131"/>
      <c r="J61" s="114"/>
      <c r="K61" s="114"/>
      <c r="L61" s="131"/>
      <c r="M61" s="114"/>
      <c r="N61" s="121"/>
      <c r="O61" s="86" t="s">
        <v>106</v>
      </c>
    </row>
    <row r="62" spans="1:15" s="63" customFormat="1">
      <c r="A62" s="62">
        <f t="shared" si="0"/>
        <v>58</v>
      </c>
      <c r="B62" s="61" t="s">
        <v>109</v>
      </c>
      <c r="C62" s="113">
        <v>586697601.49574018</v>
      </c>
      <c r="D62" s="114"/>
      <c r="E62" s="114"/>
      <c r="F62" s="121"/>
      <c r="G62" s="114"/>
      <c r="H62" s="114"/>
      <c r="I62" s="131"/>
      <c r="J62" s="114"/>
      <c r="K62" s="114"/>
      <c r="L62" s="131"/>
      <c r="M62" s="114"/>
      <c r="N62" s="121"/>
      <c r="O62" s="86" t="s">
        <v>110</v>
      </c>
    </row>
    <row r="63" spans="1:15">
      <c r="H63" s="35"/>
      <c r="I63" s="72"/>
      <c r="J63" s="73"/>
    </row>
    <row r="64" spans="1:15" ht="15.5">
      <c r="B64" s="91" t="s">
        <v>440</v>
      </c>
      <c r="G64" s="68"/>
    </row>
    <row r="65" spans="2:16" ht="15.5">
      <c r="B65" s="91" t="s">
        <v>441</v>
      </c>
      <c r="O65" s="39"/>
      <c r="P65" s="35"/>
    </row>
    <row r="66" spans="2:16">
      <c r="O66" s="39"/>
      <c r="P66" s="35"/>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65"/>
  <sheetViews>
    <sheetView zoomScaleNormal="100" workbookViewId="0">
      <pane xSplit="2" ySplit="4" topLeftCell="C5" activePane="bottomRight" state="frozen"/>
      <selection pane="topRight"/>
      <selection pane="bottomLeft"/>
      <selection pane="bottomRight" activeCell="C5" sqref="C5"/>
    </sheetView>
  </sheetViews>
  <sheetFormatPr defaultColWidth="9.1796875" defaultRowHeight="14.5"/>
  <cols>
    <col min="1" max="1" width="9.1796875" style="6" customWidth="1"/>
    <col min="2" max="2" width="61.81640625" style="37" customWidth="1"/>
    <col min="3" max="3" width="17.81640625" style="6" customWidth="1"/>
    <col min="4" max="5" width="20.1796875" style="6" customWidth="1"/>
    <col min="6" max="7" width="17.81640625" style="6" customWidth="1"/>
    <col min="8" max="8" width="19.81640625" style="6" customWidth="1"/>
    <col min="9" max="9" width="20.1796875" style="6" customWidth="1"/>
    <col min="10" max="11" width="19.1796875" style="6" customWidth="1"/>
    <col min="12" max="12" width="20.1796875" style="6" customWidth="1"/>
    <col min="13" max="13" width="19.1796875" style="6" customWidth="1"/>
    <col min="14" max="14" width="17.81640625" style="6" customWidth="1"/>
    <col min="15" max="15" width="54.81640625" style="6" customWidth="1"/>
    <col min="16" max="51" width="26.1796875" style="6" customWidth="1"/>
    <col min="52" max="52" width="0" style="6" hidden="1" customWidth="1"/>
    <col min="53" max="53" width="21.54296875" style="6" customWidth="1"/>
    <col min="54" max="16384" width="9.1796875" style="6"/>
  </cols>
  <sheetData>
    <row r="1" spans="1:15">
      <c r="O1" s="84" t="s">
        <v>404</v>
      </c>
    </row>
    <row r="2" spans="1:15" ht="31.5" customHeight="1" thickBot="1">
      <c r="A2" s="141" t="s">
        <v>114</v>
      </c>
      <c r="B2" s="142"/>
      <c r="C2" s="142"/>
      <c r="D2" s="142"/>
      <c r="E2" s="142"/>
      <c r="F2" s="142"/>
      <c r="G2" s="142"/>
      <c r="H2" s="142"/>
      <c r="I2" s="142"/>
      <c r="J2" s="142"/>
      <c r="K2" s="142"/>
      <c r="L2" s="142"/>
      <c r="M2" s="142"/>
      <c r="N2" s="142"/>
      <c r="O2" s="142"/>
    </row>
    <row r="3" spans="1:15" ht="31.5" customHeight="1" thickBot="1">
      <c r="A3" s="147" t="s">
        <v>355</v>
      </c>
      <c r="B3" s="148"/>
      <c r="C3" s="148"/>
      <c r="D3" s="148"/>
      <c r="E3" s="148"/>
      <c r="F3" s="148"/>
      <c r="G3" s="148"/>
      <c r="H3" s="148"/>
      <c r="I3" s="148"/>
      <c r="J3" s="148"/>
      <c r="K3" s="148"/>
      <c r="L3" s="148"/>
      <c r="M3" s="148"/>
      <c r="N3" s="148"/>
      <c r="O3" s="148"/>
    </row>
    <row r="4" spans="1:15" s="50" customFormat="1" ht="31.5" thickBot="1">
      <c r="A4" s="48"/>
      <c r="B4" s="51" t="s">
        <v>31</v>
      </c>
      <c r="C4" s="46" t="s">
        <v>368</v>
      </c>
      <c r="D4" s="46" t="s">
        <v>367</v>
      </c>
      <c r="E4" s="46" t="s">
        <v>366</v>
      </c>
      <c r="F4" s="46" t="s">
        <v>365</v>
      </c>
      <c r="G4" s="46" t="s">
        <v>364</v>
      </c>
      <c r="H4" s="46" t="s">
        <v>363</v>
      </c>
      <c r="I4" s="46" t="s">
        <v>362</v>
      </c>
      <c r="J4" s="46" t="s">
        <v>361</v>
      </c>
      <c r="K4" s="46" t="s">
        <v>360</v>
      </c>
      <c r="L4" s="46" t="s">
        <v>359</v>
      </c>
      <c r="M4" s="46" t="s">
        <v>358</v>
      </c>
      <c r="N4" s="46" t="s">
        <v>357</v>
      </c>
      <c r="O4" s="49" t="s">
        <v>25</v>
      </c>
    </row>
    <row r="5" spans="1:15">
      <c r="A5" s="8">
        <v>1</v>
      </c>
      <c r="B5" s="37" t="s">
        <v>370</v>
      </c>
      <c r="C5" s="123">
        <v>24497009.198590007</v>
      </c>
      <c r="D5" s="110"/>
      <c r="E5" s="110"/>
      <c r="F5" s="112"/>
      <c r="G5" s="109"/>
      <c r="H5" s="109"/>
      <c r="I5" s="112"/>
      <c r="J5" s="109"/>
      <c r="K5" s="109"/>
      <c r="L5" s="109"/>
      <c r="M5" s="109"/>
      <c r="N5" s="110"/>
      <c r="O5" s="81" t="s">
        <v>393</v>
      </c>
    </row>
    <row r="6" spans="1:15">
      <c r="A6" s="8">
        <f t="shared" ref="A6:A62" si="0">A5+1</f>
        <v>2</v>
      </c>
      <c r="B6" s="37" t="s">
        <v>369</v>
      </c>
      <c r="C6" s="123">
        <v>179340.20435999997</v>
      </c>
      <c r="D6" s="110"/>
      <c r="E6" s="110"/>
      <c r="F6" s="112"/>
      <c r="G6" s="109"/>
      <c r="H6" s="109"/>
      <c r="I6" s="112"/>
      <c r="J6" s="109"/>
      <c r="K6" s="110"/>
      <c r="L6" s="110"/>
      <c r="M6" s="109"/>
      <c r="N6" s="110"/>
      <c r="O6" s="81" t="s">
        <v>392</v>
      </c>
    </row>
    <row r="7" spans="1:15">
      <c r="A7" s="8">
        <f t="shared" si="0"/>
        <v>3</v>
      </c>
      <c r="B7" s="37" t="s">
        <v>26</v>
      </c>
      <c r="C7" s="123">
        <v>5762558.4968200019</v>
      </c>
      <c r="D7" s="110"/>
      <c r="E7" s="110"/>
      <c r="F7" s="112"/>
      <c r="G7" s="109"/>
      <c r="H7" s="109"/>
      <c r="I7" s="112"/>
      <c r="J7" s="109"/>
      <c r="K7" s="110"/>
      <c r="L7" s="110"/>
      <c r="M7" s="109"/>
      <c r="N7" s="110"/>
      <c r="O7" s="81" t="s">
        <v>27</v>
      </c>
    </row>
    <row r="8" spans="1:15">
      <c r="A8" s="8">
        <f t="shared" si="0"/>
        <v>4</v>
      </c>
      <c r="B8" s="37" t="s">
        <v>371</v>
      </c>
      <c r="C8" s="123">
        <v>8174515.6383499997</v>
      </c>
      <c r="D8" s="110"/>
      <c r="E8" s="110"/>
      <c r="F8" s="112"/>
      <c r="G8" s="109"/>
      <c r="H8" s="109"/>
      <c r="I8" s="112"/>
      <c r="J8" s="109"/>
      <c r="K8" s="110"/>
      <c r="L8" s="110"/>
      <c r="M8" s="109"/>
      <c r="N8" s="110"/>
      <c r="O8" s="81" t="s">
        <v>28</v>
      </c>
    </row>
    <row r="9" spans="1:15">
      <c r="A9" s="8">
        <f t="shared" si="0"/>
        <v>5</v>
      </c>
      <c r="B9" s="37" t="s">
        <v>372</v>
      </c>
      <c r="C9" s="123">
        <v>365701.65062000003</v>
      </c>
      <c r="D9" s="110"/>
      <c r="E9" s="110"/>
      <c r="F9" s="112"/>
      <c r="G9" s="109"/>
      <c r="H9" s="109"/>
      <c r="I9" s="112"/>
      <c r="J9" s="109"/>
      <c r="K9" s="110"/>
      <c r="L9" s="110"/>
      <c r="M9" s="109"/>
      <c r="N9" s="110"/>
      <c r="O9" s="81" t="s">
        <v>394</v>
      </c>
    </row>
    <row r="10" spans="1:15">
      <c r="A10" s="8">
        <f t="shared" si="0"/>
        <v>6</v>
      </c>
      <c r="B10" s="37" t="s">
        <v>29</v>
      </c>
      <c r="C10" s="123">
        <v>18425133.436409999</v>
      </c>
      <c r="D10" s="110"/>
      <c r="E10" s="110"/>
      <c r="F10" s="112"/>
      <c r="G10" s="109"/>
      <c r="H10" s="109"/>
      <c r="I10" s="112"/>
      <c r="J10" s="109"/>
      <c r="K10" s="110"/>
      <c r="L10" s="110"/>
      <c r="M10" s="109"/>
      <c r="N10" s="110"/>
      <c r="O10" s="81" t="s">
        <v>30</v>
      </c>
    </row>
    <row r="11" spans="1:15" s="94" customFormat="1">
      <c r="A11" s="93">
        <f t="shared" si="0"/>
        <v>7</v>
      </c>
      <c r="B11" s="94" t="s">
        <v>32</v>
      </c>
      <c r="C11" s="123">
        <v>0</v>
      </c>
      <c r="D11" s="110"/>
      <c r="E11" s="110"/>
      <c r="F11" s="112"/>
      <c r="G11" s="109"/>
      <c r="H11" s="109"/>
      <c r="I11" s="112"/>
      <c r="J11" s="109"/>
      <c r="K11" s="110"/>
      <c r="L11" s="110"/>
      <c r="M11" s="109"/>
      <c r="N11" s="110"/>
      <c r="O11" s="102" t="s">
        <v>422</v>
      </c>
    </row>
    <row r="12" spans="1:15">
      <c r="A12" s="8">
        <f t="shared" si="0"/>
        <v>8</v>
      </c>
      <c r="B12" s="37" t="s">
        <v>115</v>
      </c>
      <c r="C12" s="123">
        <v>0</v>
      </c>
      <c r="D12" s="110"/>
      <c r="E12" s="110"/>
      <c r="F12" s="112"/>
      <c r="G12" s="109"/>
      <c r="H12" s="109"/>
      <c r="I12" s="112"/>
      <c r="J12" s="109"/>
      <c r="K12" s="110"/>
      <c r="L12" s="110"/>
      <c r="M12" s="109"/>
      <c r="N12" s="110"/>
      <c r="O12" s="81" t="s">
        <v>35</v>
      </c>
    </row>
    <row r="13" spans="1:15">
      <c r="A13" s="8">
        <f t="shared" si="0"/>
        <v>9</v>
      </c>
      <c r="B13" s="37" t="s">
        <v>36</v>
      </c>
      <c r="C13" s="123">
        <v>5000</v>
      </c>
      <c r="D13" s="110"/>
      <c r="E13" s="110"/>
      <c r="F13" s="112"/>
      <c r="G13" s="109"/>
      <c r="H13" s="109"/>
      <c r="I13" s="112"/>
      <c r="J13" s="109"/>
      <c r="K13" s="110"/>
      <c r="L13" s="110"/>
      <c r="M13" s="109"/>
      <c r="N13" s="110"/>
      <c r="O13" s="81" t="s">
        <v>37</v>
      </c>
    </row>
    <row r="14" spans="1:15">
      <c r="A14" s="8">
        <f t="shared" si="0"/>
        <v>10</v>
      </c>
      <c r="B14" s="37" t="s">
        <v>116</v>
      </c>
      <c r="C14" s="123">
        <v>20617554.581909999</v>
      </c>
      <c r="D14" s="110"/>
      <c r="E14" s="110"/>
      <c r="F14" s="112"/>
      <c r="G14" s="109"/>
      <c r="H14" s="109"/>
      <c r="I14" s="112"/>
      <c r="J14" s="109"/>
      <c r="K14" s="110"/>
      <c r="L14" s="110"/>
      <c r="M14" s="109"/>
      <c r="N14" s="110"/>
      <c r="O14" s="81" t="s">
        <v>39</v>
      </c>
    </row>
    <row r="15" spans="1:15">
      <c r="A15" s="8">
        <f t="shared" si="0"/>
        <v>11</v>
      </c>
      <c r="B15" s="37" t="s">
        <v>155</v>
      </c>
      <c r="C15" s="123">
        <v>36951.724889999998</v>
      </c>
      <c r="D15" s="110"/>
      <c r="E15" s="110"/>
      <c r="F15" s="112"/>
      <c r="G15" s="109"/>
      <c r="H15" s="109"/>
      <c r="I15" s="112"/>
      <c r="J15" s="109"/>
      <c r="K15" s="110"/>
      <c r="L15" s="110"/>
      <c r="M15" s="109"/>
      <c r="N15" s="110"/>
      <c r="O15" s="81" t="s">
        <v>40</v>
      </c>
    </row>
    <row r="16" spans="1:15">
      <c r="A16" s="8">
        <f t="shared" si="0"/>
        <v>12</v>
      </c>
      <c r="B16" s="37" t="s">
        <v>117</v>
      </c>
      <c r="C16" s="123">
        <v>0</v>
      </c>
      <c r="D16" s="110"/>
      <c r="E16" s="110"/>
      <c r="F16" s="112"/>
      <c r="G16" s="109"/>
      <c r="H16" s="109"/>
      <c r="I16" s="112"/>
      <c r="J16" s="109"/>
      <c r="K16" s="110"/>
      <c r="L16" s="110"/>
      <c r="M16" s="109"/>
      <c r="N16" s="110"/>
      <c r="O16" s="81" t="s">
        <v>42</v>
      </c>
    </row>
    <row r="17" spans="1:15">
      <c r="A17" s="8">
        <f t="shared" si="0"/>
        <v>13</v>
      </c>
      <c r="B17" s="37" t="s">
        <v>373</v>
      </c>
      <c r="C17" s="123">
        <v>0</v>
      </c>
      <c r="D17" s="110"/>
      <c r="E17" s="110"/>
      <c r="F17" s="112"/>
      <c r="G17" s="109"/>
      <c r="H17" s="109"/>
      <c r="I17" s="112"/>
      <c r="J17" s="109"/>
      <c r="K17" s="110"/>
      <c r="L17" s="110"/>
      <c r="M17" s="109"/>
      <c r="N17" s="110"/>
      <c r="O17" s="81" t="s">
        <v>395</v>
      </c>
    </row>
    <row r="18" spans="1:15">
      <c r="A18" s="8">
        <f t="shared" si="0"/>
        <v>14</v>
      </c>
      <c r="B18" s="37" t="s">
        <v>118</v>
      </c>
      <c r="C18" s="123">
        <v>9035747.8195099998</v>
      </c>
      <c r="D18" s="110"/>
      <c r="E18" s="110"/>
      <c r="F18" s="112"/>
      <c r="G18" s="109"/>
      <c r="H18" s="109"/>
      <c r="I18" s="112"/>
      <c r="J18" s="109"/>
      <c r="K18" s="110"/>
      <c r="L18" s="110"/>
      <c r="M18" s="109"/>
      <c r="N18" s="110"/>
      <c r="O18" s="81" t="s">
        <v>44</v>
      </c>
    </row>
    <row r="19" spans="1:15">
      <c r="A19" s="93">
        <f t="shared" si="0"/>
        <v>15</v>
      </c>
      <c r="B19" s="94" t="s">
        <v>374</v>
      </c>
      <c r="C19" s="123">
        <v>960680.31842000003</v>
      </c>
      <c r="D19" s="110"/>
      <c r="E19" s="110"/>
      <c r="F19" s="112"/>
      <c r="G19" s="109"/>
      <c r="H19" s="109"/>
      <c r="I19" s="112"/>
      <c r="J19" s="109"/>
      <c r="K19" s="110"/>
      <c r="L19" s="110"/>
      <c r="M19" s="109"/>
      <c r="N19" s="110"/>
      <c r="O19" s="102" t="s">
        <v>45</v>
      </c>
    </row>
    <row r="20" spans="1:15">
      <c r="A20" s="8">
        <f t="shared" si="0"/>
        <v>16</v>
      </c>
      <c r="B20" s="37" t="s">
        <v>375</v>
      </c>
      <c r="C20" s="123">
        <v>190000</v>
      </c>
      <c r="D20" s="110"/>
      <c r="E20" s="110"/>
      <c r="F20" s="112"/>
      <c r="G20" s="109"/>
      <c r="H20" s="109"/>
      <c r="I20" s="112"/>
      <c r="J20" s="109"/>
      <c r="K20" s="110"/>
      <c r="L20" s="110"/>
      <c r="M20" s="109"/>
      <c r="N20" s="110"/>
      <c r="O20" s="81" t="s">
        <v>396</v>
      </c>
    </row>
    <row r="21" spans="1:15">
      <c r="A21" s="8">
        <f t="shared" si="0"/>
        <v>17</v>
      </c>
      <c r="B21" s="37" t="s">
        <v>119</v>
      </c>
      <c r="C21" s="123">
        <v>145.19999999999999</v>
      </c>
      <c r="D21" s="110"/>
      <c r="E21" s="110"/>
      <c r="F21" s="112"/>
      <c r="G21" s="109"/>
      <c r="H21" s="109"/>
      <c r="I21" s="112"/>
      <c r="J21" s="109"/>
      <c r="K21" s="110"/>
      <c r="L21" s="110"/>
      <c r="M21" s="109"/>
      <c r="N21" s="110"/>
      <c r="O21" s="81" t="s">
        <v>48</v>
      </c>
    </row>
    <row r="22" spans="1:15">
      <c r="A22" s="8">
        <f t="shared" si="0"/>
        <v>18</v>
      </c>
      <c r="B22" s="37" t="s">
        <v>120</v>
      </c>
      <c r="C22" s="123">
        <v>53205.44111</v>
      </c>
      <c r="D22" s="110"/>
      <c r="E22" s="110"/>
      <c r="F22" s="112"/>
      <c r="G22" s="109"/>
      <c r="H22" s="109"/>
      <c r="I22" s="112"/>
      <c r="J22" s="109"/>
      <c r="K22" s="109"/>
      <c r="L22" s="109"/>
      <c r="M22" s="109"/>
      <c r="N22" s="110"/>
      <c r="O22" s="81" t="s">
        <v>50</v>
      </c>
    </row>
    <row r="23" spans="1:15">
      <c r="A23" s="8">
        <f t="shared" si="0"/>
        <v>19</v>
      </c>
      <c r="B23" s="37" t="s">
        <v>439</v>
      </c>
      <c r="C23" s="123">
        <v>0</v>
      </c>
      <c r="D23" s="110"/>
      <c r="E23" s="110"/>
      <c r="F23" s="112"/>
      <c r="G23" s="109"/>
      <c r="H23" s="109"/>
      <c r="I23" s="112"/>
      <c r="J23" s="109"/>
      <c r="K23" s="109"/>
      <c r="L23" s="109"/>
      <c r="M23" s="109"/>
      <c r="N23" s="110"/>
      <c r="O23" s="81" t="s">
        <v>84</v>
      </c>
    </row>
    <row r="24" spans="1:15">
      <c r="A24" s="8">
        <f t="shared" si="0"/>
        <v>20</v>
      </c>
      <c r="B24" s="37" t="s">
        <v>437</v>
      </c>
      <c r="C24" s="123">
        <v>0</v>
      </c>
      <c r="D24" s="110"/>
      <c r="E24" s="110"/>
      <c r="F24" s="112"/>
      <c r="G24" s="109"/>
      <c r="H24" s="109"/>
      <c r="I24" s="112"/>
      <c r="J24" s="109"/>
      <c r="K24" s="109"/>
      <c r="L24" s="109"/>
      <c r="M24" s="109"/>
      <c r="N24" s="110"/>
      <c r="O24" s="81"/>
    </row>
    <row r="25" spans="1:15">
      <c r="A25" s="8">
        <f t="shared" si="0"/>
        <v>21</v>
      </c>
      <c r="B25" s="37" t="s">
        <v>438</v>
      </c>
      <c r="C25" s="123">
        <v>0</v>
      </c>
      <c r="D25" s="110"/>
      <c r="E25" s="110"/>
      <c r="F25" s="112"/>
      <c r="G25" s="109"/>
      <c r="H25" s="109"/>
      <c r="I25" s="112"/>
      <c r="J25" s="109"/>
      <c r="K25" s="109"/>
      <c r="L25" s="109"/>
      <c r="M25" s="109"/>
      <c r="N25" s="110"/>
      <c r="O25" s="81"/>
    </row>
    <row r="26" spans="1:15">
      <c r="A26" s="8">
        <f t="shared" si="0"/>
        <v>22</v>
      </c>
      <c r="B26" s="37" t="s">
        <v>121</v>
      </c>
      <c r="C26" s="123">
        <v>422240.10136000003</v>
      </c>
      <c r="D26" s="110"/>
      <c r="E26" s="110"/>
      <c r="F26" s="112"/>
      <c r="G26" s="109"/>
      <c r="H26" s="109"/>
      <c r="I26" s="112"/>
      <c r="J26" s="109"/>
      <c r="K26" s="109"/>
      <c r="L26" s="109"/>
      <c r="M26" s="109"/>
      <c r="N26" s="110"/>
      <c r="O26" s="81" t="s">
        <v>52</v>
      </c>
    </row>
    <row r="27" spans="1:15" s="63" customFormat="1">
      <c r="A27" s="62">
        <f t="shared" si="0"/>
        <v>23</v>
      </c>
      <c r="B27" s="61" t="s">
        <v>122</v>
      </c>
      <c r="C27" s="124">
        <v>88725783.812870011</v>
      </c>
      <c r="D27" s="113"/>
      <c r="E27" s="113"/>
      <c r="F27" s="116"/>
      <c r="G27" s="115"/>
      <c r="H27" s="115"/>
      <c r="I27" s="116"/>
      <c r="J27" s="115"/>
      <c r="K27" s="115"/>
      <c r="L27" s="115"/>
      <c r="M27" s="115"/>
      <c r="N27" s="113"/>
      <c r="O27" s="82" t="s">
        <v>54</v>
      </c>
    </row>
    <row r="28" spans="1:15">
      <c r="A28" s="8">
        <f t="shared" si="0"/>
        <v>24</v>
      </c>
      <c r="B28" s="37" t="s">
        <v>55</v>
      </c>
      <c r="C28" s="123">
        <v>4436406.0482000019</v>
      </c>
      <c r="D28" s="110"/>
      <c r="E28" s="110"/>
      <c r="F28" s="112"/>
      <c r="G28" s="109"/>
      <c r="H28" s="109"/>
      <c r="I28" s="133"/>
      <c r="J28" s="109"/>
      <c r="K28" s="109"/>
      <c r="L28" s="109"/>
      <c r="M28" s="109"/>
      <c r="N28" s="110"/>
      <c r="O28" s="83" t="s">
        <v>79</v>
      </c>
    </row>
    <row r="29" spans="1:15">
      <c r="A29" s="8">
        <f t="shared" si="0"/>
        <v>25</v>
      </c>
      <c r="B29" s="37" t="s">
        <v>56</v>
      </c>
      <c r="C29" s="123">
        <v>22245261.703090001</v>
      </c>
      <c r="D29" s="110"/>
      <c r="E29" s="110"/>
      <c r="F29" s="112"/>
      <c r="G29" s="109"/>
      <c r="H29" s="109"/>
      <c r="I29" s="133"/>
      <c r="J29" s="109"/>
      <c r="K29" s="109"/>
      <c r="L29" s="109"/>
      <c r="M29" s="109"/>
      <c r="N29" s="110"/>
      <c r="O29" s="83" t="s">
        <v>80</v>
      </c>
    </row>
    <row r="30" spans="1:15">
      <c r="A30" s="8">
        <f t="shared" si="0"/>
        <v>26</v>
      </c>
      <c r="B30" s="37" t="s">
        <v>376</v>
      </c>
      <c r="C30" s="123">
        <v>2374178.4980999995</v>
      </c>
      <c r="D30" s="110"/>
      <c r="E30" s="110"/>
      <c r="F30" s="112"/>
      <c r="G30" s="109"/>
      <c r="H30" s="109"/>
      <c r="I30" s="133"/>
      <c r="J30" s="109"/>
      <c r="K30" s="109"/>
      <c r="L30" s="109"/>
      <c r="M30" s="109"/>
      <c r="N30" s="110"/>
      <c r="O30" s="81" t="s">
        <v>397</v>
      </c>
    </row>
    <row r="31" spans="1:15">
      <c r="A31" s="8">
        <f t="shared" si="0"/>
        <v>27</v>
      </c>
      <c r="B31" s="37" t="s">
        <v>377</v>
      </c>
      <c r="C31" s="123">
        <v>49433933.565429993</v>
      </c>
      <c r="D31" s="110"/>
      <c r="E31" s="110"/>
      <c r="F31" s="112"/>
      <c r="G31" s="109"/>
      <c r="H31" s="109"/>
      <c r="I31" s="133"/>
      <c r="J31" s="109"/>
      <c r="K31" s="109"/>
      <c r="L31" s="109"/>
      <c r="M31" s="109"/>
      <c r="N31" s="110"/>
      <c r="O31" s="81" t="s">
        <v>398</v>
      </c>
    </row>
    <row r="32" spans="1:15">
      <c r="A32" s="8">
        <f t="shared" si="0"/>
        <v>28</v>
      </c>
      <c r="B32" s="37" t="s">
        <v>123</v>
      </c>
      <c r="C32" s="123">
        <v>931200.73028000002</v>
      </c>
      <c r="D32" s="110"/>
      <c r="E32" s="110"/>
      <c r="F32" s="112"/>
      <c r="G32" s="109"/>
      <c r="H32" s="109"/>
      <c r="I32" s="133"/>
      <c r="J32" s="109"/>
      <c r="K32" s="109"/>
      <c r="L32" s="109"/>
      <c r="M32" s="109"/>
      <c r="N32" s="110"/>
      <c r="O32" s="83" t="s">
        <v>81</v>
      </c>
    </row>
    <row r="33" spans="1:15">
      <c r="A33" s="8">
        <f t="shared" si="0"/>
        <v>29</v>
      </c>
      <c r="B33" s="37" t="s">
        <v>378</v>
      </c>
      <c r="C33" s="123">
        <v>4359623.9282900002</v>
      </c>
      <c r="D33" s="110"/>
      <c r="E33" s="110"/>
      <c r="F33" s="112"/>
      <c r="G33" s="109"/>
      <c r="H33" s="109"/>
      <c r="I33" s="133"/>
      <c r="J33" s="109"/>
      <c r="K33" s="109"/>
      <c r="L33" s="109"/>
      <c r="M33" s="109"/>
      <c r="N33" s="110"/>
      <c r="O33" s="81" t="s">
        <v>399</v>
      </c>
    </row>
    <row r="34" spans="1:15">
      <c r="A34" s="8">
        <f t="shared" si="0"/>
        <v>30</v>
      </c>
      <c r="B34" s="37" t="s">
        <v>124</v>
      </c>
      <c r="C34" s="123">
        <v>3909.0512699999999</v>
      </c>
      <c r="D34" s="110"/>
      <c r="E34" s="110"/>
      <c r="F34" s="112"/>
      <c r="G34" s="109"/>
      <c r="H34" s="109"/>
      <c r="I34" s="133"/>
      <c r="J34" s="109"/>
      <c r="K34" s="109"/>
      <c r="L34" s="109"/>
      <c r="M34" s="109"/>
      <c r="N34" s="110"/>
      <c r="O34" s="83" t="s">
        <v>82</v>
      </c>
    </row>
    <row r="35" spans="1:15">
      <c r="A35" s="8">
        <f t="shared" si="0"/>
        <v>31</v>
      </c>
      <c r="B35" s="37" t="s">
        <v>125</v>
      </c>
      <c r="C35" s="123">
        <v>361784.89390000002</v>
      </c>
      <c r="D35" s="110"/>
      <c r="E35" s="110"/>
      <c r="F35" s="112"/>
      <c r="G35" s="109"/>
      <c r="H35" s="109"/>
      <c r="I35" s="133"/>
      <c r="J35" s="109"/>
      <c r="K35" s="109"/>
      <c r="L35" s="109"/>
      <c r="M35" s="109"/>
      <c r="N35" s="110"/>
      <c r="O35" s="83" t="s">
        <v>83</v>
      </c>
    </row>
    <row r="36" spans="1:15" ht="29">
      <c r="A36" s="8">
        <f t="shared" si="0"/>
        <v>32</v>
      </c>
      <c r="B36" s="37" t="s">
        <v>126</v>
      </c>
      <c r="C36" s="123">
        <v>2687007.3323599999</v>
      </c>
      <c r="D36" s="110"/>
      <c r="E36" s="110"/>
      <c r="F36" s="112"/>
      <c r="G36" s="109"/>
      <c r="H36" s="109"/>
      <c r="I36" s="133"/>
      <c r="J36" s="109"/>
      <c r="K36" s="109"/>
      <c r="L36" s="109"/>
      <c r="M36" s="109"/>
      <c r="N36" s="110"/>
      <c r="O36" s="83" t="s">
        <v>85</v>
      </c>
    </row>
    <row r="37" spans="1:15">
      <c r="A37" s="8">
        <f t="shared" si="0"/>
        <v>33</v>
      </c>
      <c r="B37" s="37" t="s">
        <v>379</v>
      </c>
      <c r="C37" s="123">
        <v>34355.346030000001</v>
      </c>
      <c r="D37" s="110"/>
      <c r="E37" s="110"/>
      <c r="F37" s="112"/>
      <c r="G37" s="109"/>
      <c r="H37" s="109"/>
      <c r="I37" s="133"/>
      <c r="J37" s="109"/>
      <c r="K37" s="109"/>
      <c r="L37" s="109"/>
      <c r="M37" s="109"/>
      <c r="N37" s="110"/>
      <c r="O37" s="81" t="s">
        <v>400</v>
      </c>
    </row>
    <row r="38" spans="1:15">
      <c r="A38" s="8">
        <f t="shared" si="0"/>
        <v>34</v>
      </c>
      <c r="B38" s="37" t="s">
        <v>127</v>
      </c>
      <c r="C38" s="123">
        <v>1158293.1712799999</v>
      </c>
      <c r="D38" s="110"/>
      <c r="E38" s="110"/>
      <c r="F38" s="112"/>
      <c r="G38" s="109"/>
      <c r="H38" s="109"/>
      <c r="I38" s="133"/>
      <c r="J38" s="109"/>
      <c r="K38" s="109"/>
      <c r="L38" s="109"/>
      <c r="M38" s="109"/>
      <c r="N38" s="110"/>
      <c r="O38" s="83" t="s">
        <v>86</v>
      </c>
    </row>
    <row r="39" spans="1:15">
      <c r="A39" s="8">
        <f t="shared" si="0"/>
        <v>35</v>
      </c>
      <c r="B39" s="37" t="s">
        <v>128</v>
      </c>
      <c r="C39" s="123">
        <v>12611901.435959995</v>
      </c>
      <c r="D39" s="110"/>
      <c r="E39" s="110"/>
      <c r="F39" s="112"/>
      <c r="G39" s="109"/>
      <c r="H39" s="109"/>
      <c r="I39" s="133"/>
      <c r="J39" s="109"/>
      <c r="K39" s="109"/>
      <c r="L39" s="109"/>
      <c r="M39" s="109"/>
      <c r="N39" s="110"/>
      <c r="O39" s="83" t="s">
        <v>87</v>
      </c>
    </row>
    <row r="40" spans="1:15" s="63" customFormat="1">
      <c r="A40" s="62">
        <f t="shared" si="0"/>
        <v>36</v>
      </c>
      <c r="B40" s="61" t="s">
        <v>129</v>
      </c>
      <c r="C40" s="124">
        <v>100637855.70644002</v>
      </c>
      <c r="D40" s="113"/>
      <c r="E40" s="113"/>
      <c r="F40" s="116"/>
      <c r="G40" s="115"/>
      <c r="H40" s="115"/>
      <c r="I40" s="134"/>
      <c r="J40" s="115"/>
      <c r="K40" s="115"/>
      <c r="L40" s="115"/>
      <c r="M40" s="115"/>
      <c r="N40" s="113"/>
      <c r="O40" s="82" t="s">
        <v>88</v>
      </c>
    </row>
    <row r="41" spans="1:15" s="63" customFormat="1">
      <c r="A41" s="62">
        <f t="shared" si="0"/>
        <v>37</v>
      </c>
      <c r="B41" s="61" t="s">
        <v>130</v>
      </c>
      <c r="C41" s="124">
        <v>189363639.51962006</v>
      </c>
      <c r="D41" s="113"/>
      <c r="E41" s="113"/>
      <c r="F41" s="116"/>
      <c r="G41" s="115"/>
      <c r="H41" s="115"/>
      <c r="I41" s="134"/>
      <c r="J41" s="115"/>
      <c r="K41" s="115"/>
      <c r="L41" s="115"/>
      <c r="M41" s="115"/>
      <c r="N41" s="113"/>
      <c r="O41" s="82" t="s">
        <v>89</v>
      </c>
    </row>
    <row r="42" spans="1:15">
      <c r="A42" s="8">
        <f t="shared" si="0"/>
        <v>38</v>
      </c>
      <c r="B42" s="37" t="s">
        <v>65</v>
      </c>
      <c r="C42" s="123">
        <v>1345061.65108</v>
      </c>
      <c r="D42" s="110"/>
      <c r="E42" s="110"/>
      <c r="F42" s="112"/>
      <c r="G42" s="109"/>
      <c r="H42" s="109"/>
      <c r="I42" s="133"/>
      <c r="J42" s="109"/>
      <c r="K42" s="109"/>
      <c r="L42" s="109"/>
      <c r="M42" s="109"/>
      <c r="N42" s="110"/>
      <c r="O42" s="83" t="s">
        <v>90</v>
      </c>
    </row>
    <row r="43" spans="1:15">
      <c r="A43" s="8">
        <f t="shared" si="0"/>
        <v>39</v>
      </c>
      <c r="B43" s="37" t="s">
        <v>131</v>
      </c>
      <c r="C43" s="123">
        <v>1051239.02152</v>
      </c>
      <c r="D43" s="110"/>
      <c r="E43" s="110"/>
      <c r="F43" s="112"/>
      <c r="G43" s="109"/>
      <c r="H43" s="109"/>
      <c r="I43" s="133"/>
      <c r="J43" s="109"/>
      <c r="K43" s="109"/>
      <c r="L43" s="109"/>
      <c r="M43" s="109"/>
      <c r="N43" s="110"/>
      <c r="O43" s="83" t="s">
        <v>91</v>
      </c>
    </row>
    <row r="44" spans="1:15">
      <c r="A44" s="8">
        <f t="shared" si="0"/>
        <v>40</v>
      </c>
      <c r="B44" s="37" t="s">
        <v>132</v>
      </c>
      <c r="C44" s="123">
        <v>9995459.7027000021</v>
      </c>
      <c r="D44" s="110"/>
      <c r="E44" s="110"/>
      <c r="F44" s="112"/>
      <c r="G44" s="109"/>
      <c r="H44" s="109"/>
      <c r="I44" s="133"/>
      <c r="J44" s="109"/>
      <c r="K44" s="109"/>
      <c r="L44" s="109"/>
      <c r="M44" s="109"/>
      <c r="N44" s="110"/>
      <c r="O44" s="83" t="s">
        <v>92</v>
      </c>
    </row>
    <row r="45" spans="1:15">
      <c r="A45" s="8">
        <f t="shared" si="0"/>
        <v>41</v>
      </c>
      <c r="B45" s="37" t="s">
        <v>133</v>
      </c>
      <c r="C45" s="123">
        <v>2207993.77721</v>
      </c>
      <c r="D45" s="110"/>
      <c r="E45" s="110"/>
      <c r="F45" s="112"/>
      <c r="G45" s="109"/>
      <c r="H45" s="109"/>
      <c r="I45" s="133"/>
      <c r="J45" s="109"/>
      <c r="K45" s="109"/>
      <c r="L45" s="109"/>
      <c r="M45" s="109"/>
      <c r="N45" s="110"/>
      <c r="O45" s="83" t="s">
        <v>93</v>
      </c>
    </row>
    <row r="46" spans="1:15">
      <c r="A46" s="8">
        <f t="shared" si="0"/>
        <v>42</v>
      </c>
      <c r="B46" s="37" t="s">
        <v>134</v>
      </c>
      <c r="C46" s="123">
        <v>1247017.8628399994</v>
      </c>
      <c r="D46" s="110"/>
      <c r="E46" s="110"/>
      <c r="F46" s="112"/>
      <c r="G46" s="109"/>
      <c r="H46" s="109"/>
      <c r="I46" s="133"/>
      <c r="J46" s="109"/>
      <c r="K46" s="109"/>
      <c r="L46" s="109"/>
      <c r="M46" s="109"/>
      <c r="N46" s="110"/>
      <c r="O46" s="83" t="s">
        <v>94</v>
      </c>
    </row>
    <row r="47" spans="1:15">
      <c r="A47" s="8">
        <f t="shared" si="0"/>
        <v>43</v>
      </c>
      <c r="B47" s="37" t="s">
        <v>135</v>
      </c>
      <c r="C47" s="123">
        <v>5021936.7738799984</v>
      </c>
      <c r="D47" s="110"/>
      <c r="E47" s="110"/>
      <c r="F47" s="112"/>
      <c r="G47" s="109"/>
      <c r="H47" s="109"/>
      <c r="I47" s="133"/>
      <c r="J47" s="109"/>
      <c r="K47" s="109"/>
      <c r="L47" s="109"/>
      <c r="M47" s="109"/>
      <c r="N47" s="110"/>
      <c r="O47" s="83" t="s">
        <v>70</v>
      </c>
    </row>
    <row r="48" spans="1:15">
      <c r="A48" s="8">
        <f t="shared" si="0"/>
        <v>44</v>
      </c>
      <c r="B48" s="37" t="s">
        <v>136</v>
      </c>
      <c r="C48" s="123">
        <v>10090870.811309999</v>
      </c>
      <c r="D48" s="110"/>
      <c r="E48" s="110"/>
      <c r="F48" s="112"/>
      <c r="G48" s="109"/>
      <c r="H48" s="109"/>
      <c r="I48" s="133"/>
      <c r="J48" s="109"/>
      <c r="K48" s="109"/>
      <c r="L48" s="109"/>
      <c r="M48" s="109"/>
      <c r="N48" s="110"/>
      <c r="O48" s="83" t="s">
        <v>95</v>
      </c>
    </row>
    <row r="49" spans="1:15" s="63" customFormat="1">
      <c r="A49" s="62">
        <f t="shared" si="0"/>
        <v>45</v>
      </c>
      <c r="B49" s="61" t="s">
        <v>72</v>
      </c>
      <c r="C49" s="124">
        <v>30959579.601950008</v>
      </c>
      <c r="D49" s="113"/>
      <c r="E49" s="113"/>
      <c r="F49" s="116"/>
      <c r="G49" s="115"/>
      <c r="H49" s="115"/>
      <c r="I49" s="134"/>
      <c r="J49" s="115"/>
      <c r="K49" s="115"/>
      <c r="L49" s="115"/>
      <c r="M49" s="115"/>
      <c r="N49" s="113"/>
      <c r="O49" s="82" t="s">
        <v>96</v>
      </c>
    </row>
    <row r="50" spans="1:15">
      <c r="A50" s="8">
        <f t="shared" si="0"/>
        <v>46</v>
      </c>
      <c r="B50" s="37" t="s">
        <v>137</v>
      </c>
      <c r="C50" s="123">
        <v>24163033.029179998</v>
      </c>
      <c r="D50" s="110"/>
      <c r="E50" s="110"/>
      <c r="F50" s="112"/>
      <c r="G50" s="109"/>
      <c r="H50" s="109"/>
      <c r="I50" s="133"/>
      <c r="J50" s="109"/>
      <c r="K50" s="109"/>
      <c r="L50" s="109"/>
      <c r="M50" s="109"/>
      <c r="N50" s="110"/>
      <c r="O50" s="83" t="s">
        <v>97</v>
      </c>
    </row>
    <row r="51" spans="1:15">
      <c r="A51" s="8">
        <f t="shared" si="0"/>
        <v>47</v>
      </c>
      <c r="B51" s="37" t="s">
        <v>101</v>
      </c>
      <c r="C51" s="123">
        <v>19980358.086429998</v>
      </c>
      <c r="D51" s="110"/>
      <c r="E51" s="110"/>
      <c r="F51" s="112"/>
      <c r="G51" s="109"/>
      <c r="H51" s="109"/>
      <c r="I51" s="133"/>
      <c r="J51" s="109"/>
      <c r="K51" s="109"/>
      <c r="L51" s="109"/>
      <c r="M51" s="109"/>
      <c r="N51" s="110"/>
      <c r="O51" s="83" t="s">
        <v>74</v>
      </c>
    </row>
    <row r="52" spans="1:15">
      <c r="A52" s="8">
        <f t="shared" si="0"/>
        <v>48</v>
      </c>
      <c r="B52" s="37" t="s">
        <v>138</v>
      </c>
      <c r="C52" s="123">
        <v>44874483.730330005</v>
      </c>
      <c r="D52" s="110"/>
      <c r="E52" s="110"/>
      <c r="F52" s="112"/>
      <c r="G52" s="109"/>
      <c r="H52" s="109"/>
      <c r="I52" s="133"/>
      <c r="J52" s="109"/>
      <c r="K52" s="109"/>
      <c r="L52" s="109"/>
      <c r="M52" s="109"/>
      <c r="N52" s="110"/>
      <c r="O52" s="83" t="s">
        <v>403</v>
      </c>
    </row>
    <row r="53" spans="1:15">
      <c r="A53" s="8">
        <f t="shared" si="0"/>
        <v>49</v>
      </c>
      <c r="B53" s="37" t="s">
        <v>380</v>
      </c>
      <c r="C53" s="123">
        <v>86051.932199999996</v>
      </c>
      <c r="D53" s="110"/>
      <c r="E53" s="110"/>
      <c r="F53" s="112"/>
      <c r="G53" s="109"/>
      <c r="H53" s="109"/>
      <c r="I53" s="133"/>
      <c r="J53" s="109"/>
      <c r="K53" s="109"/>
      <c r="L53" s="109"/>
      <c r="M53" s="109"/>
      <c r="N53" s="110"/>
      <c r="O53" s="81" t="s">
        <v>401</v>
      </c>
    </row>
    <row r="54" spans="1:15" s="63" customFormat="1">
      <c r="A54" s="62">
        <f t="shared" si="0"/>
        <v>50</v>
      </c>
      <c r="B54" s="61" t="s">
        <v>24</v>
      </c>
      <c r="C54" s="124">
        <v>89103926.778699979</v>
      </c>
      <c r="D54" s="113"/>
      <c r="E54" s="113"/>
      <c r="F54" s="116"/>
      <c r="G54" s="115"/>
      <c r="H54" s="115"/>
      <c r="I54" s="134"/>
      <c r="J54" s="115"/>
      <c r="K54" s="115"/>
      <c r="L54" s="115"/>
      <c r="M54" s="115"/>
      <c r="N54" s="113"/>
      <c r="O54" s="82" t="s">
        <v>98</v>
      </c>
    </row>
    <row r="55" spans="1:15" s="63" customFormat="1">
      <c r="A55" s="62">
        <f t="shared" si="0"/>
        <v>51</v>
      </c>
      <c r="B55" s="61" t="s">
        <v>23</v>
      </c>
      <c r="C55" s="124">
        <v>120063506.38098994</v>
      </c>
      <c r="D55" s="113"/>
      <c r="E55" s="113"/>
      <c r="F55" s="116"/>
      <c r="G55" s="115"/>
      <c r="H55" s="115"/>
      <c r="I55" s="134"/>
      <c r="J55" s="115"/>
      <c r="K55" s="115"/>
      <c r="L55" s="115"/>
      <c r="M55" s="115"/>
      <c r="N55" s="113"/>
      <c r="O55" s="82" t="s">
        <v>99</v>
      </c>
    </row>
    <row r="56" spans="1:15">
      <c r="A56" s="8">
        <f t="shared" si="0"/>
        <v>52</v>
      </c>
      <c r="B56" s="37" t="s">
        <v>22</v>
      </c>
      <c r="C56" s="123">
        <v>724700</v>
      </c>
      <c r="D56" s="110"/>
      <c r="E56" s="110"/>
      <c r="F56" s="112"/>
      <c r="G56" s="109"/>
      <c r="H56" s="109"/>
      <c r="I56" s="133"/>
      <c r="J56" s="109"/>
      <c r="K56" s="109"/>
      <c r="L56" s="109"/>
      <c r="M56" s="109"/>
      <c r="N56" s="110"/>
      <c r="O56" s="83" t="s">
        <v>78</v>
      </c>
    </row>
    <row r="57" spans="1:15">
      <c r="A57" s="8">
        <f t="shared" si="0"/>
        <v>53</v>
      </c>
      <c r="B57" s="37" t="s">
        <v>139</v>
      </c>
      <c r="C57" s="123">
        <v>25421562.166110002</v>
      </c>
      <c r="D57" s="110"/>
      <c r="E57" s="110"/>
      <c r="F57" s="112"/>
      <c r="G57" s="109"/>
      <c r="H57" s="109"/>
      <c r="I57" s="133"/>
      <c r="J57" s="109"/>
      <c r="K57" s="109"/>
      <c r="L57" s="109"/>
      <c r="M57" s="109"/>
      <c r="N57" s="110"/>
      <c r="O57" s="83" t="s">
        <v>111</v>
      </c>
    </row>
    <row r="58" spans="1:15">
      <c r="A58" s="8">
        <f t="shared" si="0"/>
        <v>54</v>
      </c>
      <c r="B58" s="37" t="s">
        <v>104</v>
      </c>
      <c r="C58" s="123">
        <v>1758361.00297</v>
      </c>
      <c r="D58" s="110"/>
      <c r="E58" s="110"/>
      <c r="F58" s="112"/>
      <c r="G58" s="109"/>
      <c r="H58" s="109"/>
      <c r="I58" s="133"/>
      <c r="J58" s="109"/>
      <c r="K58" s="109"/>
      <c r="L58" s="109"/>
      <c r="M58" s="109"/>
      <c r="N58" s="110"/>
      <c r="O58" s="83" t="s">
        <v>113</v>
      </c>
    </row>
    <row r="59" spans="1:15">
      <c r="A59" s="8">
        <f t="shared" si="0"/>
        <v>55</v>
      </c>
      <c r="B59" s="37" t="s">
        <v>140</v>
      </c>
      <c r="C59" s="123">
        <v>32857740.44208001</v>
      </c>
      <c r="D59" s="110"/>
      <c r="E59" s="110"/>
      <c r="F59" s="112"/>
      <c r="G59" s="109"/>
      <c r="H59" s="109"/>
      <c r="I59" s="133"/>
      <c r="J59" s="109"/>
      <c r="K59" s="109"/>
      <c r="L59" s="109"/>
      <c r="M59" s="109"/>
      <c r="N59" s="110"/>
      <c r="O59" s="83" t="s">
        <v>108</v>
      </c>
    </row>
    <row r="60" spans="1:15">
      <c r="A60" s="8">
        <f t="shared" si="0"/>
        <v>56</v>
      </c>
      <c r="B60" s="37" t="s">
        <v>141</v>
      </c>
      <c r="C60" s="123">
        <v>8537769.5170199983</v>
      </c>
      <c r="D60" s="110"/>
      <c r="E60" s="110"/>
      <c r="F60" s="112"/>
      <c r="G60" s="109"/>
      <c r="H60" s="109"/>
      <c r="I60" s="133"/>
      <c r="J60" s="109"/>
      <c r="K60" s="109"/>
      <c r="L60" s="109"/>
      <c r="M60" s="109"/>
      <c r="N60" s="110"/>
      <c r="O60" s="83" t="s">
        <v>112</v>
      </c>
    </row>
    <row r="61" spans="1:15" s="63" customFormat="1">
      <c r="A61" s="62">
        <f t="shared" si="0"/>
        <v>57</v>
      </c>
      <c r="B61" s="61" t="s">
        <v>142</v>
      </c>
      <c r="C61" s="124">
        <v>68575433.128309995</v>
      </c>
      <c r="D61" s="124"/>
      <c r="E61" s="113"/>
      <c r="F61" s="116"/>
      <c r="G61" s="115"/>
      <c r="H61" s="115"/>
      <c r="I61" s="134"/>
      <c r="J61" s="115"/>
      <c r="K61" s="115"/>
      <c r="L61" s="115"/>
      <c r="M61" s="122"/>
      <c r="N61" s="64"/>
      <c r="O61" s="82" t="s">
        <v>106</v>
      </c>
    </row>
    <row r="62" spans="1:15" s="63" customFormat="1">
      <c r="A62" s="62">
        <f t="shared" si="0"/>
        <v>58</v>
      </c>
      <c r="B62" s="61" t="s">
        <v>109</v>
      </c>
      <c r="C62" s="124">
        <v>189363639.50955996</v>
      </c>
      <c r="D62" s="124"/>
      <c r="E62" s="113"/>
      <c r="F62" s="116"/>
      <c r="G62" s="115"/>
      <c r="H62" s="115"/>
      <c r="I62" s="134"/>
      <c r="J62" s="115"/>
      <c r="K62" s="115"/>
      <c r="L62" s="115"/>
      <c r="M62" s="122"/>
      <c r="N62" s="64"/>
      <c r="O62" s="82" t="s">
        <v>110</v>
      </c>
    </row>
    <row r="63" spans="1:15">
      <c r="C63" s="32"/>
      <c r="E63" s="32"/>
      <c r="F63" s="32"/>
      <c r="G63" s="32"/>
      <c r="H63" s="35"/>
      <c r="I63" s="32"/>
      <c r="K63" s="32"/>
      <c r="M63" s="32"/>
      <c r="N63" s="32"/>
      <c r="O63" s="32"/>
    </row>
    <row r="64" spans="1:15" ht="15.5">
      <c r="B64" s="91" t="s">
        <v>440</v>
      </c>
    </row>
    <row r="65" spans="2:2" ht="15.5">
      <c r="B65" s="91" t="s">
        <v>441</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C5" activePane="bottomRight" state="frozen"/>
      <selection pane="topRight"/>
      <selection pane="bottomLeft"/>
      <selection pane="bottomRight" activeCell="C5" sqref="C5"/>
    </sheetView>
  </sheetViews>
  <sheetFormatPr defaultColWidth="9.1796875" defaultRowHeight="14.5"/>
  <cols>
    <col min="1" max="1" width="9.1796875" style="6"/>
    <col min="2" max="2" width="58" style="6" customWidth="1"/>
    <col min="3" max="14" width="20.1796875" style="6" customWidth="1"/>
    <col min="15" max="15" width="57.54296875" style="6" bestFit="1" customWidth="1"/>
    <col min="16" max="52" width="26.1796875" style="6" customWidth="1"/>
    <col min="53" max="53" width="0" style="6" hidden="1" customWidth="1"/>
    <col min="54" max="54" width="21.54296875" style="6" customWidth="1"/>
    <col min="55" max="16384" width="9.1796875" style="6"/>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3.25" customHeight="1" thickBot="1">
      <c r="A3" s="147" t="s">
        <v>354</v>
      </c>
      <c r="B3" s="148"/>
      <c r="C3" s="148"/>
      <c r="D3" s="148"/>
      <c r="E3" s="148"/>
      <c r="F3" s="148"/>
      <c r="G3" s="148"/>
      <c r="H3" s="148"/>
      <c r="I3" s="148"/>
      <c r="J3" s="148"/>
      <c r="K3" s="148"/>
      <c r="L3" s="148"/>
      <c r="M3" s="148"/>
      <c r="N3" s="148"/>
      <c r="O3" s="148"/>
    </row>
    <row r="4" spans="1:15" s="47"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8">
        <v>1</v>
      </c>
      <c r="B5" s="37" t="s">
        <v>370</v>
      </c>
      <c r="C5" s="123">
        <v>4878216.8167000003</v>
      </c>
      <c r="D5" s="110"/>
      <c r="E5" s="110"/>
      <c r="F5" s="123"/>
      <c r="G5" s="112"/>
      <c r="H5" s="109"/>
      <c r="I5" s="133"/>
      <c r="J5" s="109"/>
      <c r="K5" s="112"/>
      <c r="L5" s="109"/>
      <c r="M5" s="109"/>
      <c r="N5" s="110"/>
      <c r="O5" s="81" t="s">
        <v>393</v>
      </c>
    </row>
    <row r="6" spans="1:15">
      <c r="A6" s="8">
        <v>2</v>
      </c>
      <c r="B6" s="37" t="s">
        <v>369</v>
      </c>
      <c r="C6" s="123">
        <v>0</v>
      </c>
      <c r="D6" s="110"/>
      <c r="E6" s="110"/>
      <c r="F6" s="123"/>
      <c r="G6" s="112"/>
      <c r="H6" s="109"/>
      <c r="I6" s="133"/>
      <c r="J6" s="109"/>
      <c r="K6" s="112"/>
      <c r="L6" s="109"/>
      <c r="M6" s="109"/>
      <c r="N6" s="110"/>
      <c r="O6" s="81" t="s">
        <v>392</v>
      </c>
    </row>
    <row r="7" spans="1:15" ht="15" customHeight="1">
      <c r="A7" s="8">
        <v>3</v>
      </c>
      <c r="B7" s="37" t="s">
        <v>146</v>
      </c>
      <c r="C7" s="123">
        <v>382146.18466999999</v>
      </c>
      <c r="D7" s="110"/>
      <c r="E7" s="110"/>
      <c r="F7" s="123"/>
      <c r="G7" s="112"/>
      <c r="H7" s="109"/>
      <c r="I7" s="133"/>
      <c r="J7" s="109"/>
      <c r="K7" s="112"/>
      <c r="L7" s="109"/>
      <c r="M7" s="109"/>
      <c r="N7" s="110"/>
      <c r="O7" s="81" t="s">
        <v>27</v>
      </c>
    </row>
    <row r="8" spans="1:15" ht="15" customHeight="1">
      <c r="A8" s="8">
        <v>4</v>
      </c>
      <c r="B8" s="37" t="s">
        <v>371</v>
      </c>
      <c r="C8" s="123">
        <v>2501391.27746</v>
      </c>
      <c r="D8" s="110"/>
      <c r="E8" s="110"/>
      <c r="F8" s="123"/>
      <c r="G8" s="112"/>
      <c r="H8" s="109"/>
      <c r="I8" s="133"/>
      <c r="J8" s="109"/>
      <c r="K8" s="112"/>
      <c r="L8" s="109"/>
      <c r="M8" s="109"/>
      <c r="N8" s="110"/>
      <c r="O8" s="81" t="s">
        <v>28</v>
      </c>
    </row>
    <row r="9" spans="1:15" ht="15" customHeight="1">
      <c r="A9" s="8">
        <v>5</v>
      </c>
      <c r="B9" s="37" t="s">
        <v>372</v>
      </c>
      <c r="C9" s="123">
        <v>39610.97</v>
      </c>
      <c r="D9" s="110"/>
      <c r="E9" s="110"/>
      <c r="F9" s="123"/>
      <c r="G9" s="112"/>
      <c r="H9" s="109"/>
      <c r="I9" s="133"/>
      <c r="J9" s="109"/>
      <c r="K9" s="112"/>
      <c r="L9" s="109"/>
      <c r="M9" s="109"/>
      <c r="N9" s="110"/>
      <c r="O9" s="81" t="s">
        <v>394</v>
      </c>
    </row>
    <row r="10" spans="1:15" ht="15" customHeight="1">
      <c r="A10" s="8">
        <v>6</v>
      </c>
      <c r="B10" s="37" t="s">
        <v>29</v>
      </c>
      <c r="C10" s="123">
        <v>4852923.1440600008</v>
      </c>
      <c r="D10" s="110"/>
      <c r="E10" s="110"/>
      <c r="F10" s="123"/>
      <c r="G10" s="112"/>
      <c r="H10" s="109"/>
      <c r="I10" s="133"/>
      <c r="J10" s="109"/>
      <c r="K10" s="112"/>
      <c r="L10" s="109"/>
      <c r="M10" s="109"/>
      <c r="N10" s="110"/>
      <c r="O10" s="81" t="s">
        <v>30</v>
      </c>
    </row>
    <row r="11" spans="1:15" ht="15" customHeight="1">
      <c r="A11" s="8">
        <v>7</v>
      </c>
      <c r="B11" s="37" t="s">
        <v>32</v>
      </c>
      <c r="C11" s="123">
        <v>0</v>
      </c>
      <c r="D11" s="110"/>
      <c r="E11" s="110"/>
      <c r="F11" s="123"/>
      <c r="G11" s="112"/>
      <c r="H11" s="109"/>
      <c r="I11" s="133"/>
      <c r="J11" s="109"/>
      <c r="K11" s="112"/>
      <c r="L11" s="109"/>
      <c r="M11" s="109"/>
      <c r="N11" s="110"/>
      <c r="O11" s="81" t="s">
        <v>33</v>
      </c>
    </row>
    <row r="12" spans="1:15" ht="15" customHeight="1">
      <c r="A12" s="8">
        <v>8</v>
      </c>
      <c r="B12" s="37" t="s">
        <v>115</v>
      </c>
      <c r="C12" s="123">
        <v>0</v>
      </c>
      <c r="D12" s="110"/>
      <c r="E12" s="110"/>
      <c r="F12" s="123"/>
      <c r="G12" s="112"/>
      <c r="H12" s="109"/>
      <c r="I12" s="133"/>
      <c r="J12" s="109"/>
      <c r="K12" s="112"/>
      <c r="L12" s="109"/>
      <c r="M12" s="109"/>
      <c r="N12" s="110"/>
      <c r="O12" s="81" t="s">
        <v>35</v>
      </c>
    </row>
    <row r="13" spans="1:15" ht="15" customHeight="1">
      <c r="A13" s="8">
        <v>9</v>
      </c>
      <c r="B13" s="37" t="s">
        <v>36</v>
      </c>
      <c r="C13" s="123">
        <v>0</v>
      </c>
      <c r="D13" s="110"/>
      <c r="E13" s="110"/>
      <c r="F13" s="123"/>
      <c r="G13" s="112"/>
      <c r="H13" s="109"/>
      <c r="I13" s="133"/>
      <c r="J13" s="109"/>
      <c r="K13" s="112"/>
      <c r="L13" s="109"/>
      <c r="M13" s="109"/>
      <c r="N13" s="110"/>
      <c r="O13" s="81" t="s">
        <v>37</v>
      </c>
    </row>
    <row r="14" spans="1:15" ht="15" customHeight="1">
      <c r="A14" s="8">
        <v>10</v>
      </c>
      <c r="B14" s="37" t="s">
        <v>116</v>
      </c>
      <c r="C14" s="123">
        <v>3599885.0336699998</v>
      </c>
      <c r="D14" s="110"/>
      <c r="E14" s="110"/>
      <c r="F14" s="123"/>
      <c r="G14" s="112"/>
      <c r="H14" s="109"/>
      <c r="I14" s="133"/>
      <c r="J14" s="109"/>
      <c r="K14" s="112"/>
      <c r="L14" s="109"/>
      <c r="M14" s="109"/>
      <c r="N14" s="110"/>
      <c r="O14" s="81" t="s">
        <v>39</v>
      </c>
    </row>
    <row r="15" spans="1:15" ht="15" customHeight="1">
      <c r="A15" s="8">
        <v>11</v>
      </c>
      <c r="B15" s="37" t="s">
        <v>155</v>
      </c>
      <c r="C15" s="123">
        <v>0</v>
      </c>
      <c r="D15" s="110"/>
      <c r="E15" s="110"/>
      <c r="F15" s="123"/>
      <c r="G15" s="112"/>
      <c r="H15" s="109"/>
      <c r="I15" s="133"/>
      <c r="J15" s="109"/>
      <c r="K15" s="112"/>
      <c r="L15" s="109"/>
      <c r="M15" s="109"/>
      <c r="N15" s="110"/>
      <c r="O15" s="81" t="s">
        <v>40</v>
      </c>
    </row>
    <row r="16" spans="1:15" ht="15" customHeight="1">
      <c r="A16" s="8">
        <v>12</v>
      </c>
      <c r="B16" s="37" t="s">
        <v>117</v>
      </c>
      <c r="C16" s="123">
        <v>0</v>
      </c>
      <c r="D16" s="110"/>
      <c r="E16" s="110"/>
      <c r="F16" s="123"/>
      <c r="G16" s="112"/>
      <c r="H16" s="109"/>
      <c r="I16" s="133"/>
      <c r="J16" s="109"/>
      <c r="K16" s="112"/>
      <c r="L16" s="109"/>
      <c r="M16" s="109"/>
      <c r="N16" s="110"/>
      <c r="O16" s="81" t="s">
        <v>42</v>
      </c>
    </row>
    <row r="17" spans="1:15" ht="15" customHeight="1">
      <c r="A17" s="8">
        <v>13</v>
      </c>
      <c r="B17" s="37" t="s">
        <v>373</v>
      </c>
      <c r="C17" s="123">
        <v>0</v>
      </c>
      <c r="D17" s="110"/>
      <c r="E17" s="110"/>
      <c r="F17" s="123"/>
      <c r="G17" s="112"/>
      <c r="H17" s="109"/>
      <c r="I17" s="133"/>
      <c r="J17" s="109"/>
      <c r="K17" s="112"/>
      <c r="L17" s="109"/>
      <c r="M17" s="109"/>
      <c r="N17" s="110"/>
      <c r="O17" s="81" t="s">
        <v>395</v>
      </c>
    </row>
    <row r="18" spans="1:15" ht="15" customHeight="1">
      <c r="A18" s="8">
        <v>14</v>
      </c>
      <c r="B18" s="37" t="s">
        <v>118</v>
      </c>
      <c r="C18" s="123">
        <v>909915.34054</v>
      </c>
      <c r="D18" s="110"/>
      <c r="E18" s="110"/>
      <c r="F18" s="123"/>
      <c r="G18" s="112"/>
      <c r="H18" s="109"/>
      <c r="I18" s="133"/>
      <c r="J18" s="109"/>
      <c r="K18" s="112"/>
      <c r="L18" s="109"/>
      <c r="M18" s="109"/>
      <c r="N18" s="110"/>
      <c r="O18" s="81" t="s">
        <v>44</v>
      </c>
    </row>
    <row r="19" spans="1:15" ht="15" customHeight="1">
      <c r="A19" s="8">
        <v>15</v>
      </c>
      <c r="B19" s="37" t="s">
        <v>374</v>
      </c>
      <c r="C19" s="123">
        <v>205521.22999999998</v>
      </c>
      <c r="D19" s="110"/>
      <c r="E19" s="110"/>
      <c r="F19" s="123"/>
      <c r="G19" s="112"/>
      <c r="H19" s="109"/>
      <c r="I19" s="133"/>
      <c r="J19" s="109"/>
      <c r="K19" s="112"/>
      <c r="L19" s="109"/>
      <c r="M19" s="109"/>
      <c r="N19" s="110"/>
      <c r="O19" s="81" t="s">
        <v>45</v>
      </c>
    </row>
    <row r="20" spans="1:15" ht="15" customHeight="1">
      <c r="A20" s="8">
        <v>17</v>
      </c>
      <c r="B20" s="37" t="s">
        <v>375</v>
      </c>
      <c r="C20" s="123">
        <v>20000</v>
      </c>
      <c r="D20" s="110"/>
      <c r="E20" s="110"/>
      <c r="F20" s="123"/>
      <c r="G20" s="112"/>
      <c r="H20" s="109"/>
      <c r="I20" s="133"/>
      <c r="J20" s="109"/>
      <c r="K20" s="112"/>
      <c r="L20" s="109"/>
      <c r="M20" s="109"/>
      <c r="N20" s="110"/>
      <c r="O20" s="81" t="s">
        <v>396</v>
      </c>
    </row>
    <row r="21" spans="1:15" ht="15" customHeight="1">
      <c r="A21" s="8">
        <v>18</v>
      </c>
      <c r="B21" s="37" t="s">
        <v>119</v>
      </c>
      <c r="C21" s="123">
        <v>0</v>
      </c>
      <c r="D21" s="110"/>
      <c r="E21" s="110"/>
      <c r="F21" s="123"/>
      <c r="G21" s="112"/>
      <c r="H21" s="109"/>
      <c r="I21" s="133"/>
      <c r="J21" s="109"/>
      <c r="K21" s="112"/>
      <c r="L21" s="109"/>
      <c r="M21" s="109"/>
      <c r="N21" s="110"/>
      <c r="O21" s="81" t="s">
        <v>48</v>
      </c>
    </row>
    <row r="22" spans="1:15" ht="15" customHeight="1">
      <c r="A22" s="8">
        <v>19</v>
      </c>
      <c r="B22" s="37" t="s">
        <v>120</v>
      </c>
      <c r="C22" s="123">
        <v>347.54798</v>
      </c>
      <c r="D22" s="110"/>
      <c r="E22" s="110"/>
      <c r="F22" s="123"/>
      <c r="G22" s="112"/>
      <c r="H22" s="109"/>
      <c r="I22" s="133"/>
      <c r="J22" s="109"/>
      <c r="K22" s="112"/>
      <c r="L22" s="109"/>
      <c r="M22" s="109"/>
      <c r="N22" s="110"/>
      <c r="O22" s="81" t="s">
        <v>50</v>
      </c>
    </row>
    <row r="23" spans="1:15" ht="15" customHeight="1">
      <c r="A23" s="8">
        <v>20</v>
      </c>
      <c r="B23" s="37" t="s">
        <v>439</v>
      </c>
      <c r="C23" s="123">
        <v>0</v>
      </c>
      <c r="D23" s="110"/>
      <c r="E23" s="110"/>
      <c r="F23" s="123"/>
      <c r="G23" s="112"/>
      <c r="H23" s="109"/>
      <c r="I23" s="133"/>
      <c r="J23" s="109"/>
      <c r="K23" s="112"/>
      <c r="L23" s="109"/>
      <c r="M23" s="109"/>
      <c r="N23" s="110"/>
      <c r="O23" s="81" t="s">
        <v>84</v>
      </c>
    </row>
    <row r="24" spans="1:15" ht="15" customHeight="1">
      <c r="A24" s="8">
        <f>A23+1</f>
        <v>21</v>
      </c>
      <c r="B24" s="37" t="s">
        <v>437</v>
      </c>
      <c r="C24" s="123">
        <v>0</v>
      </c>
      <c r="D24" s="110"/>
      <c r="E24" s="110"/>
      <c r="F24" s="123"/>
      <c r="G24" s="112"/>
      <c r="H24" s="109"/>
      <c r="I24" s="133"/>
      <c r="J24" s="109"/>
      <c r="K24" s="112"/>
      <c r="L24" s="109"/>
      <c r="M24" s="109"/>
      <c r="N24" s="110"/>
      <c r="O24" s="81"/>
    </row>
    <row r="25" spans="1:15" ht="15" customHeight="1">
      <c r="A25" s="8">
        <f>A24+1</f>
        <v>22</v>
      </c>
      <c r="B25" s="37" t="s">
        <v>438</v>
      </c>
      <c r="C25" s="123">
        <v>0</v>
      </c>
      <c r="D25" s="110"/>
      <c r="E25" s="110"/>
      <c r="F25" s="123"/>
      <c r="G25" s="112"/>
      <c r="H25" s="109"/>
      <c r="I25" s="133"/>
      <c r="J25" s="109"/>
      <c r="K25" s="112"/>
      <c r="L25" s="109"/>
      <c r="M25" s="109"/>
      <c r="N25" s="110"/>
      <c r="O25" s="81"/>
    </row>
    <row r="26" spans="1:15" ht="15" customHeight="1">
      <c r="A26" s="8">
        <f t="shared" ref="A26:A62" si="0">A25+1</f>
        <v>23</v>
      </c>
      <c r="B26" s="37" t="s">
        <v>121</v>
      </c>
      <c r="C26" s="123">
        <v>39122.212209999998</v>
      </c>
      <c r="D26" s="110"/>
      <c r="E26" s="110"/>
      <c r="F26" s="123"/>
      <c r="G26" s="112"/>
      <c r="H26" s="109"/>
      <c r="I26" s="133"/>
      <c r="J26" s="109"/>
      <c r="K26" s="112"/>
      <c r="L26" s="109"/>
      <c r="M26" s="109"/>
      <c r="N26" s="110"/>
      <c r="O26" s="81" t="s">
        <v>52</v>
      </c>
    </row>
    <row r="27" spans="1:15" ht="15" customHeight="1">
      <c r="A27" s="62">
        <f t="shared" si="0"/>
        <v>24</v>
      </c>
      <c r="B27" s="61" t="s">
        <v>122</v>
      </c>
      <c r="C27" s="124">
        <v>17429079.757349998</v>
      </c>
      <c r="D27" s="113"/>
      <c r="E27" s="113"/>
      <c r="F27" s="124"/>
      <c r="G27" s="116"/>
      <c r="H27" s="115"/>
      <c r="I27" s="134"/>
      <c r="J27" s="115"/>
      <c r="K27" s="116"/>
      <c r="L27" s="115"/>
      <c r="M27" s="115"/>
      <c r="N27" s="113"/>
      <c r="O27" s="82" t="s">
        <v>54</v>
      </c>
    </row>
    <row r="28" spans="1:15" ht="15" customHeight="1">
      <c r="A28" s="8">
        <f t="shared" si="0"/>
        <v>25</v>
      </c>
      <c r="B28" s="37" t="s">
        <v>55</v>
      </c>
      <c r="C28" s="123">
        <v>116651.65406999999</v>
      </c>
      <c r="D28" s="110"/>
      <c r="E28" s="110"/>
      <c r="F28" s="123"/>
      <c r="G28" s="112"/>
      <c r="H28" s="109"/>
      <c r="I28" s="133"/>
      <c r="J28" s="109"/>
      <c r="K28" s="112"/>
      <c r="L28" s="109"/>
      <c r="M28" s="109"/>
      <c r="N28" s="110"/>
      <c r="O28" s="83" t="s">
        <v>79</v>
      </c>
    </row>
    <row r="29" spans="1:15" ht="15" customHeight="1">
      <c r="A29" s="8">
        <f t="shared" si="0"/>
        <v>26</v>
      </c>
      <c r="B29" s="37" t="s">
        <v>56</v>
      </c>
      <c r="C29" s="123">
        <v>819479.26468000002</v>
      </c>
      <c r="D29" s="110"/>
      <c r="E29" s="110"/>
      <c r="F29" s="123"/>
      <c r="G29" s="112"/>
      <c r="H29" s="109"/>
      <c r="I29" s="133"/>
      <c r="J29" s="109"/>
      <c r="K29" s="112"/>
      <c r="L29" s="109"/>
      <c r="M29" s="109"/>
      <c r="N29" s="110"/>
      <c r="O29" s="83" t="s">
        <v>80</v>
      </c>
    </row>
    <row r="30" spans="1:15" ht="15" customHeight="1">
      <c r="A30" s="8">
        <f t="shared" si="0"/>
        <v>27</v>
      </c>
      <c r="B30" s="37" t="s">
        <v>376</v>
      </c>
      <c r="C30" s="123">
        <v>3117682.8922899999</v>
      </c>
      <c r="D30" s="110"/>
      <c r="E30" s="110"/>
      <c r="F30" s="123"/>
      <c r="G30" s="112"/>
      <c r="H30" s="109"/>
      <c r="I30" s="133"/>
      <c r="J30" s="109"/>
      <c r="K30" s="112"/>
      <c r="L30" s="109"/>
      <c r="M30" s="109"/>
      <c r="N30" s="110"/>
      <c r="O30" s="81" t="s">
        <v>397</v>
      </c>
    </row>
    <row r="31" spans="1:15" ht="15" customHeight="1">
      <c r="A31" s="8">
        <f t="shared" si="0"/>
        <v>28</v>
      </c>
      <c r="B31" s="37" t="s">
        <v>377</v>
      </c>
      <c r="C31" s="123">
        <v>6974422.5712000001</v>
      </c>
      <c r="D31" s="110"/>
      <c r="E31" s="110"/>
      <c r="F31" s="123"/>
      <c r="G31" s="112"/>
      <c r="H31" s="109"/>
      <c r="I31" s="133"/>
      <c r="J31" s="109"/>
      <c r="K31" s="112"/>
      <c r="L31" s="109"/>
      <c r="M31" s="109"/>
      <c r="N31" s="110"/>
      <c r="O31" s="81" t="s">
        <v>398</v>
      </c>
    </row>
    <row r="32" spans="1:15" ht="15" customHeight="1">
      <c r="A32" s="8">
        <f t="shared" si="0"/>
        <v>29</v>
      </c>
      <c r="B32" s="37" t="s">
        <v>123</v>
      </c>
      <c r="C32" s="123">
        <v>0</v>
      </c>
      <c r="D32" s="110"/>
      <c r="E32" s="110"/>
      <c r="F32" s="123"/>
      <c r="G32" s="112"/>
      <c r="H32" s="109"/>
      <c r="I32" s="133"/>
      <c r="J32" s="109"/>
      <c r="K32" s="112"/>
      <c r="L32" s="109"/>
      <c r="M32" s="109"/>
      <c r="N32" s="110"/>
      <c r="O32" s="83" t="s">
        <v>81</v>
      </c>
    </row>
    <row r="33" spans="1:15" ht="15" customHeight="1">
      <c r="A33" s="8">
        <f t="shared" si="0"/>
        <v>30</v>
      </c>
      <c r="B33" s="37" t="s">
        <v>378</v>
      </c>
      <c r="C33" s="123">
        <v>445384.57354000001</v>
      </c>
      <c r="D33" s="110"/>
      <c r="E33" s="110"/>
      <c r="F33" s="123"/>
      <c r="G33" s="112"/>
      <c r="H33" s="109"/>
      <c r="I33" s="133"/>
      <c r="J33" s="109"/>
      <c r="K33" s="112"/>
      <c r="L33" s="109"/>
      <c r="M33" s="109"/>
      <c r="N33" s="110"/>
      <c r="O33" s="81" t="s">
        <v>399</v>
      </c>
    </row>
    <row r="34" spans="1:15" ht="15" customHeight="1">
      <c r="A34" s="8">
        <f t="shared" si="0"/>
        <v>31</v>
      </c>
      <c r="B34" s="37" t="s">
        <v>124</v>
      </c>
      <c r="C34" s="123">
        <v>4324.9608399999997</v>
      </c>
      <c r="D34" s="110"/>
      <c r="E34" s="110"/>
      <c r="F34" s="123"/>
      <c r="G34" s="112"/>
      <c r="H34" s="109"/>
      <c r="I34" s="133"/>
      <c r="J34" s="109"/>
      <c r="K34" s="112"/>
      <c r="L34" s="109"/>
      <c r="M34" s="109"/>
      <c r="N34" s="110"/>
      <c r="O34" s="83" t="s">
        <v>82</v>
      </c>
    </row>
    <row r="35" spans="1:15" ht="15" customHeight="1">
      <c r="A35" s="8">
        <f t="shared" si="0"/>
        <v>32</v>
      </c>
      <c r="B35" s="37" t="s">
        <v>125</v>
      </c>
      <c r="C35" s="123">
        <v>123693.33505000001</v>
      </c>
      <c r="D35" s="110"/>
      <c r="E35" s="110"/>
      <c r="F35" s="123"/>
      <c r="G35" s="112"/>
      <c r="H35" s="109"/>
      <c r="I35" s="133"/>
      <c r="J35" s="109"/>
      <c r="K35" s="112"/>
      <c r="L35" s="109"/>
      <c r="M35" s="109"/>
      <c r="N35" s="110"/>
      <c r="O35" s="83" t="s">
        <v>83</v>
      </c>
    </row>
    <row r="36" spans="1:15" ht="15" customHeight="1">
      <c r="A36" s="8">
        <f t="shared" si="0"/>
        <v>33</v>
      </c>
      <c r="B36" s="37" t="s">
        <v>126</v>
      </c>
      <c r="C36" s="123">
        <v>839202.04267999995</v>
      </c>
      <c r="D36" s="110"/>
      <c r="E36" s="110"/>
      <c r="F36" s="123"/>
      <c r="G36" s="112"/>
      <c r="H36" s="109"/>
      <c r="I36" s="133"/>
      <c r="J36" s="109"/>
      <c r="K36" s="112"/>
      <c r="L36" s="109"/>
      <c r="M36" s="109"/>
      <c r="N36" s="110"/>
      <c r="O36" s="83" t="s">
        <v>85</v>
      </c>
    </row>
    <row r="37" spans="1:15" ht="15" customHeight="1">
      <c r="A37" s="8">
        <f t="shared" si="0"/>
        <v>34</v>
      </c>
      <c r="B37" s="37" t="s">
        <v>379</v>
      </c>
      <c r="C37" s="123">
        <v>0</v>
      </c>
      <c r="D37" s="110"/>
      <c r="E37" s="110"/>
      <c r="F37" s="123"/>
      <c r="G37" s="112"/>
      <c r="H37" s="109"/>
      <c r="I37" s="133"/>
      <c r="J37" s="109"/>
      <c r="K37" s="112"/>
      <c r="L37" s="109"/>
      <c r="M37" s="109"/>
      <c r="N37" s="110"/>
      <c r="O37" s="81" t="s">
        <v>400</v>
      </c>
    </row>
    <row r="38" spans="1:15" ht="15" customHeight="1">
      <c r="A38" s="8">
        <f t="shared" si="0"/>
        <v>35</v>
      </c>
      <c r="B38" s="37" t="s">
        <v>127</v>
      </c>
      <c r="C38" s="123">
        <v>49826.535650000005</v>
      </c>
      <c r="D38" s="110"/>
      <c r="E38" s="110"/>
      <c r="F38" s="123"/>
      <c r="G38" s="112"/>
      <c r="H38" s="109"/>
      <c r="I38" s="133"/>
      <c r="J38" s="109"/>
      <c r="K38" s="112"/>
      <c r="L38" s="109"/>
      <c r="M38" s="109"/>
      <c r="N38" s="110"/>
      <c r="O38" s="83" t="s">
        <v>86</v>
      </c>
    </row>
    <row r="39" spans="1:15" ht="15" customHeight="1">
      <c r="A39" s="8">
        <f t="shared" si="0"/>
        <v>36</v>
      </c>
      <c r="B39" s="37" t="s">
        <v>128</v>
      </c>
      <c r="C39" s="123">
        <v>1095949.8988600001</v>
      </c>
      <c r="D39" s="110"/>
      <c r="E39" s="110"/>
      <c r="F39" s="123"/>
      <c r="G39" s="112"/>
      <c r="H39" s="109"/>
      <c r="I39" s="133"/>
      <c r="J39" s="109"/>
      <c r="K39" s="112"/>
      <c r="L39" s="109"/>
      <c r="M39" s="109"/>
      <c r="N39" s="110"/>
      <c r="O39" s="83" t="s">
        <v>87</v>
      </c>
    </row>
    <row r="40" spans="1:15" ht="15" customHeight="1">
      <c r="A40" s="62">
        <f t="shared" si="0"/>
        <v>37</v>
      </c>
      <c r="B40" s="61" t="s">
        <v>63</v>
      </c>
      <c r="C40" s="124">
        <v>13586617.729010001</v>
      </c>
      <c r="D40" s="113"/>
      <c r="E40" s="113"/>
      <c r="F40" s="124"/>
      <c r="G40" s="116"/>
      <c r="H40" s="115"/>
      <c r="I40" s="134"/>
      <c r="J40" s="115"/>
      <c r="K40" s="116"/>
      <c r="L40" s="115"/>
      <c r="M40" s="115"/>
      <c r="N40" s="113"/>
      <c r="O40" s="82" t="s">
        <v>88</v>
      </c>
    </row>
    <row r="41" spans="1:15" ht="15" customHeight="1">
      <c r="A41" s="62">
        <f t="shared" si="0"/>
        <v>38</v>
      </c>
      <c r="B41" s="61" t="s">
        <v>130</v>
      </c>
      <c r="C41" s="124">
        <v>31015697.486400001</v>
      </c>
      <c r="D41" s="113"/>
      <c r="E41" s="113"/>
      <c r="F41" s="124"/>
      <c r="G41" s="116"/>
      <c r="H41" s="115"/>
      <c r="I41" s="134"/>
      <c r="J41" s="115"/>
      <c r="K41" s="116"/>
      <c r="L41" s="115"/>
      <c r="M41" s="115"/>
      <c r="N41" s="113"/>
      <c r="O41" s="82" t="s">
        <v>89</v>
      </c>
    </row>
    <row r="42" spans="1:15" ht="15" customHeight="1">
      <c r="A42" s="8">
        <f t="shared" si="0"/>
        <v>39</v>
      </c>
      <c r="B42" s="37" t="s">
        <v>147</v>
      </c>
      <c r="C42" s="123">
        <v>1110278.4754300001</v>
      </c>
      <c r="D42" s="110"/>
      <c r="E42" s="110"/>
      <c r="F42" s="123"/>
      <c r="G42" s="112"/>
      <c r="H42" s="109"/>
      <c r="I42" s="133"/>
      <c r="J42" s="109"/>
      <c r="K42" s="112"/>
      <c r="L42" s="109"/>
      <c r="M42" s="109"/>
      <c r="N42" s="110"/>
      <c r="O42" s="83" t="s">
        <v>90</v>
      </c>
    </row>
    <row r="43" spans="1:15" ht="15" customHeight="1">
      <c r="A43" s="8">
        <f t="shared" si="0"/>
        <v>40</v>
      </c>
      <c r="B43" s="37" t="s">
        <v>131</v>
      </c>
      <c r="C43" s="123">
        <v>0</v>
      </c>
      <c r="D43" s="110"/>
      <c r="E43" s="110"/>
      <c r="F43" s="123"/>
      <c r="G43" s="112"/>
      <c r="H43" s="109"/>
      <c r="I43" s="133"/>
      <c r="J43" s="109"/>
      <c r="K43" s="112"/>
      <c r="L43" s="109"/>
      <c r="M43" s="109"/>
      <c r="N43" s="110"/>
      <c r="O43" s="83" t="s">
        <v>91</v>
      </c>
    </row>
    <row r="44" spans="1:15" ht="15" customHeight="1">
      <c r="A44" s="8">
        <f t="shared" si="0"/>
        <v>41</v>
      </c>
      <c r="B44" s="37" t="s">
        <v>67</v>
      </c>
      <c r="C44" s="123">
        <v>1689730.88781</v>
      </c>
      <c r="D44" s="110"/>
      <c r="E44" s="110"/>
      <c r="F44" s="123"/>
      <c r="G44" s="112"/>
      <c r="H44" s="109"/>
      <c r="I44" s="133"/>
      <c r="J44" s="109"/>
      <c r="K44" s="112"/>
      <c r="L44" s="109"/>
      <c r="M44" s="109"/>
      <c r="N44" s="110"/>
      <c r="O44" s="83" t="s">
        <v>92</v>
      </c>
    </row>
    <row r="45" spans="1:15" ht="15" customHeight="1">
      <c r="A45" s="8">
        <f t="shared" si="0"/>
        <v>42</v>
      </c>
      <c r="B45" s="37" t="s">
        <v>133</v>
      </c>
      <c r="C45" s="123">
        <v>0</v>
      </c>
      <c r="D45" s="110"/>
      <c r="E45" s="110"/>
      <c r="F45" s="123"/>
      <c r="G45" s="112"/>
      <c r="H45" s="109"/>
      <c r="I45" s="133"/>
      <c r="J45" s="109"/>
      <c r="K45" s="112"/>
      <c r="L45" s="109"/>
      <c r="M45" s="109"/>
      <c r="N45" s="110"/>
      <c r="O45" s="83" t="s">
        <v>93</v>
      </c>
    </row>
    <row r="46" spans="1:15" ht="15" customHeight="1">
      <c r="A46" s="8">
        <f t="shared" si="0"/>
        <v>43</v>
      </c>
      <c r="B46" s="37" t="s">
        <v>134</v>
      </c>
      <c r="C46" s="123">
        <v>1341.6519200000002</v>
      </c>
      <c r="D46" s="110"/>
      <c r="E46" s="110"/>
      <c r="F46" s="123"/>
      <c r="G46" s="112"/>
      <c r="H46" s="109"/>
      <c r="I46" s="133"/>
      <c r="J46" s="109"/>
      <c r="K46" s="112"/>
      <c r="L46" s="109"/>
      <c r="M46" s="109"/>
      <c r="N46" s="110"/>
      <c r="O46" s="83" t="s">
        <v>94</v>
      </c>
    </row>
    <row r="47" spans="1:15" ht="15" customHeight="1">
      <c r="A47" s="8">
        <f t="shared" si="0"/>
        <v>44</v>
      </c>
      <c r="B47" s="37" t="s">
        <v>100</v>
      </c>
      <c r="C47" s="123">
        <v>97702.333809999996</v>
      </c>
      <c r="D47" s="110"/>
      <c r="E47" s="110"/>
      <c r="F47" s="123"/>
      <c r="G47" s="112"/>
      <c r="H47" s="109"/>
      <c r="I47" s="133"/>
      <c r="J47" s="109"/>
      <c r="K47" s="112"/>
      <c r="L47" s="109"/>
      <c r="M47" s="109"/>
      <c r="N47" s="110"/>
      <c r="O47" s="83" t="s">
        <v>70</v>
      </c>
    </row>
    <row r="48" spans="1:15" ht="15" customHeight="1">
      <c r="A48" s="8">
        <f t="shared" si="0"/>
        <v>45</v>
      </c>
      <c r="B48" s="37" t="s">
        <v>136</v>
      </c>
      <c r="C48" s="123">
        <v>732479.04145999998</v>
      </c>
      <c r="D48" s="110"/>
      <c r="E48" s="110"/>
      <c r="F48" s="123"/>
      <c r="G48" s="112"/>
      <c r="H48" s="109"/>
      <c r="I48" s="133"/>
      <c r="J48" s="109"/>
      <c r="K48" s="112"/>
      <c r="L48" s="109"/>
      <c r="M48" s="109"/>
      <c r="N48" s="110"/>
      <c r="O48" s="83" t="s">
        <v>95</v>
      </c>
    </row>
    <row r="49" spans="1:15" ht="15" customHeight="1">
      <c r="A49" s="62">
        <f t="shared" si="0"/>
        <v>46</v>
      </c>
      <c r="B49" s="61" t="s">
        <v>148</v>
      </c>
      <c r="C49" s="124">
        <v>3631532.39053</v>
      </c>
      <c r="D49" s="113"/>
      <c r="E49" s="113"/>
      <c r="F49" s="124"/>
      <c r="G49" s="116"/>
      <c r="H49" s="115"/>
      <c r="I49" s="134"/>
      <c r="J49" s="115"/>
      <c r="K49" s="116"/>
      <c r="L49" s="115"/>
      <c r="M49" s="115"/>
      <c r="N49" s="113"/>
      <c r="O49" s="82" t="s">
        <v>96</v>
      </c>
    </row>
    <row r="50" spans="1:15" ht="15" customHeight="1">
      <c r="A50" s="8">
        <f t="shared" si="0"/>
        <v>47</v>
      </c>
      <c r="B50" s="37" t="s">
        <v>137</v>
      </c>
      <c r="C50" s="123">
        <v>1864135.9058600003</v>
      </c>
      <c r="D50" s="110"/>
      <c r="E50" s="110"/>
      <c r="F50" s="123"/>
      <c r="G50" s="112"/>
      <c r="H50" s="109"/>
      <c r="I50" s="133"/>
      <c r="J50" s="109"/>
      <c r="K50" s="112"/>
      <c r="L50" s="109"/>
      <c r="M50" s="109"/>
      <c r="N50" s="110"/>
      <c r="O50" s="83" t="s">
        <v>97</v>
      </c>
    </row>
    <row r="51" spans="1:15" ht="15" customHeight="1">
      <c r="A51" s="8">
        <f t="shared" si="0"/>
        <v>48</v>
      </c>
      <c r="B51" s="37" t="s">
        <v>101</v>
      </c>
      <c r="C51" s="123">
        <v>4646250.5350000001</v>
      </c>
      <c r="D51" s="110"/>
      <c r="E51" s="110"/>
      <c r="F51" s="123"/>
      <c r="G51" s="112"/>
      <c r="H51" s="109"/>
      <c r="I51" s="133"/>
      <c r="J51" s="109"/>
      <c r="K51" s="112"/>
      <c r="L51" s="109"/>
      <c r="M51" s="109"/>
      <c r="N51" s="110"/>
      <c r="O51" s="83" t="s">
        <v>74</v>
      </c>
    </row>
    <row r="52" spans="1:15" ht="15" customHeight="1">
      <c r="A52" s="8">
        <f t="shared" si="0"/>
        <v>49</v>
      </c>
      <c r="B52" s="37" t="s">
        <v>138</v>
      </c>
      <c r="C52" s="123">
        <v>11560119.99154</v>
      </c>
      <c r="D52" s="110"/>
      <c r="E52" s="110"/>
      <c r="F52" s="123"/>
      <c r="G52" s="112"/>
      <c r="H52" s="109"/>
      <c r="I52" s="133"/>
      <c r="J52" s="109"/>
      <c r="K52" s="112"/>
      <c r="L52" s="109"/>
      <c r="M52" s="109"/>
      <c r="N52" s="110"/>
      <c r="O52" s="83" t="s">
        <v>403</v>
      </c>
    </row>
    <row r="53" spans="1:15" ht="15" customHeight="1">
      <c r="A53" s="8">
        <f t="shared" si="0"/>
        <v>50</v>
      </c>
      <c r="B53" s="37" t="s">
        <v>380</v>
      </c>
      <c r="C53" s="123">
        <v>362025.22684000002</v>
      </c>
      <c r="D53" s="110"/>
      <c r="E53" s="110"/>
      <c r="F53" s="123"/>
      <c r="G53" s="112"/>
      <c r="H53" s="109"/>
      <c r="I53" s="133"/>
      <c r="J53" s="109"/>
      <c r="K53" s="112"/>
      <c r="L53" s="109"/>
      <c r="M53" s="109"/>
      <c r="N53" s="110"/>
      <c r="O53" s="81" t="s">
        <v>401</v>
      </c>
    </row>
    <row r="54" spans="1:15" ht="15" customHeight="1">
      <c r="A54" s="62">
        <f t="shared" si="0"/>
        <v>51</v>
      </c>
      <c r="B54" s="61" t="s">
        <v>24</v>
      </c>
      <c r="C54" s="124">
        <v>18432531.659279998</v>
      </c>
      <c r="D54" s="113"/>
      <c r="E54" s="113"/>
      <c r="F54" s="124"/>
      <c r="G54" s="116"/>
      <c r="H54" s="115"/>
      <c r="I54" s="134"/>
      <c r="J54" s="115"/>
      <c r="K54" s="116"/>
      <c r="L54" s="115"/>
      <c r="M54" s="115"/>
      <c r="N54" s="113"/>
      <c r="O54" s="82" t="s">
        <v>98</v>
      </c>
    </row>
    <row r="55" spans="1:15" ht="15" customHeight="1">
      <c r="A55" s="62">
        <f t="shared" si="0"/>
        <v>52</v>
      </c>
      <c r="B55" s="61" t="s">
        <v>77</v>
      </c>
      <c r="C55" s="124">
        <v>22064064.04984</v>
      </c>
      <c r="D55" s="113"/>
      <c r="E55" s="113"/>
      <c r="F55" s="124"/>
      <c r="G55" s="116"/>
      <c r="H55" s="115"/>
      <c r="I55" s="134"/>
      <c r="J55" s="115"/>
      <c r="K55" s="116"/>
      <c r="L55" s="115"/>
      <c r="M55" s="115"/>
      <c r="N55" s="113"/>
      <c r="O55" s="82" t="s">
        <v>99</v>
      </c>
    </row>
    <row r="56" spans="1:15" ht="15" customHeight="1">
      <c r="A56" s="8">
        <f t="shared" si="0"/>
        <v>53</v>
      </c>
      <c r="B56" s="37" t="s">
        <v>22</v>
      </c>
      <c r="C56" s="123">
        <v>1393049.2747599999</v>
      </c>
      <c r="D56" s="110"/>
      <c r="E56" s="110"/>
      <c r="F56" s="123"/>
      <c r="G56" s="112"/>
      <c r="H56" s="109"/>
      <c r="I56" s="133"/>
      <c r="J56" s="109"/>
      <c r="K56" s="112"/>
      <c r="L56" s="109"/>
      <c r="M56" s="109"/>
      <c r="N56" s="110"/>
      <c r="O56" s="83" t="s">
        <v>78</v>
      </c>
    </row>
    <row r="57" spans="1:15" ht="15" customHeight="1">
      <c r="A57" s="8">
        <f t="shared" si="0"/>
        <v>54</v>
      </c>
      <c r="B57" s="37" t="s">
        <v>103</v>
      </c>
      <c r="C57" s="123">
        <v>2651634.0362</v>
      </c>
      <c r="D57" s="110"/>
      <c r="E57" s="110"/>
      <c r="F57" s="123"/>
      <c r="G57" s="127"/>
      <c r="H57" s="109"/>
      <c r="I57" s="133"/>
      <c r="J57" s="109"/>
      <c r="K57" s="112"/>
      <c r="L57" s="109"/>
      <c r="M57" s="109"/>
      <c r="N57" s="110"/>
      <c r="O57" s="83" t="s">
        <v>111</v>
      </c>
    </row>
    <row r="58" spans="1:15" ht="15" customHeight="1">
      <c r="A58" s="8">
        <f t="shared" si="0"/>
        <v>55</v>
      </c>
      <c r="B58" s="37" t="s">
        <v>104</v>
      </c>
      <c r="C58" s="123">
        <v>451578.53088000003</v>
      </c>
      <c r="D58" s="110"/>
      <c r="E58" s="110"/>
      <c r="F58" s="123"/>
      <c r="G58" s="112"/>
      <c r="H58" s="109"/>
      <c r="I58" s="133"/>
      <c r="J58" s="109"/>
      <c r="K58" s="112"/>
      <c r="L58" s="109"/>
      <c r="M58" s="109"/>
      <c r="N58" s="110"/>
      <c r="O58" s="83" t="s">
        <v>113</v>
      </c>
    </row>
    <row r="59" spans="1:15" ht="15" customHeight="1">
      <c r="A59" s="8">
        <f t="shared" si="0"/>
        <v>56</v>
      </c>
      <c r="B59" s="37" t="s">
        <v>140</v>
      </c>
      <c r="C59" s="123">
        <v>4002330.6555699999</v>
      </c>
      <c r="D59" s="110"/>
      <c r="E59" s="110"/>
      <c r="F59" s="123"/>
      <c r="G59" s="112"/>
      <c r="H59" s="109"/>
      <c r="I59" s="133"/>
      <c r="J59" s="109"/>
      <c r="K59" s="112"/>
      <c r="L59" s="109"/>
      <c r="M59" s="109"/>
      <c r="N59" s="110"/>
      <c r="O59" s="83" t="s">
        <v>108</v>
      </c>
    </row>
    <row r="60" spans="1:15" ht="15" customHeight="1">
      <c r="A60" s="8">
        <f t="shared" si="0"/>
        <v>57</v>
      </c>
      <c r="B60" s="37" t="s">
        <v>141</v>
      </c>
      <c r="C60" s="123">
        <v>453040.94718999998</v>
      </c>
      <c r="D60" s="110"/>
      <c r="E60" s="110"/>
      <c r="F60" s="123"/>
      <c r="G60" s="112"/>
      <c r="H60" s="109"/>
      <c r="I60" s="133"/>
      <c r="J60" s="109"/>
      <c r="K60" s="112"/>
      <c r="L60" s="109"/>
      <c r="M60" s="109"/>
      <c r="N60" s="110"/>
      <c r="O60" s="83" t="s">
        <v>112</v>
      </c>
    </row>
    <row r="61" spans="1:15" ht="15" customHeight="1">
      <c r="A61" s="62">
        <f t="shared" si="0"/>
        <v>58</v>
      </c>
      <c r="B61" s="61" t="s">
        <v>142</v>
      </c>
      <c r="C61" s="124">
        <v>7558584.1698700003</v>
      </c>
      <c r="D61" s="113"/>
      <c r="E61" s="113"/>
      <c r="F61" s="124"/>
      <c r="G61" s="116"/>
      <c r="H61" s="116"/>
      <c r="I61" s="134"/>
      <c r="J61" s="115"/>
      <c r="K61" s="116"/>
      <c r="L61" s="115"/>
      <c r="M61" s="115"/>
      <c r="N61" s="113"/>
      <c r="O61" s="82" t="s">
        <v>106</v>
      </c>
    </row>
    <row r="62" spans="1:15" ht="15" customHeight="1">
      <c r="A62" s="62">
        <f t="shared" si="0"/>
        <v>59</v>
      </c>
      <c r="B62" s="61" t="s">
        <v>149</v>
      </c>
      <c r="C62" s="124">
        <v>31015697.494500004</v>
      </c>
      <c r="D62" s="113"/>
      <c r="E62" s="113"/>
      <c r="F62" s="124"/>
      <c r="G62" s="116"/>
      <c r="H62" s="116"/>
      <c r="I62" s="134"/>
      <c r="J62" s="115"/>
      <c r="K62" s="116"/>
      <c r="L62" s="115"/>
      <c r="M62" s="115"/>
      <c r="N62" s="113"/>
      <c r="O62" s="82" t="s">
        <v>110</v>
      </c>
    </row>
    <row r="63" spans="1:15">
      <c r="H63" s="35"/>
    </row>
    <row r="64" spans="1:15" ht="15.5">
      <c r="B64" s="91" t="s">
        <v>440</v>
      </c>
    </row>
    <row r="65" spans="2:2" ht="15.5">
      <c r="B65" s="91" t="s">
        <v>441</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Normal="100" workbookViewId="0">
      <pane xSplit="2" ySplit="4" topLeftCell="C16" activePane="bottomRight" state="frozen"/>
      <selection pane="topRight"/>
      <selection pane="bottomLeft"/>
      <selection pane="bottomRight" activeCell="C4" sqref="C4"/>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84" t="s">
        <v>404</v>
      </c>
    </row>
    <row r="2" spans="1:15" ht="22.5" thickBot="1">
      <c r="A2" s="141" t="s">
        <v>114</v>
      </c>
      <c r="B2" s="142"/>
      <c r="C2" s="142"/>
      <c r="D2" s="142"/>
      <c r="E2" s="142"/>
      <c r="F2" s="142"/>
      <c r="G2" s="142"/>
      <c r="H2" s="142"/>
      <c r="I2" s="142"/>
      <c r="J2" s="142"/>
      <c r="K2" s="142"/>
      <c r="L2" s="142"/>
      <c r="M2" s="142"/>
      <c r="N2" s="142"/>
      <c r="O2" s="142"/>
    </row>
    <row r="3" spans="1:15" ht="22.5" thickBot="1">
      <c r="A3" s="147" t="s">
        <v>0</v>
      </c>
      <c r="B3" s="148"/>
      <c r="C3" s="148"/>
      <c r="D3" s="148"/>
      <c r="E3" s="148"/>
      <c r="F3" s="148"/>
      <c r="G3" s="148"/>
      <c r="H3" s="148"/>
      <c r="I3" s="148"/>
      <c r="J3" s="148"/>
      <c r="K3" s="148"/>
      <c r="L3" s="148"/>
      <c r="M3" s="148"/>
      <c r="N3" s="148"/>
      <c r="O3" s="148"/>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6">
        <v>1</v>
      </c>
      <c r="B5" s="6" t="s">
        <v>150</v>
      </c>
      <c r="C5" s="110">
        <v>104620995.77122098</v>
      </c>
      <c r="D5" s="110"/>
      <c r="E5" s="110"/>
      <c r="F5" s="110"/>
      <c r="G5" s="109"/>
      <c r="H5" s="109"/>
      <c r="I5" s="109"/>
      <c r="J5" s="109"/>
      <c r="K5" s="109"/>
      <c r="L5" s="109"/>
      <c r="M5" s="109"/>
      <c r="N5" s="110"/>
      <c r="O5" s="80" t="s">
        <v>160</v>
      </c>
    </row>
    <row r="6" spans="1:15">
      <c r="A6" s="26">
        <v>2</v>
      </c>
      <c r="B6" s="6" t="s">
        <v>146</v>
      </c>
      <c r="C6" s="110">
        <v>60748664.183194011</v>
      </c>
      <c r="D6" s="110"/>
      <c r="E6" s="110"/>
      <c r="F6" s="110"/>
      <c r="G6" s="109"/>
      <c r="H6" s="109"/>
      <c r="I6" s="109"/>
      <c r="J6" s="109"/>
      <c r="K6" s="109"/>
      <c r="L6" s="109"/>
      <c r="M6" s="109"/>
      <c r="N6" s="110"/>
      <c r="O6" s="80" t="s">
        <v>27</v>
      </c>
    </row>
    <row r="7" spans="1:15">
      <c r="A7" s="26">
        <v>3</v>
      </c>
      <c r="B7" s="6" t="s">
        <v>151</v>
      </c>
      <c r="C7" s="110">
        <v>37129595.969089627</v>
      </c>
      <c r="D7" s="110"/>
      <c r="E7" s="110"/>
      <c r="F7" s="110"/>
      <c r="G7" s="109"/>
      <c r="H7" s="109"/>
      <c r="I7" s="109"/>
      <c r="J7" s="109"/>
      <c r="K7" s="109"/>
      <c r="L7" s="109"/>
      <c r="M7" s="109"/>
      <c r="N7" s="110"/>
      <c r="O7" s="80" t="s">
        <v>405</v>
      </c>
    </row>
    <row r="8" spans="1:15">
      <c r="A8" s="26">
        <v>4</v>
      </c>
      <c r="B8" s="6" t="s">
        <v>152</v>
      </c>
      <c r="C8" s="110">
        <v>322742545.56774324</v>
      </c>
      <c r="D8" s="110"/>
      <c r="E8" s="110"/>
      <c r="F8" s="110"/>
      <c r="G8" s="109"/>
      <c r="H8" s="109"/>
      <c r="I8" s="109"/>
      <c r="J8" s="109"/>
      <c r="K8" s="109"/>
      <c r="L8" s="109"/>
      <c r="M8" s="109"/>
      <c r="N8" s="110"/>
      <c r="O8" s="80" t="s">
        <v>30</v>
      </c>
    </row>
    <row r="9" spans="1:15">
      <c r="A9" s="26">
        <v>5</v>
      </c>
      <c r="B9" s="6" t="s">
        <v>166</v>
      </c>
      <c r="C9" s="110">
        <v>0</v>
      </c>
      <c r="D9" s="110"/>
      <c r="E9" s="110"/>
      <c r="F9" s="110"/>
      <c r="G9" s="109"/>
      <c r="H9" s="109"/>
      <c r="I9" s="109"/>
      <c r="J9" s="109"/>
      <c r="K9" s="109"/>
      <c r="L9" s="109"/>
      <c r="M9" s="109"/>
      <c r="N9" s="110"/>
      <c r="O9" s="80" t="s">
        <v>33</v>
      </c>
    </row>
    <row r="10" spans="1:15">
      <c r="A10" s="26">
        <v>6</v>
      </c>
      <c r="B10" s="6" t="s">
        <v>154</v>
      </c>
      <c r="C10" s="110">
        <v>0</v>
      </c>
      <c r="D10" s="110"/>
      <c r="E10" s="110"/>
      <c r="F10" s="110"/>
      <c r="G10" s="109"/>
      <c r="H10" s="109"/>
      <c r="I10" s="109"/>
      <c r="J10" s="109"/>
      <c r="K10" s="109"/>
      <c r="L10" s="109"/>
      <c r="M10" s="109"/>
      <c r="N10" s="110"/>
      <c r="O10" s="80" t="s">
        <v>35</v>
      </c>
    </row>
    <row r="11" spans="1:15">
      <c r="A11" s="26">
        <v>7</v>
      </c>
      <c r="B11" s="6" t="s">
        <v>36</v>
      </c>
      <c r="C11" s="110">
        <v>0</v>
      </c>
      <c r="D11" s="110"/>
      <c r="E11" s="110"/>
      <c r="F11" s="110"/>
      <c r="G11" s="109"/>
      <c r="H11" s="109"/>
      <c r="I11" s="109"/>
      <c r="J11" s="109"/>
      <c r="K11" s="109"/>
      <c r="L11" s="109"/>
      <c r="M11" s="109"/>
      <c r="N11" s="110"/>
      <c r="O11" s="80" t="s">
        <v>37</v>
      </c>
    </row>
    <row r="12" spans="1:15">
      <c r="A12" s="26">
        <v>8</v>
      </c>
      <c r="B12" s="6" t="s">
        <v>38</v>
      </c>
      <c r="C12" s="110">
        <v>39729568.480025403</v>
      </c>
      <c r="D12" s="110"/>
      <c r="E12" s="110"/>
      <c r="F12" s="110"/>
      <c r="G12" s="109"/>
      <c r="H12" s="109"/>
      <c r="I12" s="109"/>
      <c r="J12" s="109"/>
      <c r="K12" s="109"/>
      <c r="L12" s="109"/>
      <c r="M12" s="109"/>
      <c r="N12" s="110"/>
      <c r="O12" s="80" t="s">
        <v>39</v>
      </c>
    </row>
    <row r="13" spans="1:15">
      <c r="A13" s="26">
        <v>9</v>
      </c>
      <c r="B13" s="6" t="s">
        <v>155</v>
      </c>
      <c r="C13" s="110">
        <v>289510.61008999997</v>
      </c>
      <c r="D13" s="110"/>
      <c r="E13" s="110"/>
      <c r="F13" s="110"/>
      <c r="G13" s="109"/>
      <c r="H13" s="109"/>
      <c r="I13" s="109"/>
      <c r="J13" s="109"/>
      <c r="K13" s="109"/>
      <c r="L13" s="109"/>
      <c r="M13" s="109"/>
      <c r="N13" s="110"/>
      <c r="O13" s="80" t="s">
        <v>161</v>
      </c>
    </row>
    <row r="14" spans="1:15">
      <c r="A14" s="26">
        <v>10</v>
      </c>
      <c r="B14" s="6" t="s">
        <v>156</v>
      </c>
      <c r="C14" s="110">
        <v>0</v>
      </c>
      <c r="D14" s="110"/>
      <c r="E14" s="110"/>
      <c r="F14" s="110"/>
      <c r="G14" s="109"/>
      <c r="H14" s="109"/>
      <c r="I14" s="109"/>
      <c r="J14" s="109"/>
      <c r="K14" s="109"/>
      <c r="L14" s="109"/>
      <c r="M14" s="109"/>
      <c r="N14" s="110"/>
      <c r="O14" s="80" t="s">
        <v>42</v>
      </c>
    </row>
    <row r="15" spans="1:15">
      <c r="A15" s="26">
        <v>11</v>
      </c>
      <c r="B15" s="6" t="s">
        <v>118</v>
      </c>
      <c r="C15" s="110">
        <v>394875.06539017998</v>
      </c>
      <c r="D15" s="110"/>
      <c r="E15" s="110"/>
      <c r="F15" s="110"/>
      <c r="G15" s="109"/>
      <c r="H15" s="109"/>
      <c r="I15" s="109"/>
      <c r="J15" s="109"/>
      <c r="K15" s="109"/>
      <c r="L15" s="109"/>
      <c r="M15" s="109"/>
      <c r="N15" s="110"/>
      <c r="O15" s="80" t="s">
        <v>44</v>
      </c>
    </row>
    <row r="16" spans="1:15">
      <c r="A16" s="26">
        <v>12</v>
      </c>
      <c r="B16" s="6" t="s">
        <v>157</v>
      </c>
      <c r="C16" s="110">
        <v>2032619.5591424801</v>
      </c>
      <c r="D16" s="110"/>
      <c r="E16" s="110"/>
      <c r="F16" s="110"/>
      <c r="G16" s="109"/>
      <c r="H16" s="109"/>
      <c r="I16" s="109"/>
      <c r="J16" s="109"/>
      <c r="K16" s="109"/>
      <c r="L16" s="109"/>
      <c r="M16" s="109"/>
      <c r="N16" s="110"/>
      <c r="O16" s="80" t="s">
        <v>45</v>
      </c>
    </row>
    <row r="17" spans="1:15">
      <c r="A17" s="26">
        <v>13</v>
      </c>
      <c r="B17" s="6" t="s">
        <v>158</v>
      </c>
      <c r="C17" s="110">
        <v>0</v>
      </c>
      <c r="D17" s="110"/>
      <c r="E17" s="110"/>
      <c r="F17" s="110"/>
      <c r="G17" s="109"/>
      <c r="H17" s="109"/>
      <c r="I17" s="109"/>
      <c r="J17" s="109"/>
      <c r="K17" s="109"/>
      <c r="L17" s="109"/>
      <c r="M17" s="109"/>
      <c r="N17" s="110"/>
      <c r="O17" s="80" t="s">
        <v>46</v>
      </c>
    </row>
    <row r="18" spans="1:15">
      <c r="A18" s="26">
        <v>14</v>
      </c>
      <c r="B18" s="6" t="s">
        <v>119</v>
      </c>
      <c r="C18" s="110">
        <v>0</v>
      </c>
      <c r="D18" s="110"/>
      <c r="E18" s="110"/>
      <c r="F18" s="110"/>
      <c r="G18" s="109"/>
      <c r="H18" s="109"/>
      <c r="I18" s="109"/>
      <c r="J18" s="109"/>
      <c r="K18" s="109"/>
      <c r="L18" s="109"/>
      <c r="M18" s="109"/>
      <c r="N18" s="110"/>
      <c r="O18" s="80" t="s">
        <v>48</v>
      </c>
    </row>
    <row r="19" spans="1:15">
      <c r="A19" s="26">
        <v>15</v>
      </c>
      <c r="B19" s="6" t="s">
        <v>159</v>
      </c>
      <c r="C19" s="110">
        <v>0</v>
      </c>
      <c r="D19" s="110"/>
      <c r="E19" s="110"/>
      <c r="F19" s="110"/>
      <c r="G19" s="109"/>
      <c r="H19" s="109"/>
      <c r="I19" s="109"/>
      <c r="J19" s="109"/>
      <c r="K19" s="109"/>
      <c r="L19" s="109"/>
      <c r="M19" s="109"/>
      <c r="N19" s="110"/>
      <c r="O19" s="80" t="s">
        <v>50</v>
      </c>
    </row>
    <row r="20" spans="1:15">
      <c r="A20" s="26">
        <v>16</v>
      </c>
      <c r="B20" s="6" t="s">
        <v>446</v>
      </c>
      <c r="C20" s="110">
        <v>0</v>
      </c>
      <c r="D20" s="110"/>
      <c r="E20" s="110"/>
      <c r="F20" s="110"/>
      <c r="G20" s="109"/>
      <c r="H20" s="109"/>
      <c r="I20" s="109"/>
      <c r="J20" s="109"/>
      <c r="K20" s="109"/>
      <c r="L20" s="109"/>
      <c r="M20" s="109"/>
      <c r="N20" s="110"/>
      <c r="O20" s="80" t="s">
        <v>52</v>
      </c>
    </row>
    <row r="21" spans="1:15" s="10" customFormat="1">
      <c r="A21" s="26">
        <v>17</v>
      </c>
      <c r="B21" s="6" t="s">
        <v>121</v>
      </c>
      <c r="C21" s="113">
        <v>0</v>
      </c>
      <c r="D21" s="113"/>
      <c r="E21" s="113"/>
      <c r="F21" s="113"/>
      <c r="G21" s="115"/>
      <c r="H21" s="115"/>
      <c r="I21" s="115"/>
      <c r="J21" s="115"/>
      <c r="K21" s="115"/>
      <c r="L21" s="109"/>
      <c r="M21" s="115"/>
      <c r="N21" s="113"/>
      <c r="O21" s="79" t="s">
        <v>54</v>
      </c>
    </row>
    <row r="22" spans="1:15" s="10" customFormat="1">
      <c r="A22" s="27">
        <v>17</v>
      </c>
      <c r="B22" s="63" t="s">
        <v>192</v>
      </c>
      <c r="C22" s="113">
        <v>567688375.20589578</v>
      </c>
      <c r="D22" s="113"/>
      <c r="E22" s="113"/>
      <c r="F22" s="113"/>
      <c r="G22" s="115"/>
      <c r="H22" s="115"/>
      <c r="I22" s="115"/>
      <c r="J22" s="115"/>
      <c r="K22" s="115"/>
      <c r="L22" s="115"/>
      <c r="M22" s="115"/>
      <c r="N22" s="113"/>
      <c r="O22" s="79" t="s">
        <v>88</v>
      </c>
    </row>
    <row r="23" spans="1:15" s="10" customFormat="1">
      <c r="A23" s="27">
        <v>18</v>
      </c>
      <c r="B23" s="63" t="s">
        <v>327</v>
      </c>
      <c r="C23" s="113">
        <v>92824772.889551818</v>
      </c>
      <c r="D23" s="113"/>
      <c r="E23" s="113"/>
      <c r="F23" s="113"/>
      <c r="G23" s="115"/>
      <c r="H23" s="115"/>
      <c r="I23" s="115"/>
      <c r="J23" s="115"/>
      <c r="K23" s="115"/>
      <c r="L23" s="115"/>
      <c r="M23" s="115"/>
      <c r="N23" s="113"/>
      <c r="O23" s="79" t="s">
        <v>89</v>
      </c>
    </row>
    <row r="24" spans="1:15" s="10" customFormat="1">
      <c r="A24" s="27">
        <v>19</v>
      </c>
      <c r="B24" s="63" t="s">
        <v>21</v>
      </c>
      <c r="C24" s="113">
        <v>660513148.09544754</v>
      </c>
      <c r="D24" s="113"/>
      <c r="E24" s="113"/>
      <c r="F24" s="113"/>
      <c r="G24" s="115"/>
      <c r="H24" s="115"/>
      <c r="I24" s="115"/>
      <c r="J24" s="115"/>
      <c r="K24" s="115"/>
      <c r="L24" s="115"/>
      <c r="M24" s="115"/>
      <c r="N24" s="113"/>
      <c r="O24" s="79" t="s">
        <v>162</v>
      </c>
    </row>
    <row r="25" spans="1:15" s="10" customFormat="1">
      <c r="A25" s="27">
        <v>20</v>
      </c>
      <c r="B25" s="63" t="s">
        <v>194</v>
      </c>
      <c r="C25" s="113">
        <v>46836007.004502431</v>
      </c>
      <c r="D25" s="113"/>
      <c r="E25" s="113"/>
      <c r="F25" s="113"/>
      <c r="G25" s="115"/>
      <c r="H25" s="115"/>
      <c r="I25" s="115"/>
      <c r="J25" s="115"/>
      <c r="K25" s="115"/>
      <c r="L25" s="115"/>
      <c r="M25" s="115"/>
      <c r="N25" s="113"/>
      <c r="O25" s="79" t="s">
        <v>163</v>
      </c>
    </row>
    <row r="26" spans="1:15">
      <c r="A26" s="27">
        <v>21</v>
      </c>
      <c r="B26" s="63" t="s">
        <v>447</v>
      </c>
      <c r="C26" s="115">
        <v>613677141.09093511</v>
      </c>
      <c r="D26" s="115"/>
      <c r="E26" s="115"/>
      <c r="F26" s="115"/>
      <c r="G26" s="115"/>
      <c r="H26" s="115"/>
      <c r="I26" s="115"/>
      <c r="J26" s="115"/>
      <c r="K26" s="115"/>
      <c r="L26" s="115"/>
      <c r="M26" s="115"/>
      <c r="N26" s="115"/>
      <c r="O26" s="79" t="s">
        <v>449</v>
      </c>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B6BF-F531-45D9-862E-BCDD44FE5F3F}">
  <ds:schemaRefs>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schemas.microsoft.com/sharepoint/v3"/>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98C1C5A0-16DD-44FD-9F73-AB268FA4E6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Oksidea Riveta</cp:lastModifiedBy>
  <cp:lastPrinted>2017-02-17T04:51:43Z</cp:lastPrinted>
  <dcterms:created xsi:type="dcterms:W3CDTF">2016-02-23T06:03:52Z</dcterms:created>
  <dcterms:modified xsi:type="dcterms:W3CDTF">2023-06-08T02:19:09Z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