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843FF2BC-ED35-48C7-84A8-FF055E1C74E3}" xr6:coauthVersionLast="45" xr6:coauthVersionMax="45" xr10:uidLastSave="{00000000-0000-0000-0000-000000000000}"/>
  <bookViews>
    <workbookView xWindow="2250" yWindow="690" windowWidth="10245" windowHeight="1092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IKNB'!$B$1:$K$39</definedName>
  </definedNames>
  <calcPr calcId="181029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  <c r="C7" i="2"/>
  <c r="D7" i="2"/>
  <c r="C28" i="2" l="1"/>
  <c r="C17" i="2"/>
  <c r="D13" i="2"/>
  <c r="C13" i="2" l="1"/>
  <c r="D17" i="2"/>
  <c r="C22" i="3"/>
  <c r="E13" i="2" l="1"/>
  <c r="K16" i="2"/>
  <c r="K15" i="2"/>
  <c r="K14" i="2"/>
  <c r="K13" i="2" l="1"/>
  <c r="E32" i="2"/>
  <c r="D33" i="3" l="1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C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J9" i="2"/>
  <c r="J10" i="2"/>
  <c r="J11" i="2"/>
  <c r="J12" i="2"/>
  <c r="J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12" i="3" s="1"/>
  <c r="E8" i="3"/>
  <c r="E9" i="3"/>
  <c r="E10" i="3"/>
  <c r="E11" i="3"/>
  <c r="E7" i="3"/>
  <c r="D6" i="3"/>
  <c r="C39" i="3" l="1"/>
  <c r="D39" i="3"/>
  <c r="E6" i="3"/>
  <c r="E39" i="3" s="1"/>
  <c r="I23" i="2" l="1"/>
  <c r="K23" i="2" s="1"/>
  <c r="E7" i="2" l="1"/>
  <c r="K12" i="2"/>
  <c r="I7" i="2"/>
  <c r="K7" i="2" l="1"/>
  <c r="E21" i="2" l="1"/>
  <c r="I22" i="2"/>
  <c r="K22" i="2" s="1"/>
  <c r="I21" i="2" l="1"/>
  <c r="K21" i="2" l="1"/>
  <c r="I15" i="2" l="1"/>
  <c r="I14" i="2"/>
  <c r="I16" i="2"/>
  <c r="C33" i="2"/>
  <c r="E33" i="2" s="1"/>
  <c r="I13" i="2" l="1"/>
  <c r="I33" i="2" l="1"/>
  <c r="K33" i="2" s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<sst xmlns="http://schemas.openxmlformats.org/spreadsheetml/2006/main" count="113" uniqueCount="53">
  <si>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</si>
  <si>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</si>
  <si>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</si>
  <si>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</si>
  <si>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</si>
  <si>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</si>
  <si>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</si>
  <si>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</si>
  <si>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</si>
  <si>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</si>
  <si>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</si>
  <si>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</si>
  <si>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</si>
  <si>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</si>
  <si>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</si>
  <si>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</si>
  <si>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</si>
  <si>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</si>
  <si>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</si>
  <si>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</si>
  <si>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</si>
  <si>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</si>
  <si>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</si>
  <si>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</si>
  <si>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</si>
  <si>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</si>
  <si>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</si>
  <si>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</si>
  <si>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</si>
  <si>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</si>
  <si>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</si>
  <si>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</si>
  <si>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</si>
  <si>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</si>
  <si>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</si>
  <si>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</si>
  <si>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</si>
  <si>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</si>
  <si>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</si>
  <si>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</si>
  <si>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</si>
  <si>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</si>
  <si>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</si>
  <si>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</si>
  <si>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</si>
  <si>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</si>
  <si>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Data aset LKM menggunakan data Kuartal I 2020.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</si>
  <si>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</si>
  <si>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</si>
  <si>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</si>
  <si>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</si>
  <si>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Juli 2020</t>
  </si>
  <si>
    <t>Data aset Jasa Penunjang menggunakan data Semester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</si>
</sst>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;\(#,##0\)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3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47" fillId="0" borderId="20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41" fontId="59" fillId="0" borderId="2" xfId="845" applyFont="1" applyFill="1" applyBorder="1" applyAlignment="1">
      <alignment horizontal="right" vertical="center"/>
    </xf>
    <xf numFmtId="41" fontId="59" fillId="0" borderId="20" xfId="845" applyFont="1" applyFill="1" applyBorder="1" applyAlignment="1">
      <alignment horizontal="right" vertical="center"/>
    </xf>
    <xf numFmtId="41" fontId="60" fillId="8" borderId="2" xfId="845" applyFont="1" applyFill="1" applyBorder="1" applyAlignment="1">
      <alignment horizontal="right" vertical="center"/>
    </xf>
    <xf numFmtId="41" fontId="60" fillId="8" borderId="20" xfId="845" applyFont="1" applyFill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61" fillId="0" borderId="2" xfId="845" applyFont="1" applyFill="1" applyBorder="1" applyAlignment="1">
      <alignment horizontal="right" vertical="center"/>
    </xf>
    <xf numFmtId="41" fontId="61" fillId="0" borderId="20" xfId="845" applyFont="1" applyFill="1" applyBorder="1" applyAlignment="1">
      <alignment horizontal="right"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1" fontId="2" fillId="0" borderId="2" xfId="845" applyNumberFormat="1" applyFont="1" applyFill="1" applyBorder="1" applyAlignment="1">
      <alignment vertical="center"/>
    </xf>
    <xf numFmtId="41" fontId="60" fillId="8" borderId="2" xfId="845" applyFont="1" applyFill="1" applyBorder="1" applyAlignment="1">
      <alignment vertical="center"/>
    </xf>
    <xf numFmtId="41" fontId="59" fillId="0" borderId="2" xfId="845" applyFont="1" applyFill="1" applyBorder="1" applyAlignment="1">
      <alignment vertical="center"/>
    </xf>
    <xf numFmtId="41" fontId="61" fillId="0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41" fontId="49" fillId="8" borderId="2" xfId="845" applyFont="1" applyFill="1" applyBorder="1" applyAlignment="1">
      <alignment horizontal="right"/>
    </xf>
    <xf numFmtId="1" fontId="62" fillId="0" borderId="2" xfId="0" applyNumberFormat="1" applyFont="1" applyFill="1" applyBorder="1" applyAlignment="1" applyProtection="1">
      <alignment horizontal="right" vertical="center"/>
    </xf>
    <xf numFmtId="3" fontId="47" fillId="0" borderId="2" xfId="0" applyNumberFormat="1" applyFont="1" applyFill="1" applyBorder="1"/>
    <xf numFmtId="189" fontId="47" fillId="0" borderId="2" xfId="0" applyNumberFormat="1" applyFont="1" applyFill="1" applyBorder="1"/>
    <xf numFmtId="41" fontId="2" fillId="0" borderId="2" xfId="845" applyNumberFormat="1" applyFont="1" applyFill="1" applyBorder="1" applyAlignment="1">
      <alignment vertical="center"/>
    </xf>
    <xf numFmtId="41" fontId="51" fillId="0" borderId="2" xfId="845" applyNumberFormat="1" applyFont="1" applyBorder="1" applyAlignment="1"/>
    <xf numFmtId="181" fontId="63" fillId="8" borderId="2" xfId="845" applyNumberFormat="1" applyFont="1" applyFill="1" applyBorder="1" applyAlignment="1">
      <alignment vertical="center"/>
    </xf>
    <xf numFmtId="181" fontId="64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3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1" fontId="0" fillId="0" borderId="2" xfId="845" applyNumberFormat="1" applyFont="1" applyFill="1" applyBorder="1" applyAlignment="1">
      <alignment vertical="center"/>
    </xf>
    <xf numFmtId="181" fontId="60" fillId="19" borderId="2" xfId="845" applyNumberFormat="1" applyFont="1" applyFill="1" applyBorder="1" applyAlignment="1">
      <alignment vertical="center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7</xdr:col>
      <xdr:colOff>1473577</xdr:colOff>
      <xdr:row>59</xdr:row>
      <xdr:rowOff>49102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81B5F4-C58C-4EAF-97E3-E9D552D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464136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19</xdr:col>
      <xdr:colOff>20177</xdr:colOff>
      <xdr:row>23</xdr:row>
      <xdr:rowOff>122261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5424-4464-4198-B8FD-92F57AF12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714" y="693964"/>
          <a:ext cx="7980356" cy="3932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abSelected="1" topLeftCell="B26" zoomScale="55" zoomScaleNormal="55" workbookViewId="0">
      <selection activeCell="K52" sqref="K52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5" t="s">
        <v>32</v>
      </c>
      <c r="C2" s="95"/>
      <c r="D2" s="95"/>
      <c r="E2" s="95"/>
      <c r="H2" s="95" t="s">
        <v>32</v>
      </c>
      <c r="I2" s="95"/>
      <c r="J2" s="95"/>
      <c r="K2" s="95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6" t="s">
        <v>1</v>
      </c>
      <c r="C5" s="98" t="s">
        <v>51</v>
      </c>
      <c r="D5" s="99"/>
      <c r="E5" s="100" t="s">
        <v>28</v>
      </c>
      <c r="H5" s="96" t="s">
        <v>1</v>
      </c>
      <c r="I5" s="98" t="str">
        <f>C5</f>
        <v>Juli 2020</v>
      </c>
      <c r="J5" s="99"/>
      <c r="K5" s="100" t="s">
        <v>28</v>
      </c>
    </row>
    <row r="6" spans="2:11" s="15" customFormat="1">
      <c r="B6" s="97"/>
      <c r="C6" s="37" t="s">
        <v>31</v>
      </c>
      <c r="D6" s="37" t="s">
        <v>2</v>
      </c>
      <c r="E6" s="101"/>
      <c r="H6" s="97"/>
      <c r="I6" s="37" t="s">
        <v>31</v>
      </c>
      <c r="J6" s="37" t="s">
        <v>2</v>
      </c>
      <c r="K6" s="101"/>
    </row>
    <row r="7" spans="2:11" s="15" customFormat="1">
      <c r="B7" s="16" t="s">
        <v>3</v>
      </c>
      <c r="C7" s="58">
        <f>SUM(C8:C12)</f>
        <v>1312.7058056227422</v>
      </c>
      <c r="D7" s="58">
        <f>SUM(D8:D12)</f>
        <v>41.699665278939989</v>
      </c>
      <c r="E7" s="18">
        <f>C7+D7</f>
        <v>1354.4054709016823</v>
      </c>
      <c r="F7" s="19"/>
      <c r="G7" s="19"/>
      <c r="H7" s="16" t="s">
        <v>3</v>
      </c>
      <c r="I7" s="17">
        <f>SUM(I8:I12)</f>
        <v>1284867.076699337</v>
      </c>
      <c r="J7" s="17">
        <f>SUM(J8:J12)</f>
        <v>41699.665278939996</v>
      </c>
      <c r="K7" s="18">
        <f>I7+J7</f>
        <v>1326566.741978277</v>
      </c>
    </row>
    <row r="8" spans="2:11">
      <c r="B8" s="38" t="s">
        <v>4</v>
      </c>
      <c r="C8" s="93">
        <v>514.81026362794</v>
      </c>
      <c r="D8" s="87">
        <v>33.492062272849992</v>
      </c>
      <c r="E8" s="54">
        <f t="shared" ref="E8:E12" si="0">C8+D8</f>
        <v>548.30232590079004</v>
      </c>
      <c r="F8" s="21"/>
      <c r="G8" s="21"/>
      <c r="H8" s="20" t="s">
        <v>4</v>
      </c>
      <c r="I8" s="82">
        <v>502435.8528608401</v>
      </c>
      <c r="J8" s="22">
        <f>D8*1000</f>
        <v>33492.062272849995</v>
      </c>
      <c r="K8" s="23">
        <f>SUM(I8:J8)</f>
        <v>535927.91513369011</v>
      </c>
    </row>
    <row r="9" spans="2:11">
      <c r="B9" s="38" t="s">
        <v>5</v>
      </c>
      <c r="C9" s="93">
        <v>164.22993400361003</v>
      </c>
      <c r="D9" s="87">
        <v>6.0175966508399998</v>
      </c>
      <c r="E9" s="54">
        <f t="shared" si="0"/>
        <v>170.24753065445003</v>
      </c>
      <c r="F9" s="21"/>
      <c r="G9" s="21"/>
      <c r="H9" s="20" t="s">
        <v>5</v>
      </c>
      <c r="I9" s="83">
        <v>163051.88157531997</v>
      </c>
      <c r="J9" s="22">
        <f t="shared" ref="J9:J12" si="1">D9*1000</f>
        <v>6017.5966508399997</v>
      </c>
      <c r="K9" s="23">
        <f t="shared" ref="K9:K12" si="2">SUM(I9:J9)</f>
        <v>169069.47822615996</v>
      </c>
    </row>
    <row r="10" spans="2:11">
      <c r="B10" s="38" t="s">
        <v>6</v>
      </c>
      <c r="C10" s="93">
        <v>26.781567483740002</v>
      </c>
      <c r="D10" s="88">
        <v>2.19000635525</v>
      </c>
      <c r="E10" s="55">
        <f t="shared" si="0"/>
        <v>28.97157383899</v>
      </c>
      <c r="F10" s="21"/>
      <c r="G10" s="21"/>
      <c r="H10" s="20" t="s">
        <v>6</v>
      </c>
      <c r="I10" s="83">
        <v>26873.127721599998</v>
      </c>
      <c r="J10" s="22">
        <f t="shared" si="1"/>
        <v>2190.0063552500001</v>
      </c>
      <c r="K10" s="23">
        <f t="shared" si="2"/>
        <v>29063.134076849998</v>
      </c>
    </row>
    <row r="11" spans="2:11">
      <c r="B11" s="38" t="s">
        <v>7</v>
      </c>
      <c r="C11" s="93">
        <v>130.69066763142999</v>
      </c>
      <c r="D11" s="88">
        <v>0</v>
      </c>
      <c r="E11" s="55">
        <f t="shared" si="0"/>
        <v>130.69066763142999</v>
      </c>
      <c r="F11" s="21"/>
      <c r="G11" s="21"/>
      <c r="H11" s="20" t="s">
        <v>7</v>
      </c>
      <c r="I11" s="82">
        <v>128373.85143987001</v>
      </c>
      <c r="J11" s="22">
        <f t="shared" si="1"/>
        <v>0</v>
      </c>
      <c r="K11" s="23">
        <f t="shared" si="2"/>
        <v>128373.85143987001</v>
      </c>
    </row>
    <row r="12" spans="2:11">
      <c r="B12" s="39" t="s">
        <v>8</v>
      </c>
      <c r="C12" s="93">
        <v>476.19337287602235</v>
      </c>
      <c r="D12" s="93">
        <v>0</v>
      </c>
      <c r="E12" s="55">
        <f t="shared" si="0"/>
        <v>476.19337287602235</v>
      </c>
      <c r="F12" s="21"/>
      <c r="G12" s="21"/>
      <c r="H12" s="24" t="s">
        <v>8</v>
      </c>
      <c r="I12" s="82">
        <v>464132.36310170701</v>
      </c>
      <c r="J12" s="22">
        <f t="shared" si="1"/>
        <v>0</v>
      </c>
      <c r="K12" s="23">
        <f t="shared" si="2"/>
        <v>464132.36310170701</v>
      </c>
    </row>
    <row r="13" spans="2:11" s="15" customFormat="1">
      <c r="B13" s="52" t="s">
        <v>9</v>
      </c>
      <c r="C13" s="91">
        <f>C14+C15+C16</f>
        <v>571.94409916397433</v>
      </c>
      <c r="D13" s="86">
        <f>SUM(D14:D16)</f>
        <v>24.528115324954513</v>
      </c>
      <c r="E13" s="64">
        <f t="shared" ref="E13" si="3">SUM(E14:E16)</f>
        <v>599.51206957583622</v>
      </c>
      <c r="F13" s="19"/>
      <c r="G13" s="19"/>
      <c r="H13" s="16" t="s">
        <v>9</v>
      </c>
      <c r="I13" s="17">
        <f>SUM(I14:I16)</f>
        <v>571944.0991639744</v>
      </c>
      <c r="J13" s="17">
        <f>SUM(J14:J16)</f>
        <v>24528.11532495451</v>
      </c>
      <c r="K13" s="17">
        <f>SUM(K14:K16)</f>
        <v>599512.06957583618</v>
      </c>
    </row>
    <row r="14" spans="2:11">
      <c r="B14" s="39" t="s">
        <v>25</v>
      </c>
      <c r="C14" s="87">
        <v>468.03707213481795</v>
      </c>
      <c r="D14" s="88">
        <v>17.723774835353002</v>
      </c>
      <c r="E14" s="23">
        <v>490.61568422946198</v>
      </c>
      <c r="F14" s="25"/>
      <c r="G14" s="21"/>
      <c r="H14" s="24" t="s">
        <v>25</v>
      </c>
      <c r="I14" s="22">
        <f t="shared" ref="I14:K16" si="4">C14*1000</f>
        <v>468037.07213481795</v>
      </c>
      <c r="J14" s="22">
        <f t="shared" si="4"/>
        <v>17723.774835353001</v>
      </c>
      <c r="K14" s="22">
        <f t="shared" si="4"/>
        <v>490615.684229462</v>
      </c>
    </row>
    <row r="15" spans="2:11">
      <c r="B15" s="39" t="s">
        <v>10</v>
      </c>
      <c r="C15" s="87">
        <v>16.132200339672831</v>
      </c>
      <c r="D15" s="88">
        <v>2.5576641288787703</v>
      </c>
      <c r="E15" s="23">
        <v>18.882212804530752</v>
      </c>
      <c r="F15" s="21"/>
      <c r="G15" s="21"/>
      <c r="H15" s="24" t="s">
        <v>10</v>
      </c>
      <c r="I15" s="22">
        <f t="shared" ref="I15:J20" si="5">C15*1000</f>
        <v>16132.200339672831</v>
      </c>
      <c r="J15" s="22">
        <f t="shared" ref="J15:J16" si="6">D15*1000</f>
        <v>2557.66412887877</v>
      </c>
      <c r="K15" s="22">
        <f t="shared" si="4"/>
        <v>18882.212804530751</v>
      </c>
    </row>
    <row r="16" spans="2:11">
      <c r="B16" s="39" t="s">
        <v>26</v>
      </c>
      <c r="C16" s="87">
        <v>87.774826689483561</v>
      </c>
      <c r="D16" s="88">
        <v>4.2466763607227405</v>
      </c>
      <c r="E16" s="23">
        <v>90.014172541843465</v>
      </c>
      <c r="F16" s="25"/>
      <c r="G16" s="25"/>
      <c r="H16" s="24" t="s">
        <v>26</v>
      </c>
      <c r="I16" s="22">
        <f t="shared" si="5"/>
        <v>87774.826689483554</v>
      </c>
      <c r="J16" s="22">
        <f t="shared" si="6"/>
        <v>4246.6763607227404</v>
      </c>
      <c r="K16" s="22">
        <f t="shared" si="4"/>
        <v>90014.172541843465</v>
      </c>
    </row>
    <row r="17" spans="2:11" s="15" customFormat="1">
      <c r="B17" s="52" t="s">
        <v>11</v>
      </c>
      <c r="C17" s="90">
        <f t="shared" ref="C17:D17" si="7">C18+C19+C20</f>
        <v>293.60404983433676</v>
      </c>
      <c r="D17" s="89">
        <f t="shared" si="7"/>
        <v>1.757478631437148</v>
      </c>
      <c r="E17" s="64">
        <f t="shared" ref="E17" si="8">SUM(E18:E20)</f>
        <v>295.36152846577392</v>
      </c>
      <c r="F17" s="19"/>
      <c r="G17" s="19"/>
      <c r="H17" s="16" t="s">
        <v>11</v>
      </c>
      <c r="I17" s="17">
        <f>SUM(I18:I20)</f>
        <v>293604.04983433674</v>
      </c>
      <c r="J17" s="17">
        <f>SUM(J18:J20)</f>
        <v>1757.4786314371479</v>
      </c>
      <c r="K17" s="18">
        <f>I17+J17</f>
        <v>295361.52846577391</v>
      </c>
    </row>
    <row r="18" spans="2:11">
      <c r="B18" s="39" t="s">
        <v>12</v>
      </c>
      <c r="C18" s="87">
        <v>158.08264905731403</v>
      </c>
      <c r="D18" s="88">
        <v>0.36616874603827804</v>
      </c>
      <c r="E18" s="23">
        <f t="shared" ref="E18:E33" si="9">C18+D18</f>
        <v>158.44881780335231</v>
      </c>
      <c r="F18" s="21"/>
      <c r="G18" s="21"/>
      <c r="H18" s="24" t="s">
        <v>12</v>
      </c>
      <c r="I18" s="22">
        <f t="shared" si="5"/>
        <v>158082.64905731403</v>
      </c>
      <c r="J18" s="22">
        <f t="shared" si="5"/>
        <v>366.16874603827802</v>
      </c>
      <c r="K18" s="23">
        <f>SUM(I18:J18)</f>
        <v>158448.81780335231</v>
      </c>
    </row>
    <row r="19" spans="2:11">
      <c r="B19" s="39" t="s">
        <v>13</v>
      </c>
      <c r="C19" s="87">
        <v>35.804705942630484</v>
      </c>
      <c r="D19" s="88">
        <v>0.10505011592987</v>
      </c>
      <c r="E19" s="23">
        <f t="shared" si="9"/>
        <v>35.909756058560355</v>
      </c>
      <c r="F19" s="21"/>
      <c r="G19" s="21"/>
      <c r="H19" s="24" t="s">
        <v>13</v>
      </c>
      <c r="I19" s="22">
        <f t="shared" si="5"/>
        <v>35804.705942630484</v>
      </c>
      <c r="J19" s="22">
        <f t="shared" si="5"/>
        <v>105.05011592987</v>
      </c>
      <c r="K19" s="23">
        <f t="shared" ref="K19:K20" si="10">SUM(I19:J19)</f>
        <v>35909.756058560357</v>
      </c>
    </row>
    <row r="20" spans="2:11">
      <c r="B20" s="39" t="s">
        <v>14</v>
      </c>
      <c r="C20" s="87">
        <v>99.716694834392257</v>
      </c>
      <c r="D20" s="88">
        <v>1.2862597694689999</v>
      </c>
      <c r="E20" s="23">
        <f t="shared" si="9"/>
        <v>101.00295460386126</v>
      </c>
      <c r="F20" s="21"/>
      <c r="G20" s="21"/>
      <c r="H20" s="24" t="s">
        <v>14</v>
      </c>
      <c r="I20" s="22">
        <f t="shared" si="5"/>
        <v>99716.694834392256</v>
      </c>
      <c r="J20" s="22">
        <f t="shared" si="5"/>
        <v>1286.2597694689998</v>
      </c>
      <c r="K20" s="23">
        <f t="shared" si="10"/>
        <v>101002.95460386126</v>
      </c>
    </row>
    <row r="21" spans="2:11" s="15" customFormat="1">
      <c r="B21" s="52" t="s">
        <v>15</v>
      </c>
      <c r="C21" s="58">
        <f>SUM(C22:C27)</f>
        <v>209.94711268733255</v>
      </c>
      <c r="D21" s="58">
        <f>SUM(D22:D27)</f>
        <v>37.502916183529678</v>
      </c>
      <c r="E21" s="64">
        <f t="shared" ref="E21" si="11">SUM(E22:E27)</f>
        <v>247.45002887086224</v>
      </c>
      <c r="F21" s="19"/>
      <c r="G21" s="19"/>
      <c r="H21" s="16" t="s">
        <v>15</v>
      </c>
      <c r="I21" s="17">
        <f>SUM(I22:I27)</f>
        <v>209947.11268733253</v>
      </c>
      <c r="J21" s="17">
        <f>SUM(J22:J27)</f>
        <v>37502.916183529676</v>
      </c>
      <c r="K21" s="18">
        <f>I21+J21</f>
        <v>247450.02887086221</v>
      </c>
    </row>
    <row r="22" spans="2:11">
      <c r="B22" s="39" t="s">
        <v>27</v>
      </c>
      <c r="C22" s="87">
        <v>82.668398607117751</v>
      </c>
      <c r="D22" s="87">
        <v>13.193168642882236</v>
      </c>
      <c r="E22" s="23">
        <f t="shared" si="9"/>
        <v>95.861567249999993</v>
      </c>
      <c r="F22" s="25"/>
      <c r="G22" s="21"/>
      <c r="H22" s="24" t="s">
        <v>27</v>
      </c>
      <c r="I22" s="22">
        <f t="shared" ref="I22" si="12">C22*1000</f>
        <v>82668.39860711775</v>
      </c>
      <c r="J22" s="22">
        <f t="shared" ref="J22" si="13">D22*1000</f>
        <v>13193.168642882236</v>
      </c>
      <c r="K22" s="23">
        <f>SUM(I22:J22)</f>
        <v>95861.567249999993</v>
      </c>
    </row>
    <row r="23" spans="2:11">
      <c r="B23" s="39" t="s">
        <v>29</v>
      </c>
      <c r="C23" s="87">
        <v>59.322030905863848</v>
      </c>
      <c r="D23" s="87">
        <v>11.28075162123406</v>
      </c>
      <c r="E23" s="23">
        <f t="shared" si="9"/>
        <v>70.602782527097901</v>
      </c>
      <c r="F23" s="25"/>
      <c r="G23" s="21"/>
      <c r="H23" s="24" t="s">
        <v>29</v>
      </c>
      <c r="I23" s="22">
        <f t="shared" ref="I23:I25" si="14">C23*1000</f>
        <v>59322.030905863845</v>
      </c>
      <c r="J23" s="22">
        <f t="shared" ref="J23:J25" si="15">D23*1000</f>
        <v>11280.75162123406</v>
      </c>
      <c r="K23" s="23">
        <f t="shared" ref="K23:K27" si="16">SUM(I23:J23)</f>
        <v>70602.782527097908</v>
      </c>
    </row>
    <row r="24" spans="2:11">
      <c r="B24" s="39" t="s">
        <v>16</v>
      </c>
      <c r="C24" s="87">
        <v>20.989726746426964</v>
      </c>
      <c r="D24" s="87">
        <v>2.5931411190933766</v>
      </c>
      <c r="E24" s="23">
        <f t="shared" si="9"/>
        <v>23.582867865520342</v>
      </c>
      <c r="F24" s="25"/>
      <c r="G24" s="21"/>
      <c r="H24" s="24" t="s">
        <v>16</v>
      </c>
      <c r="I24" s="22">
        <f t="shared" si="14"/>
        <v>20989.726746426964</v>
      </c>
      <c r="J24" s="22">
        <f t="shared" si="15"/>
        <v>2593.1411190933768</v>
      </c>
      <c r="K24" s="23">
        <f t="shared" si="16"/>
        <v>23582.86786552034</v>
      </c>
    </row>
    <row r="25" spans="2:11">
      <c r="B25" s="39" t="s">
        <v>17</v>
      </c>
      <c r="C25" s="87">
        <v>27.244364649680001</v>
      </c>
      <c r="D25" s="88">
        <v>4.0693933503200004</v>
      </c>
      <c r="E25" s="23">
        <f t="shared" si="9"/>
        <v>31.313758</v>
      </c>
      <c r="F25" s="21"/>
      <c r="G25" s="21"/>
      <c r="H25" s="24" t="s">
        <v>17</v>
      </c>
      <c r="I25" s="22">
        <f t="shared" si="14"/>
        <v>27244.364649680003</v>
      </c>
      <c r="J25" s="22">
        <f t="shared" si="15"/>
        <v>4069.3933503200005</v>
      </c>
      <c r="K25" s="23">
        <f t="shared" si="16"/>
        <v>31313.758000000002</v>
      </c>
    </row>
    <row r="26" spans="2:11">
      <c r="B26" s="39" t="s">
        <v>18</v>
      </c>
      <c r="C26" s="87">
        <v>17.253797666540002</v>
      </c>
      <c r="D26" s="88">
        <v>6.3664614500000001</v>
      </c>
      <c r="E26" s="23">
        <f t="shared" si="9"/>
        <v>23.620259116540002</v>
      </c>
      <c r="F26" s="21"/>
      <c r="G26" s="21"/>
      <c r="H26" s="24" t="s">
        <v>18</v>
      </c>
      <c r="I26" s="22">
        <f>C26*1000</f>
        <v>17253.797666540002</v>
      </c>
      <c r="J26" s="22">
        <f>D26*1000</f>
        <v>6366.4614499999998</v>
      </c>
      <c r="K26" s="23">
        <f t="shared" si="16"/>
        <v>23620.259116540001</v>
      </c>
    </row>
    <row r="27" spans="2:11">
      <c r="B27" s="39" t="s">
        <v>19</v>
      </c>
      <c r="C27" s="59">
        <v>2.4687941117040002</v>
      </c>
      <c r="D27" s="59">
        <v>0</v>
      </c>
      <c r="E27" s="23">
        <f t="shared" si="9"/>
        <v>2.4687941117040002</v>
      </c>
      <c r="F27" s="21"/>
      <c r="G27" s="21"/>
      <c r="H27" s="24" t="s">
        <v>19</v>
      </c>
      <c r="I27" s="22">
        <f>C27*1000</f>
        <v>2468.794111704</v>
      </c>
      <c r="J27" s="22">
        <f>D27*1000</f>
        <v>0</v>
      </c>
      <c r="K27" s="23">
        <f t="shared" si="16"/>
        <v>2468.794111704</v>
      </c>
    </row>
    <row r="28" spans="2:11" s="15" customFormat="1">
      <c r="B28" s="52" t="s">
        <v>20</v>
      </c>
      <c r="C28" s="91">
        <f>SUM(C29:C30)</f>
        <v>12.990531287916809</v>
      </c>
      <c r="D28" s="86">
        <v>0</v>
      </c>
      <c r="E28" s="64">
        <f>SUM(E29:E30)</f>
        <v>12.990531287916809</v>
      </c>
      <c r="F28" s="19"/>
      <c r="G28" s="19"/>
      <c r="H28" s="16" t="s">
        <v>20</v>
      </c>
      <c r="I28" s="17">
        <f>SUM(I29:I30)</f>
        <v>12990.531287916809</v>
      </c>
      <c r="J28" s="17">
        <f>SUM(J29:J30)</f>
        <v>0</v>
      </c>
      <c r="K28" s="18">
        <f>I28+J28</f>
        <v>12990.531287916809</v>
      </c>
    </row>
    <row r="29" spans="2:11">
      <c r="B29" s="39" t="s">
        <v>21</v>
      </c>
      <c r="C29" s="87">
        <v>8.1599526098007793</v>
      </c>
      <c r="D29" s="88">
        <v>0</v>
      </c>
      <c r="E29" s="23">
        <f t="shared" si="9"/>
        <v>8.1599526098007793</v>
      </c>
      <c r="F29" s="21"/>
      <c r="G29" s="21"/>
      <c r="H29" s="24" t="s">
        <v>21</v>
      </c>
      <c r="I29" s="22">
        <f t="shared" ref="I29" si="17">C29*1000</f>
        <v>8159.9526098007791</v>
      </c>
      <c r="J29" s="22">
        <f t="shared" ref="J29" si="18">D29*1000</f>
        <v>0</v>
      </c>
      <c r="K29" s="23">
        <f>SUM(I29:J29)</f>
        <v>8159.9526098007791</v>
      </c>
    </row>
    <row r="30" spans="2:11">
      <c r="B30" s="39" t="s">
        <v>22</v>
      </c>
      <c r="C30" s="87">
        <v>4.83057867811603</v>
      </c>
      <c r="D30" s="88">
        <v>0</v>
      </c>
      <c r="E30" s="23">
        <f t="shared" si="9"/>
        <v>4.83057867811603</v>
      </c>
      <c r="F30" s="21"/>
      <c r="G30" s="21"/>
      <c r="H30" s="24" t="s">
        <v>22</v>
      </c>
      <c r="I30" s="22">
        <f t="shared" ref="I30" si="19">C30*1000</f>
        <v>4830.5786781160305</v>
      </c>
      <c r="J30" s="22">
        <f t="shared" ref="J30" si="20">D30*1000</f>
        <v>0</v>
      </c>
      <c r="K30" s="23">
        <f>SUM(I30:J30)</f>
        <v>4830.5786781160305</v>
      </c>
    </row>
    <row r="31" spans="2:11">
      <c r="B31" s="78" t="s">
        <v>23</v>
      </c>
      <c r="C31" s="91">
        <v>0.61216784058064877</v>
      </c>
      <c r="D31" s="91">
        <v>0.47466078767816999</v>
      </c>
      <c r="E31" s="65">
        <f t="shared" si="9"/>
        <v>1.0868286282588189</v>
      </c>
      <c r="F31" s="19"/>
      <c r="G31" s="21"/>
      <c r="H31" s="26" t="s">
        <v>23</v>
      </c>
      <c r="I31" s="27">
        <f t="shared" ref="I31:I32" si="21">C31*1000</f>
        <v>612.16784058064877</v>
      </c>
      <c r="J31" s="27">
        <f t="shared" ref="J31:J32" si="22">D31*1000</f>
        <v>474.66078767816998</v>
      </c>
      <c r="K31" s="28">
        <f>SUM(I31:J31)</f>
        <v>1086.8286282588188</v>
      </c>
    </row>
    <row r="32" spans="2:11">
      <c r="B32" s="92" t="s">
        <v>41</v>
      </c>
      <c r="C32" s="94">
        <v>3.1904483317439793</v>
      </c>
      <c r="D32" s="91">
        <v>6.1889306092720003E-2</v>
      </c>
      <c r="E32" s="65">
        <f t="shared" si="9"/>
        <v>3.2523376378366993</v>
      </c>
      <c r="F32" s="19"/>
      <c r="G32" s="21"/>
      <c r="H32" s="56" t="s">
        <v>41</v>
      </c>
      <c r="I32" s="27">
        <f t="shared" si="21"/>
        <v>3190.4483317439795</v>
      </c>
      <c r="J32" s="27">
        <f t="shared" si="22"/>
        <v>61.889306092720005</v>
      </c>
      <c r="K32" s="28">
        <f>SUM(I32:J32)</f>
        <v>3252.3376378366993</v>
      </c>
    </row>
    <row r="33" spans="1:11" ht="15.75" thickBot="1">
      <c r="B33" s="29" t="s">
        <v>24</v>
      </c>
      <c r="C33" s="30">
        <f>C21+C17+C13+C7+C31+C28+C32</f>
        <v>2404.9942147686274</v>
      </c>
      <c r="D33" s="30">
        <f>D21+D17+D13+D7+D31+D28+D32</f>
        <v>106.02472551263222</v>
      </c>
      <c r="E33" s="66">
        <f t="shared" si="9"/>
        <v>2511.0189402812598</v>
      </c>
      <c r="F33" s="15"/>
      <c r="H33" s="29" t="s">
        <v>24</v>
      </c>
      <c r="I33" s="30">
        <f>I21+I17+I13+I7+I31+I28+I32</f>
        <v>2377155.4858452221</v>
      </c>
      <c r="J33" s="30">
        <f>J21+J17+J13+J7+J31+J28+J32</f>
        <v>106024.72551263221</v>
      </c>
      <c r="K33" s="57">
        <f>SUM(I33:J33)</f>
        <v>2483180.2113578543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46</v>
      </c>
      <c r="I36" s="33"/>
      <c r="J36" s="33"/>
      <c r="K36" s="33"/>
    </row>
    <row r="37" spans="1:11">
      <c r="B37" s="40" t="s">
        <v>52</v>
      </c>
    </row>
    <row r="38" spans="1:11">
      <c r="H38" s="34"/>
      <c r="J38" s="34"/>
      <c r="K38" s="34" t="s">
        <v>40</v>
      </c>
    </row>
    <row r="39" spans="1:11">
      <c r="A39" s="34"/>
      <c r="B39" s="35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3"/>
  <sheetViews>
    <sheetView showGridLines="0" topLeftCell="C1" zoomScale="70" zoomScaleNormal="70" workbookViewId="0">
      <selection activeCell="G4" sqref="G4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102" t="s">
        <v>33</v>
      </c>
      <c r="C1" s="102"/>
      <c r="D1" s="102"/>
      <c r="E1" s="10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102" t="s">
        <v>34</v>
      </c>
      <c r="C2" s="102"/>
      <c r="D2" s="102"/>
      <c r="E2" s="10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6" t="s">
        <v>1</v>
      </c>
      <c r="C4" s="98" t="str">
        <f>'data aset IKNB'!C5:D5</f>
        <v>Juli 2020</v>
      </c>
      <c r="D4" s="99"/>
      <c r="E4" s="100" t="s">
        <v>28</v>
      </c>
    </row>
    <row r="5" spans="1:88">
      <c r="B5" s="97"/>
      <c r="C5" s="37" t="s">
        <v>31</v>
      </c>
      <c r="D5" s="37" t="s">
        <v>36</v>
      </c>
      <c r="E5" s="101"/>
    </row>
    <row r="6" spans="1:88" s="8" customFormat="1">
      <c r="A6" s="1"/>
      <c r="B6" s="5" t="s">
        <v>3</v>
      </c>
      <c r="C6" s="73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84">
        <v>54</v>
      </c>
      <c r="D7" s="79">
        <v>7</v>
      </c>
      <c r="E7" s="9">
        <f t="shared" si="0"/>
        <v>61</v>
      </c>
    </row>
    <row r="8" spans="1:88">
      <c r="B8" s="45" t="s">
        <v>5</v>
      </c>
      <c r="C8" s="84">
        <v>74</v>
      </c>
      <c r="D8" s="79">
        <v>5</v>
      </c>
      <c r="E8" s="9">
        <f t="shared" si="0"/>
        <v>79</v>
      </c>
    </row>
    <row r="9" spans="1:88">
      <c r="B9" s="45" t="s">
        <v>6</v>
      </c>
      <c r="C9" s="84">
        <v>6</v>
      </c>
      <c r="D9" s="79">
        <v>1</v>
      </c>
      <c r="E9" s="9">
        <f t="shared" si="0"/>
        <v>7</v>
      </c>
    </row>
    <row r="10" spans="1:88">
      <c r="B10" s="45" t="s">
        <v>7</v>
      </c>
      <c r="C10" s="84">
        <v>3</v>
      </c>
      <c r="D10" s="79">
        <v>0</v>
      </c>
      <c r="E10" s="9">
        <f t="shared" si="0"/>
        <v>3</v>
      </c>
    </row>
    <row r="11" spans="1:88">
      <c r="B11" s="45" t="s">
        <v>8</v>
      </c>
      <c r="C11" s="85">
        <v>2</v>
      </c>
      <c r="D11" s="53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49">
        <f>SUM(C13:C15)</f>
        <v>236</v>
      </c>
      <c r="D12" s="80">
        <f>SUM(D13:D15)</f>
        <v>9</v>
      </c>
      <c r="E12" s="7">
        <f>C12+D12</f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4">
        <v>177</v>
      </c>
      <c r="D13" s="79">
        <v>5</v>
      </c>
      <c r="E13" s="9">
        <f>C13+D13</f>
        <v>182</v>
      </c>
    </row>
    <row r="14" spans="1:88">
      <c r="B14" s="47" t="s">
        <v>10</v>
      </c>
      <c r="C14" s="74">
        <v>57</v>
      </c>
      <c r="D14" s="79">
        <v>4</v>
      </c>
      <c r="E14" s="9">
        <f>C14+D14</f>
        <v>61</v>
      </c>
    </row>
    <row r="15" spans="1:88">
      <c r="B15" s="47" t="s">
        <v>26</v>
      </c>
      <c r="C15" s="74">
        <v>2</v>
      </c>
      <c r="D15" s="79"/>
      <c r="E15" s="9">
        <f>C15+D15</f>
        <v>2</v>
      </c>
    </row>
    <row r="16" spans="1:88" s="8" customFormat="1">
      <c r="A16" s="1"/>
      <c r="B16" s="48" t="s">
        <v>11</v>
      </c>
      <c r="C16" s="75">
        <f>SUM(C17:C19)</f>
        <v>217</v>
      </c>
      <c r="D16" s="62">
        <f>SUM(D17:D19)</f>
        <v>3</v>
      </c>
      <c r="E16" s="63">
        <f t="shared" ref="E16:E24" si="1">C16+D16</f>
        <v>220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4">
        <v>151</v>
      </c>
      <c r="D17" s="81">
        <v>1</v>
      </c>
      <c r="E17" s="61">
        <f t="shared" si="1"/>
        <v>152</v>
      </c>
    </row>
    <row r="18" spans="1:88">
      <c r="B18" s="45" t="s">
        <v>13</v>
      </c>
      <c r="C18" s="74">
        <v>43</v>
      </c>
      <c r="D18" s="81">
        <v>1</v>
      </c>
      <c r="E18" s="61">
        <f t="shared" si="1"/>
        <v>44</v>
      </c>
    </row>
    <row r="19" spans="1:88">
      <c r="B19" s="45" t="s">
        <v>14</v>
      </c>
      <c r="C19" s="74">
        <v>23</v>
      </c>
      <c r="D19" s="81">
        <v>1</v>
      </c>
      <c r="E19" s="61">
        <f t="shared" si="1"/>
        <v>24</v>
      </c>
    </row>
    <row r="20" spans="1:88" s="8" customFormat="1">
      <c r="A20" s="1"/>
      <c r="B20" s="46" t="s">
        <v>15</v>
      </c>
      <c r="C20" s="75">
        <f>C21+C22+C25+C26+C27+C28</f>
        <v>110</v>
      </c>
      <c r="D20" s="62">
        <f>D21+D22+D25+D26+D27+D28</f>
        <v>5</v>
      </c>
      <c r="E20" s="63">
        <f t="shared" si="1"/>
        <v>115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76">
        <v>1</v>
      </c>
      <c r="D21" s="60"/>
      <c r="E21" s="61">
        <f t="shared" si="1"/>
        <v>1</v>
      </c>
    </row>
    <row r="22" spans="1:88">
      <c r="B22" s="68" t="s">
        <v>29</v>
      </c>
      <c r="C22" s="77">
        <f>C23+C24</f>
        <v>85</v>
      </c>
      <c r="D22" s="69">
        <v>3</v>
      </c>
      <c r="E22" s="70">
        <f t="shared" si="1"/>
        <v>88</v>
      </c>
    </row>
    <row r="23" spans="1:88">
      <c r="B23" s="67" t="s">
        <v>42</v>
      </c>
      <c r="C23" s="76">
        <v>44</v>
      </c>
      <c r="D23" s="60">
        <v>2</v>
      </c>
      <c r="E23" s="61">
        <f t="shared" si="1"/>
        <v>46</v>
      </c>
    </row>
    <row r="24" spans="1:88">
      <c r="B24" s="67" t="s">
        <v>47</v>
      </c>
      <c r="C24" s="60">
        <v>41</v>
      </c>
      <c r="D24" s="60">
        <v>1</v>
      </c>
      <c r="E24" s="61">
        <f t="shared" si="1"/>
        <v>42</v>
      </c>
    </row>
    <row r="25" spans="1:88">
      <c r="B25" s="45" t="s">
        <v>16</v>
      </c>
      <c r="C25" s="53">
        <v>21</v>
      </c>
      <c r="D25" s="53">
        <v>2</v>
      </c>
      <c r="E25" s="10">
        <f t="shared" ref="E25:E38" si="2">C25+D25</f>
        <v>23</v>
      </c>
    </row>
    <row r="26" spans="1:88">
      <c r="B26" s="45" t="s">
        <v>17</v>
      </c>
      <c r="C26" s="53">
        <v>1</v>
      </c>
      <c r="D26" s="53"/>
      <c r="E26" s="10">
        <f t="shared" si="2"/>
        <v>1</v>
      </c>
    </row>
    <row r="27" spans="1:88">
      <c r="B27" s="45" t="s">
        <v>18</v>
      </c>
      <c r="C27" s="53">
        <v>1</v>
      </c>
      <c r="D27" s="53"/>
      <c r="E27" s="10">
        <f t="shared" si="2"/>
        <v>1</v>
      </c>
    </row>
    <row r="28" spans="1:88">
      <c r="B28" s="45" t="s">
        <v>19</v>
      </c>
      <c r="C28" s="53">
        <v>1</v>
      </c>
      <c r="D28" s="53"/>
      <c r="E28" s="10">
        <f t="shared" si="2"/>
        <v>1</v>
      </c>
    </row>
    <row r="29" spans="1:88" s="8" customFormat="1">
      <c r="A29" s="1"/>
      <c r="B29" s="46" t="s">
        <v>30</v>
      </c>
      <c r="C29" s="50">
        <f>SUM(C30:C32)</f>
        <v>228</v>
      </c>
      <c r="D29" s="50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48</v>
      </c>
      <c r="C30" s="51">
        <v>160</v>
      </c>
      <c r="D30" s="51"/>
      <c r="E30" s="9">
        <f t="shared" si="2"/>
        <v>160</v>
      </c>
    </row>
    <row r="31" spans="1:88">
      <c r="B31" s="45" t="s">
        <v>49</v>
      </c>
      <c r="C31" s="51">
        <v>42</v>
      </c>
      <c r="D31" s="51"/>
      <c r="E31" s="9">
        <f t="shared" si="2"/>
        <v>42</v>
      </c>
    </row>
    <row r="32" spans="1:88">
      <c r="B32" s="45" t="s">
        <v>50</v>
      </c>
      <c r="C32" s="51">
        <v>26</v>
      </c>
      <c r="D32" s="51"/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76</v>
      </c>
      <c r="E33" s="7">
        <f t="shared" si="2"/>
        <v>222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7" t="s">
        <v>44</v>
      </c>
      <c r="C34" s="51">
        <v>137</v>
      </c>
      <c r="D34" s="51">
        <v>76</v>
      </c>
      <c r="E34" s="71">
        <f t="shared" si="2"/>
        <v>213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7" t="s">
        <v>45</v>
      </c>
      <c r="C35" s="51">
        <v>9</v>
      </c>
      <c r="D35" s="72"/>
      <c r="E35" s="71">
        <f t="shared" si="2"/>
        <v>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147</v>
      </c>
      <c r="D36" s="6">
        <f>D37+D38</f>
        <v>11</v>
      </c>
      <c r="E36" s="7">
        <f t="shared" si="2"/>
        <v>158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7" t="s">
        <v>42</v>
      </c>
      <c r="C37" s="51">
        <v>31</v>
      </c>
      <c r="D37" s="51">
        <v>2</v>
      </c>
      <c r="E37" s="10">
        <f t="shared" si="2"/>
        <v>33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7" t="s">
        <v>43</v>
      </c>
      <c r="C38" s="51">
        <v>116</v>
      </c>
      <c r="D38" s="51">
        <v>9</v>
      </c>
      <c r="E38" s="10">
        <f t="shared" si="2"/>
        <v>125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1223</v>
      </c>
      <c r="D39" s="12">
        <f>D20+D16+D12+D6+D33+D29+D36</f>
        <v>117</v>
      </c>
      <c r="E39" s="12">
        <f>E6+E12+E16+E20+E29+E33+E36</f>
        <v>1340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665720-9941-4A3B-A52E-B66714CC6967}"/>
</file>

<file path=customXml/itemProps2.xml><?xml version="1.0" encoding="utf-8"?>
<ds:datastoreItem xmlns:ds="http://schemas.openxmlformats.org/officeDocument/2006/customXml" ds:itemID="{D4EEDB44-20B6-4399-B403-F1976E01EE9F}"/>
</file>

<file path=customXml/itemProps3.xml><?xml version="1.0" encoding="utf-8"?>
<ds:datastoreItem xmlns:ds="http://schemas.openxmlformats.org/officeDocument/2006/customXml" ds:itemID="{2DC60D6A-9109-4BC0-8C7A-695C219C2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aset IKNB</vt:lpstr>
      <vt:lpstr>Pelaku IKNB</vt:lpstr>
      <vt:lpstr>'data aset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2020-09-22T10:01:05Z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