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1.xml" ContentType="application/vnd.openxmlformats-officedocument.spreadsheetml.worksheet+xml"/>
  <Override PartName="/xl/worksheets/sheet46.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6.xml" ContentType="application/vnd.openxmlformats-officedocument.spreadsheetml.worksheet+xml"/>
  <Override PartName="/xl/worksheets/sheet47.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3.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2017\2017-06\"/>
    </mc:Choice>
  </mc:AlternateContent>
  <bookViews>
    <workbookView xWindow="0" yWindow="0" windowWidth="25125" windowHeight="12435"/>
  </bookViews>
  <sheets>
    <sheet name="Cover" sheetId="1" r:id="rId1"/>
    <sheet name="Notes" sheetId="2" r:id="rId2"/>
    <sheet name="Table Of Content" sheetId="3" r:id="rId3"/>
    <sheet name="Glosary" sheetId="4" r:id="rId4"/>
    <sheet name="Tabel 1" sheetId="167" r:id="rId5"/>
    <sheet name="Tabel 1 (2)" sheetId="5" state="hidden" r:id="rId6"/>
    <sheet name="Tabel 3" sheetId="314" r:id="rId7"/>
    <sheet name="Tabel 3.1" sheetId="315" r:id="rId8"/>
    <sheet name="Tabel 3.2" sheetId="316" r:id="rId9"/>
    <sheet name="Tabel 3.3" sheetId="317" r:id="rId10"/>
    <sheet name="Tabel 4" sheetId="318" r:id="rId11"/>
    <sheet name="Tabel 4.1" sheetId="319" r:id="rId12"/>
    <sheet name="Tabel 4.2" sheetId="320" r:id="rId13"/>
    <sheet name="Tabel 4.3" sheetId="321" r:id="rId14"/>
    <sheet name="Tabel 5" sheetId="322" r:id="rId15"/>
    <sheet name="Tabel 5.1" sheetId="323" r:id="rId16"/>
    <sheet name="Tabel 5.1.a" sheetId="324" r:id="rId17"/>
    <sheet name="Tabel 5.1.b" sheetId="325" r:id="rId18"/>
    <sheet name="Tabel 5.1.c" sheetId="326" r:id="rId19"/>
    <sheet name="Tabel 5.2" sheetId="327" r:id="rId20"/>
    <sheet name="Tabel 5.2.a" sheetId="328" r:id="rId21"/>
    <sheet name="Tabel 5.2.b" sheetId="329" r:id="rId22"/>
    <sheet name="Tabel 5.3" sheetId="330" r:id="rId23"/>
    <sheet name="Tabel 5.3.a" sheetId="331" r:id="rId24"/>
    <sheet name="Tabel 5.3.b" sheetId="332" r:id="rId25"/>
    <sheet name="Tabel 6" sheetId="333" r:id="rId26"/>
    <sheet name="Tabel 6.1" sheetId="334" r:id="rId27"/>
    <sheet name="Tabel 6.2" sheetId="335" r:id="rId28"/>
    <sheet name="Tabel 6.3" sheetId="336" r:id="rId29"/>
    <sheet name="Tabel 7" sheetId="337" r:id="rId30"/>
    <sheet name="Tabel 7.1" sheetId="338" r:id="rId31"/>
    <sheet name="Tabel 7.2" sheetId="339" r:id="rId32"/>
    <sheet name="Tabel 7.3" sheetId="340" r:id="rId33"/>
    <sheet name="Tabel 8" sheetId="341" r:id="rId34"/>
    <sheet name="Tabel 9" sheetId="342"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Febtiana Tia Pika - Personal View" guid="{A346EDBB-8F5D-48AE-8CF0-8B5C084A1557}" mergeInterval="0" personalView="1" maximized="1" xWindow="-8" yWindow="32" windowWidth="1382" windowHeight="744" activeSheetId="7"/>
    <customWorkbookView name="SERVER70 - Personal View" guid="{EB4FEB82-7273-415B-B402-8EEA020F8842}" mergeInterval="0" personalView="1" maximized="1" windowWidth="1280" windowHeight="779" activeSheetId="5"/>
    <customWorkbookView name="Iwan Saputra - Personal View" guid="{470994EE-CEA9-45A2-A5EE-DCAA1675B1EF}" mergeInterval="0" personalView="1" maximized="1" xWindow="-8" yWindow="-8" windowWidth="1382" windowHeight="744" activeSheetId="50"/>
    <customWorkbookView name="Phi-Ka - Personal View" guid="{5775350E-DA50-441E-8569-3DFCA9E573A2}" mergeInterval="0" personalView="1" maximized="1" windowWidth="1362" windowHeight="512" activeSheetId="44"/>
    <customWorkbookView name="Yandi Dwi Permana - Personal View" guid="{B244C660-12F9-4318-BC78-56058D4EBF22}" mergeInterval="0" personalView="1" xWindow="683" windowWidth="683" windowHeight="728" activeSheetId="42"/>
  </customWorkbookViews>
</workbook>
</file>

<file path=xl/calcChain.xml><?xml version="1.0" encoding="utf-8"?>
<calcChain xmlns="http://schemas.openxmlformats.org/spreadsheetml/2006/main">
  <c r="Z88" i="46" l="1"/>
  <c r="AA88" i="46"/>
  <c r="AB88" i="46"/>
  <c r="AC88" i="46"/>
  <c r="AD88" i="46"/>
  <c r="AE88" i="46"/>
  <c r="AF88" i="46"/>
  <c r="AG88" i="46"/>
  <c r="AH88" i="46"/>
  <c r="AI88" i="46"/>
  <c r="AJ88" i="46"/>
  <c r="AK88" i="46"/>
  <c r="B7" i="46" l="1"/>
  <c r="C7" i="46"/>
  <c r="D7" i="46"/>
  <c r="D46" i="46" s="1"/>
  <c r="E7" i="46"/>
  <c r="F7" i="46"/>
  <c r="G7" i="46"/>
  <c r="H7" i="46"/>
  <c r="H46" i="46" s="1"/>
  <c r="I7" i="46"/>
  <c r="J7" i="46"/>
  <c r="K7" i="46"/>
  <c r="L7" i="46"/>
  <c r="L46" i="46" s="1"/>
  <c r="M7" i="46"/>
  <c r="N7" i="46"/>
  <c r="B10" i="46"/>
  <c r="C10" i="46"/>
  <c r="C46" i="46" s="1"/>
  <c r="D10" i="46"/>
  <c r="E10" i="46"/>
  <c r="F10" i="46"/>
  <c r="G10" i="46"/>
  <c r="G46" i="46" s="1"/>
  <c r="H10" i="46"/>
  <c r="I10" i="46"/>
  <c r="J10" i="46"/>
  <c r="K10" i="46"/>
  <c r="K46" i="46" s="1"/>
  <c r="L10" i="46"/>
  <c r="M10" i="46"/>
  <c r="N10" i="46"/>
  <c r="B15" i="46"/>
  <c r="B46" i="46" s="1"/>
  <c r="C15" i="46"/>
  <c r="D15" i="46"/>
  <c r="E15" i="46"/>
  <c r="F15" i="46"/>
  <c r="F46" i="46" s="1"/>
  <c r="G15" i="46"/>
  <c r="H15" i="46"/>
  <c r="I15" i="46"/>
  <c r="J15" i="46"/>
  <c r="J46" i="46" s="1"/>
  <c r="K15" i="46"/>
  <c r="L15" i="46"/>
  <c r="M15" i="46"/>
  <c r="N15" i="46"/>
  <c r="N46" i="46" s="1"/>
  <c r="B20" i="46"/>
  <c r="C20" i="46"/>
  <c r="D20" i="46"/>
  <c r="E20" i="46"/>
  <c r="F20" i="46"/>
  <c r="G20" i="46"/>
  <c r="H20" i="46"/>
  <c r="I20" i="46"/>
  <c r="J20" i="46"/>
  <c r="K20" i="46"/>
  <c r="L20" i="46"/>
  <c r="M20" i="46"/>
  <c r="N20" i="46"/>
  <c r="B25" i="46"/>
  <c r="C25" i="46"/>
  <c r="D25" i="46"/>
  <c r="E25" i="46"/>
  <c r="F25" i="46"/>
  <c r="G25" i="46"/>
  <c r="H25" i="46"/>
  <c r="I25" i="46"/>
  <c r="J25" i="46"/>
  <c r="K25" i="46"/>
  <c r="L25" i="46"/>
  <c r="M25" i="46"/>
  <c r="N25" i="46"/>
  <c r="B27" i="46"/>
  <c r="C27" i="46"/>
  <c r="D27" i="46"/>
  <c r="E27" i="46"/>
  <c r="F27" i="46"/>
  <c r="G27" i="46"/>
  <c r="H27" i="46"/>
  <c r="I27" i="46"/>
  <c r="J27" i="46"/>
  <c r="K27" i="46"/>
  <c r="L27" i="46"/>
  <c r="M27" i="46"/>
  <c r="N27" i="46"/>
  <c r="B32" i="46"/>
  <c r="B34" i="46"/>
  <c r="B37" i="46"/>
  <c r="B41" i="46"/>
  <c r="B43" i="46"/>
  <c r="E46" i="46"/>
  <c r="I46" i="46"/>
  <c r="M46" i="46"/>
  <c r="B47" i="46"/>
  <c r="D47" i="46"/>
  <c r="F47" i="46"/>
  <c r="H47" i="46"/>
  <c r="J47" i="46"/>
  <c r="L47" i="46"/>
  <c r="N47" i="46"/>
  <c r="B72" i="46"/>
  <c r="C72" i="46"/>
  <c r="C47" i="46" s="1"/>
  <c r="D72" i="46"/>
  <c r="E72" i="46"/>
  <c r="E47" i="46" s="1"/>
  <c r="F72" i="46"/>
  <c r="G72" i="46"/>
  <c r="G47" i="46" s="1"/>
  <c r="H72" i="46"/>
  <c r="I72" i="46"/>
  <c r="I47" i="46" s="1"/>
  <c r="J72" i="46"/>
  <c r="K72" i="46"/>
  <c r="K47" i="46" s="1"/>
  <c r="L72" i="46"/>
  <c r="M72" i="46"/>
  <c r="M47" i="46" s="1"/>
  <c r="N72" i="46"/>
  <c r="B75" i="46"/>
  <c r="B83" i="46" s="1"/>
  <c r="F75" i="46"/>
  <c r="F83" i="46" s="1"/>
  <c r="J75" i="46"/>
  <c r="J83" i="46" s="1"/>
  <c r="N75" i="46"/>
  <c r="N83" i="46" s="1"/>
  <c r="B76" i="46"/>
  <c r="C76" i="46"/>
  <c r="C75" i="46" s="1"/>
  <c r="D76" i="46"/>
  <c r="E76" i="46"/>
  <c r="E75" i="46" s="1"/>
  <c r="E83" i="46" s="1"/>
  <c r="F76" i="46"/>
  <c r="G76" i="46"/>
  <c r="G75" i="46" s="1"/>
  <c r="H76" i="46"/>
  <c r="I76" i="46"/>
  <c r="I75" i="46" s="1"/>
  <c r="I83" i="46" s="1"/>
  <c r="J76" i="46"/>
  <c r="K76" i="46"/>
  <c r="K75" i="46" s="1"/>
  <c r="L76" i="46"/>
  <c r="M76" i="46"/>
  <c r="M75" i="46" s="1"/>
  <c r="M83" i="46" s="1"/>
  <c r="N76" i="46"/>
  <c r="B79" i="46"/>
  <c r="C79" i="46"/>
  <c r="D79" i="46"/>
  <c r="D75" i="46" s="1"/>
  <c r="D83" i="46" s="1"/>
  <c r="E79" i="46"/>
  <c r="F79" i="46"/>
  <c r="G79" i="46"/>
  <c r="H79" i="46"/>
  <c r="H75" i="46" s="1"/>
  <c r="H83" i="46" s="1"/>
  <c r="I79" i="46"/>
  <c r="J79" i="46"/>
  <c r="K79" i="46"/>
  <c r="L79" i="46"/>
  <c r="L75" i="46" s="1"/>
  <c r="L83" i="46" s="1"/>
  <c r="M79" i="46"/>
  <c r="N79" i="46"/>
  <c r="K83" i="46" l="1"/>
  <c r="G83" i="46"/>
  <c r="C83" i="46"/>
  <c r="B88" i="46"/>
  <c r="R88" i="46" l="1"/>
  <c r="S88" i="46"/>
  <c r="T88" i="46"/>
  <c r="U88" i="46"/>
  <c r="V88" i="46"/>
  <c r="W88" i="46"/>
  <c r="X88" i="46"/>
  <c r="Y88" i="46"/>
  <c r="B11" i="5"/>
  <c r="D11" i="5"/>
  <c r="AV9" i="5"/>
  <c r="AL9" i="5"/>
  <c r="AL3" i="5"/>
  <c r="O88" i="46"/>
  <c r="P88" i="46"/>
  <c r="Q88" i="46"/>
  <c r="DN8" i="5"/>
  <c r="DM8" i="5"/>
  <c r="DJ8" i="5"/>
  <c r="DN7" i="5"/>
  <c r="DM7" i="5"/>
  <c r="DJ7" i="5"/>
  <c r="DD8" i="5"/>
  <c r="DC8" i="5"/>
  <c r="CZ8" i="5"/>
  <c r="DD7" i="5"/>
  <c r="DC7" i="5"/>
  <c r="CZ7" i="5"/>
  <c r="CT8" i="5"/>
  <c r="CS8" i="5"/>
  <c r="CP8" i="5"/>
  <c r="CT7" i="5"/>
  <c r="CT11" i="5" s="1"/>
  <c r="CS7" i="5"/>
  <c r="CP7" i="5"/>
  <c r="CJ8" i="5"/>
  <c r="CI8" i="5"/>
  <c r="CF8" i="5"/>
  <c r="CJ7" i="5"/>
  <c r="CJ11" i="5" s="1"/>
  <c r="CI7" i="5"/>
  <c r="CF7" i="5"/>
  <c r="CG7" i="5" s="1"/>
  <c r="BZ8" i="5"/>
  <c r="BY8" i="5"/>
  <c r="BV8" i="5"/>
  <c r="BZ7" i="5"/>
  <c r="BY7" i="5"/>
  <c r="BV7" i="5"/>
  <c r="BP8" i="5"/>
  <c r="BO8" i="5"/>
  <c r="BL8" i="5"/>
  <c r="BP7" i="5"/>
  <c r="BO7" i="5"/>
  <c r="BL7" i="5"/>
  <c r="BF8" i="5"/>
  <c r="BE8" i="5"/>
  <c r="BB8" i="5"/>
  <c r="BF7" i="5"/>
  <c r="BE7" i="5"/>
  <c r="BB7" i="5"/>
  <c r="AV8" i="5"/>
  <c r="AT8" i="5"/>
  <c r="AV7" i="5"/>
  <c r="AT7" i="5"/>
  <c r="AR8" i="5"/>
  <c r="AR7" i="5"/>
  <c r="BC7" i="5"/>
  <c r="AL8" i="5"/>
  <c r="AK8" i="5"/>
  <c r="AH8" i="5"/>
  <c r="AL7" i="5"/>
  <c r="AK7" i="5"/>
  <c r="AH7" i="5"/>
  <c r="C3" i="5"/>
  <c r="W11" i="5"/>
  <c r="V11" i="5"/>
  <c r="BP9" i="5"/>
  <c r="AH9" i="5"/>
  <c r="BB9" i="5"/>
  <c r="BC9" i="5"/>
  <c r="BM9" i="5"/>
  <c r="AA9" i="5"/>
  <c r="AA11" i="5" s="1"/>
  <c r="BO9" i="5"/>
  <c r="AR9" i="5"/>
  <c r="AS9" i="5"/>
  <c r="CG9" i="5"/>
  <c r="BW9" i="5"/>
  <c r="CZ9" i="5"/>
  <c r="CQ9" i="5"/>
  <c r="BV9" i="5"/>
  <c r="M11" i="5"/>
  <c r="DL11" i="5"/>
  <c r="DI11" i="5"/>
  <c r="DH11" i="5"/>
  <c r="DN3" i="5"/>
  <c r="DM3" i="5"/>
  <c r="DK3" i="5"/>
  <c r="DJ3" i="5"/>
  <c r="DI3" i="5"/>
  <c r="DH3" i="5"/>
  <c r="DB11" i="5"/>
  <c r="CY11" i="5"/>
  <c r="CX11" i="5"/>
  <c r="DD3" i="5"/>
  <c r="DC3" i="5"/>
  <c r="DA3" i="5"/>
  <c r="CZ3" i="5"/>
  <c r="CY3" i="5"/>
  <c r="CX3" i="5"/>
  <c r="CR11" i="5"/>
  <c r="CO11" i="5"/>
  <c r="CN11" i="5"/>
  <c r="CT3" i="5"/>
  <c r="CS3" i="5"/>
  <c r="CQ3" i="5"/>
  <c r="CP3" i="5"/>
  <c r="CO3" i="5"/>
  <c r="CN3" i="5"/>
  <c r="CH11" i="5"/>
  <c r="CE11" i="5"/>
  <c r="CD11" i="5"/>
  <c r="CJ3" i="5"/>
  <c r="CI3" i="5"/>
  <c r="CG3" i="5"/>
  <c r="CF3" i="5"/>
  <c r="CE3" i="5"/>
  <c r="CD3" i="5"/>
  <c r="BX11" i="5"/>
  <c r="BU11" i="5"/>
  <c r="BT11" i="5"/>
  <c r="BZ3" i="5"/>
  <c r="BY3" i="5"/>
  <c r="BW3" i="5"/>
  <c r="BV3" i="5"/>
  <c r="BU3" i="5"/>
  <c r="BT3" i="5"/>
  <c r="BN11" i="5"/>
  <c r="BK11" i="5"/>
  <c r="BJ11" i="5"/>
  <c r="BP3" i="5"/>
  <c r="BO3" i="5"/>
  <c r="BM3" i="5"/>
  <c r="BL3" i="5"/>
  <c r="BK3" i="5"/>
  <c r="BJ3" i="5"/>
  <c r="BD11" i="5"/>
  <c r="BA11" i="5"/>
  <c r="AZ11" i="5"/>
  <c r="BF3" i="5"/>
  <c r="BE3" i="5"/>
  <c r="BC3" i="5"/>
  <c r="BB3" i="5"/>
  <c r="BA3" i="5"/>
  <c r="AZ3" i="5"/>
  <c r="AU11" i="5"/>
  <c r="AJ11" i="5"/>
  <c r="AG11" i="5"/>
  <c r="AF11" i="5"/>
  <c r="AI3" i="5"/>
  <c r="AH3" i="5"/>
  <c r="AG3" i="5"/>
  <c r="AF3" i="5"/>
  <c r="Z11" i="5"/>
  <c r="AA3" i="5"/>
  <c r="Y3" i="5"/>
  <c r="X3" i="5"/>
  <c r="W3" i="5"/>
  <c r="V3" i="5"/>
  <c r="C11" i="5"/>
  <c r="P11" i="5"/>
  <c r="G11" i="5"/>
  <c r="L11" i="5"/>
  <c r="O11" i="5"/>
  <c r="R11" i="5"/>
  <c r="Q11" i="5"/>
  <c r="N11" i="5"/>
  <c r="R3" i="5"/>
  <c r="Q3" i="5"/>
  <c r="O3" i="5"/>
  <c r="N3" i="5"/>
  <c r="M3" i="5"/>
  <c r="L3" i="5"/>
  <c r="M88" i="46"/>
  <c r="E88" i="46"/>
  <c r="H88" i="46"/>
  <c r="D88" i="46"/>
  <c r="L88" i="46"/>
  <c r="J88" i="46"/>
  <c r="F88" i="46"/>
  <c r="C88" i="46"/>
  <c r="G88" i="46"/>
  <c r="I88" i="46"/>
  <c r="K88" i="46"/>
  <c r="N88" i="46"/>
  <c r="F11" i="5"/>
  <c r="E11" i="5"/>
  <c r="H11" i="5"/>
  <c r="AI7" i="5" l="1"/>
  <c r="AH11" i="5"/>
  <c r="BW7" i="5"/>
  <c r="BV11" i="5"/>
  <c r="CQ7" i="5"/>
  <c r="CQ8" i="5"/>
  <c r="CQ11" i="5" s="1"/>
  <c r="BY11" i="5"/>
  <c r="DA8" i="5"/>
  <c r="BZ11" i="5"/>
  <c r="DM11" i="5"/>
  <c r="BM7" i="5"/>
  <c r="BP11" i="5"/>
  <c r="BC8" i="5"/>
  <c r="BC11" i="5" s="1"/>
  <c r="BW8" i="5"/>
  <c r="BW11" i="5" s="1"/>
  <c r="AI8" i="5"/>
  <c r="CI11" i="5"/>
  <c r="DK7" i="5"/>
  <c r="DN11" i="5"/>
  <c r="CP11" i="5"/>
  <c r="CS11" i="5"/>
  <c r="AV11" i="5"/>
  <c r="AS7" i="5"/>
  <c r="BM8" i="5"/>
  <c r="BM11" i="5" s="1"/>
  <c r="CG8" i="5"/>
  <c r="CG11" i="5" s="1"/>
  <c r="AR11" i="5"/>
  <c r="DD11" i="5"/>
  <c r="AL11" i="5"/>
  <c r="BO11" i="5"/>
  <c r="AS8" i="5"/>
  <c r="AI9" i="5"/>
  <c r="BH21" i="5"/>
  <c r="AK9" i="5"/>
  <c r="AK11" i="5" s="1"/>
  <c r="BB21" i="5"/>
  <c r="BE9" i="5"/>
  <c r="BE11" i="5" s="1"/>
  <c r="DJ9" i="5"/>
  <c r="DJ11" i="5" s="1"/>
  <c r="AT9" i="5"/>
  <c r="AT11" i="5" s="1"/>
  <c r="BG21" i="5"/>
  <c r="DK8" i="5"/>
  <c r="BB11" i="5"/>
  <c r="BL9" i="5"/>
  <c r="BL11" i="5" s="1"/>
  <c r="CF9" i="5"/>
  <c r="CF11" i="5" s="1"/>
  <c r="BC21" i="5"/>
  <c r="Y9" i="5"/>
  <c r="Y11" i="5" s="1"/>
  <c r="BF9" i="5"/>
  <c r="BF11" i="5" s="1"/>
  <c r="X9" i="5"/>
  <c r="CZ11" i="5"/>
  <c r="DC11" i="5"/>
  <c r="DA7" i="5"/>
  <c r="DA11" i="5" l="1"/>
  <c r="DK11" i="5"/>
  <c r="AS11" i="5"/>
  <c r="AI11" i="5"/>
  <c r="X11" i="5"/>
</calcChain>
</file>

<file path=xl/sharedStrings.xml><?xml version="1.0" encoding="utf-8"?>
<sst xmlns="http://schemas.openxmlformats.org/spreadsheetml/2006/main" count="4252" uniqueCount="1806">
  <si>
    <t>1. Asuransi Syariah</t>
  </si>
  <si>
    <t>-</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</si>
  <si>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</si>
  <si>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</si>
  <si>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</si>
  <si>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</si>
  <si>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</si>
  <si>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</si>
  <si>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</si>
  <si>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</si>
  <si>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</si>
  <si>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</si>
  <si>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</si>
  <si>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</si>
  <si>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</si>
  <si>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</si>
  <si>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</si>
  <si>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</si>
  <si>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</si>
  <si>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</si>
  <si>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</si>
  <si>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</si>
  <si>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</si>
  <si>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</si>
  <si>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</si>
  <si>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</si>
  <si>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</si>
  <si>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</si>
  <si>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</si>
  <si>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</si>
  <si>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</si>
  <si>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</si>
  <si>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</si>
  <si>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</si>
  <si>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</si>
  <si>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</si>
  <si>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</si>
  <si>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</si>
  <si>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</si>
  <si>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</si>
  <si>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</si>
  <si>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</si>
  <si>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</si>
  <si>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</si>
  <si>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</si>
  <si>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</si>
  <si>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</si>
  <si>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</si>
  <si>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</si>
  <si>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</si>
  <si>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</si>
  <si>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</si>
  <si>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</si>
  <si>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</si>
  <si>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</si>
  <si>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</si>
  <si>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</si>
  <si>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</si>
  <si>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</si>
  <si>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</si>
  <si>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</si>
  <si>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</si>
  <si>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</si>
  <si>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</si>
  <si>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</si>
  <si>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</si>
  <si>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</si>
  <si>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</si>
  <si>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</si>
  <si>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</si>
  <si>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</si>
  <si>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</si>
  <si>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</si>
  <si>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</si>
  <si>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</si>
  <si>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</si>
  <si>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</si>
  <si>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</si>
  <si>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</si>
  <si>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</si>
  <si>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</si>
  <si>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</si>
  <si>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</si>
  <si>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</si>
  <si>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</si>
  <si>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</si>
  <si>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</si>
  <si>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</si>
  <si>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</si>
  <si>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</si>
  <si>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</si>
  <si>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</si>
  <si>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</si>
  <si>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</si>
  <si>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</si>
  <si>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</si>
  <si>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</si>
  <si>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</si>
  <si>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</si>
  <si>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</si>
  <si>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</si>
  <si>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</si>
  <si>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</si>
  <si>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</si>
  <si>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</si>
  <si>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</si>
  <si>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</si>
  <si>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</si>
  <si>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</si>
  <si>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</si>
  <si>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</si>
  <si>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</si>
  <si>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</si>
  <si>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</si>
  <si>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</si>
  <si>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</si>
  <si>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</si>
  <si>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</si>
  <si>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</si>
  <si>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</si>
  <si>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</si>
  <si>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</si>
  <si>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</si>
  <si>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</si>
  <si>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</si>
  <si>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</si>
  <si>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</si>
  <si>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</si>
  <si>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</si>
  <si>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</si>
  <si>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</si>
  <si>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</si>
  <si>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</si>
  <si>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</si>
  <si>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</si>
  <si>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</si>
  <si>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</si>
  <si>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</si>
  <si>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</si>
  <si>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</si>
  <si>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</si>
  <si>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</si>
  <si>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</si>
  <si>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</si>
  <si>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</si>
  <si>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</si>
  <si>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</si>
  <si>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</si>
  <si>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</si>
  <si>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</si>
  <si>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</si>
  <si>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</si>
  <si>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</si>
  <si>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</si>
  <si>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</si>
  <si>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</si>
  <si>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</si>
  <si>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</si>
  <si>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</si>
  <si>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</si>
  <si>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</si>
  <si>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</si>
  <si>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</si>
  <si>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</si>
  <si>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</si>
  <si>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</si>
  <si>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</si>
  <si>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</si>
  <si>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</si>
  <si>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</si>
  <si>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</si>
  <si>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</si>
  <si>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</si>
  <si>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</si>
  <si>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</si>
  <si>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</si>
  <si>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</si>
  <si>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</si>
  <si>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</si>
  <si>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</si>
  <si>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</si>
  <si>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</si>
  <si>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</si>
  <si>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</si>
  <si>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</si>
  <si>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</si>
  <si>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</si>
  <si>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</si>
  <si>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</si>
  <si>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</si>
  <si>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</si>
  <si>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</si>
  <si>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</si>
  <si>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</si>
  <si>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</si>
  <si>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</si>
  <si>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</si>
  <si>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</si>
  <si>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</si>
  <si>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</si>
  <si>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</si>
  <si>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</si>
  <si>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</si>
  <si>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</si>
  <si>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</si>
  <si>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</si>
  <si>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</si>
  <si>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</si>
  <si>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</si>
  <si>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</si>
  <si>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</si>
  <si>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</si>
  <si>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</si>
  <si>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</si>
  <si>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</si>
  <si>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</si>
  <si>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</si>
  <si>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</si>
  <si>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</si>
  <si>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</si>
  <si>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</si>
  <si>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</si>
  <si>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</si>
  <si>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</si>
  <si>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</si>
  <si>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</si>
  <si>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</si>
  <si>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</si>
  <si>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</si>
  <si>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</si>
  <si>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</si>
  <si>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</si>
  <si>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</si>
  <si>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</si>
  <si>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</si>
  <si>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</si>
  <si>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</si>
  <si>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</si>
  <si>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</si>
  <si>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</si>
  <si>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</si>
  <si>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</si>
  <si>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</si>
  <si>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</si>
  <si>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</si>
  <si>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</si>
  <si>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</si>
  <si>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</si>
  <si>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</si>
  <si>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</si>
  <si>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</si>
  <si>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</si>
  <si>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</si>
  <si>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</si>
  <si>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</si>
  <si>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</si>
  <si>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</si>
  <si>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</si>
  <si>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</si>
  <si>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</si>
  <si>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</si>
  <si>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</si>
  <si>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</si>
  <si>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</si>
  <si>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</si>
  <si>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</si>
  <si>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</si>
  <si>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</si>
  <si>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</si>
  <si>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</si>
  <si>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</si>
  <si>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</si>
  <si>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</si>
  <si>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</si>
  <si>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</si>
  <si>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</si>
  <si>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</si>
  <si>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</si>
  <si>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</si>
  <si>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</si>
  <si>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</si>
  <si>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</si>
  <si>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</si>
  <si>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</si>
  <si>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</si>
  <si>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</si>
  <si>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</si>
  <si>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</si>
  <si>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</si>
  <si>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</si>
  <si>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</si>
  <si>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</si>
  <si>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</si>
  <si>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</si>
  <si>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</si>
  <si>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</si>
  <si>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</si>
  <si>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</si>
  <si>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</si>
  <si>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</si>
  <si>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</si>
  <si>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</si>
  <si>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</si>
  <si>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</si>
  <si>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</si>
  <si>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</si>
  <si>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</si>
  <si>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</si>
  <si>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</si>
  <si>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</si>
  <si>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</si>
  <si>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</si>
  <si>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</si>
  <si>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</si>
  <si>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</si>
  <si>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</si>
  <si>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</si>
  <si>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</si>
  <si>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</si>
  <si>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</si>
  <si>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</si>
  <si>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</si>
  <si>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</si>
  <si>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</si>
  <si>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</si>
  <si>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</si>
  <si>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</si>
  <si>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</si>
  <si>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</si>
  <si>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</si>
  <si>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</si>
  <si>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</si>
  <si>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</si>
  <si>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</si>
  <si>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</si>
  <si>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</si>
  <si>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</si>
  <si>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</si>
  <si>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</si>
  <si>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</si>
  <si>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</si>
  <si>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</si>
  <si>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</si>
  <si>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</si>
  <si>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</si>
  <si>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</si>
  <si>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</si>
  <si>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</si>
  <si>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</si>
  <si>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</si>
  <si>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</si>
  <si>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</si>
  <si>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</si>
  <si>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</si>
  <si>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</si>
  <si>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</si>
  <si>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</si>
  <si>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</si>
  <si>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</si>
  <si>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</si>
  <si>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</si>
  <si>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</si>
  <si>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</si>
  <si>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</si>
  <si>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</si>
  <si>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</si>
  <si>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</si>
  <si>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</si>
  <si>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</si>
  <si>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</si>
  <si>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</si>
  <si>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</si>
  <si>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</si>
  <si>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</si>
  <si>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</si>
  <si>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</si>
  <si>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</si>
  <si>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</si>
  <si>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</si>
  <si>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</si>
  <si>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</si>
  <si>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</si>
  <si>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</si>
  <si>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</si>
  <si>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</si>
  <si>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</si>
  <si>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</si>
  <si>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</si>
  <si>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</si>
  <si>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</si>
  <si>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</si>
  <si>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</si>
  <si>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</si>
  <si>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</si>
  <si>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</si>
  <si>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</si>
  <si>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</si>
  <si>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</si>
  <si>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</si>
  <si>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</si>
  <si>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</si>
  <si>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</si>
  <si>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</si>
  <si>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</si>
  <si>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</si>
  <si>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</si>
  <si>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</si>
  <si>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</si>
  <si>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</si>
  <si>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</si>
  <si>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</si>
  <si>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</si>
  <si>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</si>
  <si>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</si>
  <si>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</si>
  <si>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</si>
  <si>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</si>
  <si>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</si>
  <si>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</si>
  <si>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</si>
  <si>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</si>
  <si>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</si>
  <si>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</si>
  <si>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</si>
  <si>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</si>
  <si>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</si>
  <si>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</si>
  <si>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</si>
  <si>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</si>
  <si>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</si>
  <si>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</si>
  <si>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</si>
  <si>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</si>
  <si>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</si>
  <si>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</si>
  <si>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</si>
  <si>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</si>
  <si>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</si>
  <si>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</si>
  <si>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</si>
  <si>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</si>
  <si>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</si>
  <si>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</si>
  <si>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</si>
  <si>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</si>
  <si>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</si>
  <si>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</si>
  <si>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</si>
  <si>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</si>
  <si>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</si>
  <si>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</si>
  <si>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</si>
  <si>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</si>
  <si>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</si>
  <si>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</si>
  <si>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</si>
  <si>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</si>
  <si>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</si>
  <si>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</si>
  <si>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</si>
  <si>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</si>
  <si>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</si>
  <si>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</si>
  <si>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</si>
  <si>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</si>
  <si>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</si>
  <si>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</si>
  <si>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</si>
  <si>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</si>
  <si>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</si>
  <si>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</si>
  <si>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</si>
  <si>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</si>
  <si>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</si>
  <si>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</si>
  <si>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</si>
  <si>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</si>
  <si>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</si>
  <si>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</si>
  <si>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</si>
  <si>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</si>
  <si>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</si>
  <si>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</si>
  <si>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</si>
  <si>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</si>
  <si>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</si>
  <si>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</si>
  <si>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</si>
  <si>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</si>
  <si>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</si>
  <si>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</si>
  <si>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</si>
  <si>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</si>
  <si>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</si>
  <si>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</si>
  <si>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</si>
  <si>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</si>
  <si>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</si>
  <si>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</si>
  <si>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</si>
  <si>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</si>
  <si>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</si>
  <si>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</si>
  <si>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</si>
  <si>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</si>
  <si>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</si>
  <si>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</si>
  <si>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</si>
  <si>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</si>
  <si>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</si>
  <si>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</si>
  <si>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</si>
  <si>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</si>
  <si>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</si>
  <si>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</si>
  <si>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</si>
  <si>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</si>
  <si>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</si>
  <si>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</si>
  <si>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</si>
  <si>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</si>
  <si>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</si>
  <si>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</si>
  <si>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</si>
  <si>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</si>
  <si>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</si>
  <si>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</si>
  <si>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</si>
  <si>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</si>
  <si>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</si>
  <si>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</si>
  <si>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</si>
  <si>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</si>
  <si>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</si>
  <si>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</si>
  <si>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</si>
  <si>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</si>
  <si>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</si>
  <si>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</si>
  <si>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</si>
  <si>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</si>
  <si>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</si>
  <si>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</si>
  <si>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</si>
  <si>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</si>
  <si>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</si>
  <si>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</si>
  <si>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</si>
  <si>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</si>
  <si>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</si>
  <si>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</si>
  <si>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</si>
  <si>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</si>
  <si>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</si>
  <si>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</si>
  <si>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</si>
  <si>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</si>
  <si>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</si>
  <si>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</si>
  <si>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</si>
  <si>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</si>
  <si>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</si>
  <si>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</si>
  <si>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</si>
  <si>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</si>
  <si>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</si>
  <si>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</si>
  <si>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</si>
  <si>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</si>
  <si>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</si>
  <si>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</si>
  <si>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</si>
  <si>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</si>
  <si>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</si>
  <si>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</si>
  <si>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</si>
  <si>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</si>
  <si>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</si>
  <si>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</si>
  <si>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</si>
  <si>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</si>
  <si>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</si>
  <si>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</si>
  <si>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</si>
  <si>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</si>
  <si>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</si>
  <si>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</si>
  <si>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</si>
  <si>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</si>
  <si>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</si>
  <si>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</si>
  <si>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</si>
  <si>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</si>
  <si>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</si>
  <si>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</si>
  <si>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</si>
  <si>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</si>
  <si>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</si>
  <si>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</si>
  <si>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</si>
  <si>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</si>
  <si>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</si>
  <si>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</si>
  <si>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</si>
  <si>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</si>
  <si>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</si>
  <si>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</si>
  <si>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</si>
  <si>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</si>
  <si>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</si>
  <si>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</si>
  <si>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</si>
  <si>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</si>
  <si>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</si>
  <si>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</si>
  <si>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</si>
  <si>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</si>
  <si>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</si>
  <si>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</si>
  <si>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</si>
  <si>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</si>
  <si>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</si>
  <si>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</si>
  <si>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</si>
  <si>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</si>
  <si>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</si>
  <si>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</si>
  <si>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</si>
  <si>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</si>
  <si>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</si>
  <si>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</si>
  <si>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</si>
  <si>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</si>
  <si>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</si>
  <si>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</si>
  <si>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</si>
  <si>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</si>
  <si>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</si>
  <si>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</si>
  <si>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</si>
  <si>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</si>
  <si>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</si>
  <si>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</si>
  <si>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</si>
  <si>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</si>
  <si>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</si>
  <si>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</si>
  <si>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</si>
  <si>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</si>
  <si>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</si>
  <si>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</si>
  <si>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</si>
  <si>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</si>
  <si>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</si>
  <si>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</si>
  <si>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</si>
  <si>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</si>
  <si>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</si>
  <si>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</si>
  <si>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</si>
  <si>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</si>
  <si>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</si>
  <si>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</si>
  <si>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</si>
  <si>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</si>
  <si>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</si>
  <si>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</si>
  <si>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</si>
  <si>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</si>
  <si>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</si>
  <si>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</si>
  <si>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</si>
  <si>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</si>
  <si>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</si>
  <si>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</si>
  <si>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</si>
  <si>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</si>
  <si>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</si>
  <si>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</si>
  <si>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</si>
  <si>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</si>
  <si>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</si>
  <si>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</si>
  <si>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</si>
  <si>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</si>
  <si>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</si>
  <si>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</si>
  <si>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</si>
  <si>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</si>
  <si>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</si>
  <si>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</si>
  <si>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</si>
  <si>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</si>
  <si>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</si>
  <si>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</si>
  <si>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</si>
  <si>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</si>
  <si>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</si>
  <si>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</si>
  <si>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</si>
  <si>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</si>
  <si>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</si>
  <si>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</si>
  <si>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</si>
  <si>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</si>
  <si>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</si>
  <si>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</si>
  <si>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</si>
  <si>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</si>
  <si>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</si>
  <si>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</si>
  <si>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</si>
  <si>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</si>
  <si>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</si>
  <si>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</si>
  <si>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</si>
  <si>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</si>
  <si>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</si>
  <si>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</si>
  <si>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</si>
  <si>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</si>
  <si>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</si>
  <si>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</si>
  <si>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</si>
  <si>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</si>
  <si>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</si>
  <si>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</si>
  <si>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</si>
  <si>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</si>
  <si>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</si>
  <si>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</si>
  <si>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</si>
  <si>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</si>
  <si>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</si>
  <si>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</si>
  <si>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</si>
  <si>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</si>
  <si>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</si>
  <si>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</si>
  <si>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</si>
  <si>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</si>
  <si>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</si>
  <si>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</si>
  <si>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</si>
  <si>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</si>
  <si>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</si>
  <si>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</si>
  <si>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</si>
  <si>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</si>
  <si>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</si>
  <si>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</si>
  <si>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</si>
  <si>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</si>
  <si>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</si>
  <si>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</si>
  <si>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</si>
  <si>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</si>
  <si>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</si>
  <si>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</si>
  <si>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</si>
  <si>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</si>
  <si>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</si>
  <si>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</si>
  <si>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</si>
  <si>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</si>
  <si>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</si>
  <si>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</si>
  <si>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</si>
  <si>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</si>
  <si>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</si>
  <si>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</si>
  <si>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</si>
  <si>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</si>
  <si>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</si>
  <si>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</si>
  <si>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</si>
  <si>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</si>
  <si>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</si>
  <si>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</si>
  <si>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</si>
  <si>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</si>
  <si>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</si>
  <si>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</si>
  <si>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</si>
  <si>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</si>
  <si>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</si>
  <si>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</si>
  <si>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</si>
  <si>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</si>
  <si>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</si>
  <si>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</si>
  <si>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</si>
  <si>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</si>
  <si>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</si>
  <si>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</si>
  <si>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</si>
  <si>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</si>
  <si>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</si>
  <si>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</si>
  <si>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</si>
  <si>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</si>
  <si>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</si>
  <si>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</si>
  <si>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</si>
  <si>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</si>
  <si>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</si>
  <si>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</si>
  <si>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</si>
  <si>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</si>
  <si>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</si>
  <si>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</si>
  <si>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</si>
  <si>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</si>
  <si>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</si>
  <si>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</si>
  <si>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</si>
  <si>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</si>
  <si>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</si>
  <si>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</si>
  <si>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</si>
  <si>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</si>
  <si>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</si>
  <si>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</si>
  <si>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</si>
  <si>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</si>
  <si>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</si>
  <si>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</si>
  <si>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</si>
  <si>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</si>
  <si>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</si>
  <si>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</si>
  <si>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</si>
  <si>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</si>
  <si>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</si>
  <si>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</si>
  <si>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</si>
  <si>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</si>
  <si>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</si>
  <si>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</si>
  <si>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</si>
  <si>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</si>
  <si>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</si>
  <si>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</si>
  <si>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</si>
  <si>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</si>
  <si>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</si>
  <si>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</si>
  <si>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</si>
  <si>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</si>
  <si>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</si>
  <si>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</si>
  <si>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</si>
  <si>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</si>
  <si>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</si>
  <si>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</si>
  <si>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</si>
  <si>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</si>
  <si>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</si>
  <si>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</si>
  <si>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</si>
  <si>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</si>
  <si>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</si>
  <si>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</si>
  <si>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</si>
  <si>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</si>
  <si>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</si>
  <si>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</si>
  <si>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</si>
  <si>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</si>
  <si>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</si>
  <si>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</si>
  <si>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</si>
  <si>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</si>
  <si>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</si>
  <si>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</si>
  <si>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</si>
  <si>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</si>
  <si>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</si>
  <si>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</si>
  <si>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</si>
  <si>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</si>
  <si>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</si>
  <si>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</si>
  <si>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</si>
  <si>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</si>
  <si>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</si>
  <si>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</si>
  <si>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</si>
  <si>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</si>
  <si>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</si>
  <si>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</si>
  <si>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</si>
  <si>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</si>
  <si>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</si>
  <si>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</si>
  <si>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</si>
  <si>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</si>
  <si>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</si>
  <si>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</si>
  <si>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</si>
  <si>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</si>
  <si>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</si>
  <si>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</si>
  <si>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</si>
  <si>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</si>
  <si>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</si>
  <si>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</si>
  <si>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</si>
  <si>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</si>
  <si>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</si>
  <si>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</si>
  <si>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</si>
  <si>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</si>
  <si>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</si>
  <si>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</si>
  <si>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</si>
  <si>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</si>
  <si>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</si>
  <si>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</si>
  <si>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</si>
  <si>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</si>
  <si>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</si>
  <si>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</si>
  <si>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</si>
  <si>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</si>
  <si>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</si>
  <si>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</si>
  <si>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</si>
  <si>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</si>
  <si>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</si>
  <si>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</si>
  <si>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</si>
  <si>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</si>
  <si>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</si>
  <si>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</si>
  <si>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</si>
  <si>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</si>
  <si>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</si>
  <si>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</si>
  <si>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</si>
  <si>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</si>
  <si>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</si>
  <si>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</si>
  <si>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</si>
  <si>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</si>
  <si>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</si>
  <si>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</si>
  <si>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</si>
  <si>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</si>
  <si>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</si>
  <si>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</si>
  <si>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</si>
  <si>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</si>
  <si>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</si>
  <si>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</si>
  <si>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</si>
  <si>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</si>
  <si>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</si>
  <si>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</si>
  <si>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</si>
  <si>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</si>
  <si>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</si>
  <si>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</si>
  <si>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</si>
  <si>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</si>
  <si>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</si>
  <si>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</si>
  <si>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</si>
  <si>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</si>
  <si>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</si>
  <si>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</si>
  <si>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</si>
  <si>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</si>
  <si>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</si>
  <si>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</si>
  <si>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</si>
  <si>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</si>
  <si>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</si>
  <si>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</si>
  <si>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</si>
  <si>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</si>
  <si>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</si>
  <si>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</si>
  <si>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</si>
  <si>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</si>
  <si>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</si>
  <si>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</si>
  <si>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</si>
  <si>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</si>
  <si>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</si>
  <si>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</si>
  <si>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</si>
  <si>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</si>
  <si>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</si>
  <si>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</si>
  <si>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</si>
  <si>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</si>
  <si>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</si>
  <si>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</si>
  <si>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</si>
  <si>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</si>
  <si>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</si>
  <si>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</si>
  <si>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</si>
  <si>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</si>
  <si>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</si>
  <si>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</si>
  <si>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</si>
  <si>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</si>
  <si>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</si>
  <si>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</si>
  <si>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</si>
  <si>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</si>
  <si>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</si>
  <si>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</si>
  <si>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</si>
  <si>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</si>
  <si>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</si>
  <si>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</si>
  <si>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</si>
  <si>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</si>
  <si>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</si>
  <si>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</si>
  <si>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</si>
  <si>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</si>
  <si>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</si>
  <si>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</si>
  <si>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</si>
  <si>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</si>
  <si>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</si>
  <si>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</si>
  <si>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</si>
  <si>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</si>
  <si>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</si>
  <si>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</si>
  <si>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</si>
  <si>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</si>
  <si>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</si>
  <si>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</si>
  <si>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</si>
  <si>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</si>
  <si>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</si>
  <si>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</si>
  <si>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</si>
  <si>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</si>
  <si>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</si>
  <si>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</si>
  <si>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</si>
  <si>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</si>
  <si>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</si>
  <si>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</si>
  <si>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</si>
  <si>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</si>
  <si>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</si>
  <si>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</si>
  <si>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</si>
  <si>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</si>
  <si>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</si>
  <si>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</si>
  <si>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</si>
  <si>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</si>
  <si>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</si>
  <si>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</si>
  <si>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</si>
  <si>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</si>
  <si>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</si>
  <si>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</si>
  <si>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</si>
  <si>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</si>
  <si>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</si>
  <si>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</si>
  <si>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</si>
  <si>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</si>
  <si>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</si>
  <si>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</si>
  <si>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</si>
  <si>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</si>
  <si>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</si>
  <si>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</si>
  <si>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</si>
  <si>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</si>
  <si>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</si>
  <si>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</si>
  <si>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</si>
  <si>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</si>
  <si>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</si>
  <si>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</si>
  <si>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</si>
  <si>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</si>
  <si>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</si>
  <si>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</si>
  <si>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</si>
  <si>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</si>
  <si>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</si>
  <si>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</si>
  <si>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</si>
  <si>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</si>
  <si>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</si>
  <si>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</si>
  <si>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</si>
  <si>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</si>
  <si>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</si>
  <si>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</si>
  <si>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</si>
  <si>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</si>
  <si>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</si>
  <si>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</si>
  <si>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</si>
  <si>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</si>
  <si>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</si>
  <si>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</si>
  <si>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</si>
  <si>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</si>
  <si>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</si>
  <si>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</si>
  <si>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</si>
  <si>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</si>
  <si>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</si>
  <si>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</si>
  <si>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</si>
  <si>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</si>
  <si>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</si>
  <si>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</si>
  <si>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</si>
  <si>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</si>
  <si>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</si>
  <si>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</si>
  <si>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</si>
  <si>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</si>
  <si>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</si>
  <si>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</si>
  <si>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</si>
  <si>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</si>
  <si>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</si>
  <si>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</si>
  <si>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</si>
  <si>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</si>
  <si>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</si>
  <si>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</si>
  <si>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</si>
  <si>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</si>
  <si>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</si>
  <si>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</si>
  <si>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</si>
  <si>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</si>
  <si>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</si>
  <si>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</si>
  <si>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</si>
  <si>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</si>
  <si>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</si>
  <si>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</si>
  <si>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</si>
  <si>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</si>
  <si>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</si>
  <si>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</si>
  <si>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</si>
  <si>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</si>
  <si>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</si>
  <si>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</si>
  <si>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</si>
  <si>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</si>
  <si>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</si>
  <si>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</si>
  <si>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</si>
  <si>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</si>
  <si>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</si>
  <si>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</si>
  <si>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</si>
  <si>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</si>
  <si>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</si>
  <si>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</si>
  <si>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</si>
  <si>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</si>
  <si>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</si>
  <si>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</si>
  <si>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</si>
  <si>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</si>
  <si>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</si>
  <si>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</si>
  <si>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</si>
  <si>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</si>
  <si>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</si>
  <si>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</si>
  <si>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</si>
  <si>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</si>
  <si>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</si>
  <si>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</si>
  <si>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</si>
  <si>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</si>
  <si>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</si>
  <si>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</si>
  <si>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</si>
  <si>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</si>
  <si>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</si>
  <si>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</si>
  <si>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</si>
  <si>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</si>
  <si>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</si>
  <si>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</si>
  <si>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</si>
  <si>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</si>
  <si>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</si>
  <si>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</si>
  <si>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</si>
  <si>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</si>
  <si>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</si>
  <si>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</si>
  <si>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</si>
  <si>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</si>
  <si>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</si>
  <si>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</si>
  <si>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</si>
  <si>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</si>
  <si>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</si>
  <si>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</si>
  <si>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</si>
  <si>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</si>
  <si>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</si>
  <si>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</si>
  <si>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</si>
  <si>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</si>
  <si>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</si>
  <si>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</si>
  <si>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</si>
  <si>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</si>
  <si>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f. Ujrah Receivables To Policyholders</t>
  </si>
  <si>
    <t>g. Tagihan Alokasi Surplus Dana Tabarru'</t>
  </si>
  <si>
    <t>g.Share Of Surplus Tabbaru' Fund Receivables</t>
  </si>
  <si>
    <t>h. Tagihan Bagi Hasil Pengelolaan Investasi Dana Tabarru'</t>
  </si>
  <si>
    <t>h. The Management Fees Of Investment Yiled Funds Tabarru</t>
  </si>
  <si>
    <t>i. Tagihan Qardh</t>
  </si>
  <si>
    <t>i.Qardh Receivables</t>
  </si>
  <si>
    <t>j. Bangunan dengan Hak Strata atau Tanah dengan Bangunan Untuk Dipakai Sendiri</t>
  </si>
  <si>
    <t>j. Property</t>
  </si>
  <si>
    <t>k. Perangkat Keras Komputer</t>
  </si>
  <si>
    <t>k. Computers Hardware</t>
  </si>
  <si>
    <t>l. Aset Tetap Lain</t>
  </si>
  <si>
    <t>l. Other Fixed Assets</t>
  </si>
  <si>
    <t>m. Aset Lain</t>
  </si>
  <si>
    <t>m. Other Assets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</si>
  <si>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</si>
  <si>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</si>
  <si>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</si>
  <si>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</si>
  <si>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</si>
  <si>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</si>
  <si>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</si>
  <si>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</si>
  <si>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</si>
  <si>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</si>
  <si>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</si>
  <si>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</si>
  <si>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</si>
  <si>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</si>
  <si>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3) Commision Payable</t>
  </si>
  <si>
    <t>4) Utang Ujrah Reasuransi</t>
  </si>
  <si>
    <t>4) Ujrah Reinsurance Payable</t>
  </si>
  <si>
    <t>5) Utang Ujrah Kepada Perusahaan</t>
  </si>
  <si>
    <t>5) Ujrah payable</t>
  </si>
  <si>
    <t>6) Utang Alokasi Surplus Underwriting Kepada Tertanggung</t>
  </si>
  <si>
    <t>6) Payable of shareholder share surplus to insured</t>
  </si>
  <si>
    <t>7) Utang Alokasi Surplus Underwriting Kepada Perusahaan</t>
  </si>
  <si>
    <t>7) Payable of shareholder share surplus to company</t>
  </si>
  <si>
    <t>8) Utang Bagi Hasil Investasi Dana Tabarru Kepada Perusahaan</t>
  </si>
  <si>
    <t>8) Payable of the management fees of investment yield tabarru funds</t>
  </si>
  <si>
    <t xml:space="preserve">9) Utang Ujroh/Fee Pengelolaan Dana </t>
  </si>
  <si>
    <t>9) Ujrah payable</t>
  </si>
  <si>
    <t>10) Utang Bagi Hasil</t>
  </si>
  <si>
    <t>10) Profit sharing payable</t>
  </si>
  <si>
    <t xml:space="preserve">11) Utang Penarikan Dana Investasi  </t>
  </si>
  <si>
    <t>11) Fund withdrawal payable to participants</t>
  </si>
  <si>
    <t>12) Utang Pajak</t>
  </si>
  <si>
    <t>12) Tax Payable</t>
  </si>
  <si>
    <t>13) Biaya yang Masih Harus Dibayar</t>
  </si>
  <si>
    <t>13) Accrued Expenses</t>
  </si>
  <si>
    <t>14) Utang Zakat</t>
  </si>
  <si>
    <t>14) Zakat Payable</t>
  </si>
  <si>
    <t>15) Akumulasi Dana Investasi Peserta</t>
  </si>
  <si>
    <t>15) Accumulation of investment funds</t>
  </si>
  <si>
    <t>16) Utang Lain</t>
  </si>
  <si>
    <t>16) Other Payable</t>
  </si>
  <si>
    <t>Jumlah Utang</t>
  </si>
  <si>
    <t>Total Payable</t>
  </si>
  <si>
    <t>b. Penyisihan Teknis</t>
  </si>
  <si>
    <t>b. Technical Reserves</t>
  </si>
  <si>
    <t xml:space="preserve">1) Penyisihan Kontribusi </t>
  </si>
  <si>
    <t xml:space="preserve">1) Reserve of Contribution </t>
  </si>
  <si>
    <t>2) Penyisihan Kontribusi yang Belum Menjadi Pendapatan/Hak</t>
  </si>
  <si>
    <t>2) Reserve for unearned contribution</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</si>
  <si>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</si>
  <si>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</si>
  <si>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</si>
  <si>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</si>
  <si>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</si>
  <si>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</si>
  <si>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</si>
  <si>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</si>
  <si>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</si>
  <si>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</si>
  <si>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</si>
  <si>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</si>
  <si>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</si>
  <si>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b. Accumulation of tabarru fund</t>
  </si>
  <si>
    <t>c. Agio Saham</t>
  </si>
  <si>
    <t>c. Shares Premium</t>
  </si>
  <si>
    <t>d. Cadangan</t>
  </si>
  <si>
    <t>e. Kenaikan (Penurunan) Surat Berharga</t>
  </si>
  <si>
    <t>e. Increase(Decrease)Marketable Securities</t>
  </si>
  <si>
    <t>Selisih Penilaian Berdasar SAK dan SAP</t>
  </si>
  <si>
    <t>f. Selisih Penilaian Aktiva Tetap</t>
  </si>
  <si>
    <t>f. Difference Of Revaluation Of Fixed Assets</t>
  </si>
  <si>
    <t>g. Saldo Laba</t>
  </si>
  <si>
    <t>g. Profit</t>
  </si>
  <si>
    <t>h. Kekayaan Yang Tidak Diperkenankan</t>
  </si>
  <si>
    <t>h. Non Admitted Asset</t>
  </si>
  <si>
    <t>Total of Equities</t>
  </si>
  <si>
    <t>JUMLAH KEWAJIBAN DAN EKUITAS</t>
  </si>
  <si>
    <t>TOTAL OF LIABILITIES AND EQUITIES</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</si>
  <si>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</si>
  <si>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</si>
  <si>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</si>
  <si>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</si>
  <si>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</si>
  <si>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</si>
  <si>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</si>
  <si>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</si>
  <si>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</si>
  <si>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</si>
  <si>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</si>
  <si>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</si>
  <si>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</si>
  <si>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</si>
  <si>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</si>
  <si>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</si>
  <si>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</si>
  <si>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</si>
  <si>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</si>
  <si>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</si>
  <si>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</si>
  <si>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</si>
  <si>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</si>
  <si>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</si>
  <si>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</si>
  <si>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</si>
  <si>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</si>
  <si>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</si>
  <si>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</si>
  <si>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</si>
  <si>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</si>
  <si>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</si>
  <si>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</si>
  <si>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</si>
  <si>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</si>
  <si>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</si>
  <si>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</si>
  <si>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</si>
  <si>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</si>
  <si>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</si>
  <si>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</si>
  <si>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</si>
  <si>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</si>
  <si>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</si>
  <si>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</si>
  <si>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</si>
  <si>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</si>
  <si>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</si>
  <si>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</si>
  <si>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</si>
  <si>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</si>
  <si>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</si>
  <si>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</si>
  <si>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</si>
  <si>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</si>
  <si>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</si>
  <si>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</si>
  <si>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</si>
  <si>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</si>
  <si>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</si>
  <si>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</si>
  <si>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</si>
  <si>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</si>
  <si>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</si>
  <si>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</si>
  <si>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</si>
  <si>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</si>
  <si>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</si>
  <si>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</si>
  <si>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</si>
  <si>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</si>
  <si>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</si>
  <si>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</si>
  <si>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</si>
  <si>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</si>
  <si>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</si>
  <si>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</si>
  <si>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</si>
  <si>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</si>
  <si>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</si>
  <si>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</si>
  <si>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</si>
  <si>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</si>
  <si>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</si>
  <si>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</si>
  <si>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</si>
  <si>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</si>
  <si>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</si>
  <si>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</si>
  <si>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</si>
  <si>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</si>
  <si>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</si>
  <si>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</si>
  <si>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</si>
  <si>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</si>
  <si>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</si>
  <si>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</si>
  <si>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</si>
  <si>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</si>
  <si>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</si>
  <si>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</si>
  <si>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</si>
  <si>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</si>
  <si>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</si>
  <si>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</si>
  <si>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</si>
  <si>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</si>
  <si>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</si>
  <si>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</si>
  <si>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</si>
  <si>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</si>
  <si>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</si>
  <si>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</si>
  <si>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</si>
  <si>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</si>
  <si>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</si>
  <si>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</si>
  <si>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</si>
  <si>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</si>
  <si>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</si>
  <si>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</si>
  <si>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</si>
  <si>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</si>
  <si>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</si>
  <si>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</si>
  <si>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</si>
  <si>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</si>
  <si>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</si>
  <si>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</si>
  <si>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</si>
  <si>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</si>
  <si>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</si>
  <si>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</si>
  <si>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</si>
  <si>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</si>
  <si>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</si>
  <si>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</si>
  <si>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</si>
  <si>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</si>
  <si>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</si>
  <si>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</si>
  <si>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</si>
  <si>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</si>
  <si>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</si>
  <si>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</si>
  <si>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</si>
  <si>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</si>
  <si>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</si>
  <si>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</si>
  <si>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</si>
  <si>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</si>
  <si>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</si>
  <si>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</si>
  <si>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</si>
  <si>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</si>
  <si>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</si>
  <si>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</si>
  <si>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</si>
  <si>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</si>
  <si>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</si>
  <si>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</si>
  <si>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</si>
  <si>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</si>
  <si>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</si>
  <si>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</si>
  <si>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</si>
  <si>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</si>
  <si>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</si>
  <si>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</si>
  <si>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</si>
  <si>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</si>
  <si>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</si>
  <si>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</si>
  <si>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</si>
  <si>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</si>
  <si>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</si>
  <si>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</si>
  <si>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</si>
  <si>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</si>
  <si>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</si>
  <si>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</si>
  <si>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</si>
  <si>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</si>
  <si>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</si>
  <si>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</si>
  <si>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</si>
  <si>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</si>
  <si>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</si>
  <si>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</si>
  <si>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</si>
  <si>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</si>
  <si>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</si>
  <si>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</si>
  <si>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</si>
  <si>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</si>
  <si>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</si>
  <si>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</si>
  <si>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</si>
  <si>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</si>
  <si>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</si>
  <si>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</si>
  <si>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</si>
  <si>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</si>
  <si>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</si>
  <si>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</si>
  <si>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</si>
  <si>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</si>
  <si>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</si>
  <si>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</si>
  <si>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</si>
  <si>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</si>
  <si>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</si>
  <si>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</si>
  <si>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</si>
  <si>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</si>
  <si>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</si>
  <si>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</si>
  <si>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 xml:space="preserve">Tagihan Kontribusi </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</si>
  <si>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</si>
  <si>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</si>
  <si>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</si>
  <si>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</si>
  <si>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</si>
  <si>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</si>
  <si>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</si>
  <si>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</si>
  <si>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</si>
  <si>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</si>
  <si>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</si>
  <si>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</si>
  <si>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</si>
  <si>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</si>
  <si>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</si>
  <si>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</si>
  <si>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</si>
  <si>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</si>
  <si>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</si>
  <si>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</si>
  <si>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</si>
  <si>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</si>
  <si>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n.a</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</si>
  <si>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</si>
  <si>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</si>
  <si>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</si>
  <si>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</si>
  <si>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</si>
  <si>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</si>
  <si>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</si>
  <si>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</si>
  <si>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</si>
  <si>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</si>
  <si>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</si>
  <si>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</si>
  <si>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</si>
  <si>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</si>
  <si>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</si>
  <si>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</si>
  <si>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</si>
  <si>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</si>
  <si>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</si>
  <si>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</si>
  <si>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</si>
  <si>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</si>
  <si>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</si>
  <si>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</si>
  <si>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</si>
  <si>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</si>
  <si>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</si>
  <si>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</si>
  <si>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</si>
  <si>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</si>
  <si>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</si>
  <si>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</si>
  <si>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Jumlah Liabilitas</t>
  </si>
  <si>
    <t xml:space="preserve">  Pinjaman Subordinasi</t>
  </si>
  <si>
    <t xml:space="preserve">  Ekuitas Peserta</t>
  </si>
  <si>
    <t>e. Increase (Decrease) Marketable Securities</t>
  </si>
  <si>
    <t xml:space="preserve">    Jumlah Ekuitas</t>
  </si>
  <si>
    <t xml:space="preserve">  JUMLAH LIABILITAS DAN EKUITAS</t>
  </si>
  <si>
    <t>LIABILITIES AND EQUITIES</t>
  </si>
  <si>
    <t>A. Income</t>
  </si>
  <si>
    <t>1. Ujrah Diterima</t>
  </si>
  <si>
    <t>1. Ujrah Received</t>
  </si>
  <si>
    <t>a. Ujrah atas Pengelolaan Risiko</t>
  </si>
  <si>
    <t>a. Ujrah received on risk management</t>
  </si>
  <si>
    <t>b. Ujrah atas Pengelolaan Investasi Dana Tabarru</t>
  </si>
  <si>
    <t>b. Ujrah accepted for the management of investment funds tabarru '</t>
  </si>
  <si>
    <t>c. Ujrah atas Pengelolaan Investasi Dana Peserta</t>
  </si>
  <si>
    <t>c. Ujrah accepted for the management of investment of policyholder investment funds</t>
  </si>
  <si>
    <t>Jumlah Ujrah Diterima</t>
  </si>
  <si>
    <t>Total Ujrah Received</t>
  </si>
  <si>
    <t>2. Penerimaan Komisi</t>
  </si>
  <si>
    <t>2. Commision Received</t>
  </si>
  <si>
    <t>3. Bagi Hasil Pengelolaan Investasi Dana Tabarru'</t>
  </si>
  <si>
    <t>3. The management fees of investment yiled funds tabarru'</t>
  </si>
  <si>
    <t>4. Bagi Hasil Pengelolaan Investasi Dana Investasi Peserta</t>
  </si>
  <si>
    <t>4. The management fees of investment yiled policyholder investment</t>
  </si>
  <si>
    <t xml:space="preserve">5. Alokasi Surplus Underwriting Dana Tabarru' </t>
  </si>
  <si>
    <t>5. Underwriting surplus tabarru' funds allocation</t>
  </si>
  <si>
    <t>6. Hasil Pengelolaan InvestasiPerusahaan</t>
  </si>
  <si>
    <t>6. Shareholder fund investment yields</t>
  </si>
  <si>
    <t>Jumlah Pendapatan</t>
  </si>
  <si>
    <t>Total Income</t>
  </si>
  <si>
    <t>B. Beban usaha</t>
  </si>
  <si>
    <t>1. Biaya akuisisi</t>
  </si>
  <si>
    <t>1. Acquisition Fees</t>
  </si>
  <si>
    <t>a. Beban Komisi - Tahun Pertama</t>
  </si>
  <si>
    <t>a. Commission expenses - first year</t>
  </si>
  <si>
    <t>b. Beban Komisi - Tahun Lanjutan</t>
  </si>
  <si>
    <t>b. Commission expenses - continued year</t>
  </si>
  <si>
    <t>c. Beban Komisi - Overriding</t>
  </si>
  <si>
    <t>c. Commission expenses - overriding</t>
  </si>
  <si>
    <t>d. Beban Akuisisi Lain</t>
  </si>
  <si>
    <t>d. Other expenses</t>
  </si>
  <si>
    <t>JumlahBiaya Akuisisi</t>
  </si>
  <si>
    <t>Total Acquisition Fees</t>
  </si>
  <si>
    <t>2. Ujrah Reasuransi</t>
  </si>
  <si>
    <t>2. Ujrah reinsurance</t>
  </si>
  <si>
    <t>3. Beban Pemasaran</t>
  </si>
  <si>
    <t>3. Marketing expenses</t>
  </si>
  <si>
    <t>4. Beban Umum danAdministrasi</t>
  </si>
  <si>
    <t>4. General and administrative expense</t>
  </si>
  <si>
    <t>5. Beban Usaha Lain</t>
  </si>
  <si>
    <t>5. Other operating expenses</t>
  </si>
  <si>
    <t>Jumlah Beban Usaha</t>
  </si>
  <si>
    <t>Total Expenses</t>
  </si>
  <si>
    <t>C. Imbalan Jasa DPLK/Jasa Manajemen Lainnya</t>
  </si>
  <si>
    <t>C. Services fee for DPLK or other managements</t>
  </si>
  <si>
    <t>D. Pendapatan Non Usaha Lain</t>
  </si>
  <si>
    <t>D. Other Income</t>
  </si>
  <si>
    <t>E. Laba (Rugi) Sebelum Zakat</t>
  </si>
  <si>
    <t>E. Income (loss) before zakat</t>
  </si>
  <si>
    <t>F. Zakat</t>
  </si>
  <si>
    <t>G. Laba (Rugi) Sebelum Pajak</t>
  </si>
  <si>
    <t>G. Income (loss) before tax</t>
  </si>
  <si>
    <t>H. Pajak Penghasilan</t>
  </si>
  <si>
    <t>H. Income Tax</t>
  </si>
  <si>
    <t>I. Laba Setelah Pajak</t>
  </si>
  <si>
    <t>I. Profit After Tax</t>
  </si>
  <si>
    <t>J. Pendapatan Komprehensif Lain</t>
  </si>
  <si>
    <t>J. Other comprehensive income</t>
  </si>
  <si>
    <t>K. Laba Komprehensif</t>
  </si>
  <si>
    <t>K. Comprehensive Income</t>
  </si>
  <si>
    <t>1. Pendapatan Underwriting</t>
  </si>
  <si>
    <t>1. Underwriting Income</t>
  </si>
  <si>
    <t>a. Kontribusi Para Peserta</t>
  </si>
  <si>
    <t>a. Policyholders Contribution</t>
  </si>
  <si>
    <t>b. Kontribusi Reasuransi</t>
  </si>
  <si>
    <t>b. Reinsurance Contribution</t>
  </si>
  <si>
    <t>2. Penurunan (Kenaikan) Penyisihan Kontribusi Yang Belum Menjadi Pendapatan/Hak (KYBMP)</t>
  </si>
  <si>
    <t>2. Decrease (increase) in provision for contribution that have not become income/right</t>
  </si>
  <si>
    <t>a. KYBMP Awal</t>
  </si>
  <si>
    <t>a. KYBMP in beginning of period</t>
  </si>
  <si>
    <t>b. KYBMP Akhir</t>
  </si>
  <si>
    <t>b. KYBMP in end of period</t>
  </si>
  <si>
    <t>3. Penurunan (Kenaikan) Penyisihan Kontribusi</t>
  </si>
  <si>
    <t>3. Decrease (increase) in provision for contribution</t>
  </si>
  <si>
    <t>a. Penyisihan Kontribusi Awal</t>
  </si>
  <si>
    <t>a. Provision for contribution in beginning of period</t>
  </si>
  <si>
    <t>b. Penyisihan Kontribusi Akhir</t>
  </si>
  <si>
    <t>b. Provision for contribution in end of period</t>
  </si>
  <si>
    <t>4. Jumlah Pendapatan Kontribusi Neto</t>
  </si>
  <si>
    <t>4. Provision for contribution in end of period</t>
  </si>
  <si>
    <t>5. Beban Klaim</t>
  </si>
  <si>
    <t>5. Claim Expenses</t>
  </si>
  <si>
    <t>a. Klaim Bruto</t>
  </si>
  <si>
    <t>a. Gross Claims</t>
  </si>
  <si>
    <t>b. Klaim Reasuransi Diterima</t>
  </si>
  <si>
    <t>b. Reinsurance Recovery</t>
  </si>
  <si>
    <t>c. Kenaikan (Penurunan) Penyisihan Klaim</t>
  </si>
  <si>
    <t>c. Increase (decrease) in provision for claims</t>
  </si>
  <si>
    <t>c.1. Penyisihan Klaim Awal</t>
  </si>
  <si>
    <t>c.1. Provision for claim in beginning of period</t>
  </si>
  <si>
    <t>c.2. Penyisihan Klaim Akhir</t>
  </si>
  <si>
    <t>c.2 Provision for claims in end of period</t>
  </si>
  <si>
    <t>Jumlah Beban Klaim</t>
  </si>
  <si>
    <t>6. Biaya Adjuster (Khusus Untuk Asuransi Kerugian)</t>
  </si>
  <si>
    <t>6. Aduster Fee</t>
  </si>
  <si>
    <t>7. Surplus (Defisit) Underwriting</t>
  </si>
  <si>
    <t>6. Surplus (Defisit) Underwriting</t>
  </si>
  <si>
    <t>1. Dana Investasi Peserta Pada Awal Periode</t>
  </si>
  <si>
    <t>1. Policyholders investment fund in the beginning of year</t>
  </si>
  <si>
    <t>2. Penambahan Dana Investasi Peserta</t>
  </si>
  <si>
    <t>2. Investment fund addition</t>
  </si>
  <si>
    <t>a. Penambahan Dana Investasi Peserta dari Alokasi Kontribusi</t>
  </si>
  <si>
    <t xml:space="preserve">a. Investment fund addition Part of contribution allocated </t>
  </si>
  <si>
    <t>b. Penambahan Dana Investasi Peserta dari Hasil Investasi</t>
  </si>
  <si>
    <t>b. Investment fund addition Part of investment yield</t>
  </si>
  <si>
    <t>3. Jumlah Penambahan Dana Investasi Peserta</t>
  </si>
  <si>
    <t>3. Total investment fund addition</t>
  </si>
  <si>
    <t>4. Biaya (Ujrah) Pengelolaan Investasi</t>
  </si>
  <si>
    <t>4. Investment fund management fee</t>
  </si>
  <si>
    <t>5. Penarikan Dana Investasi Peserta</t>
  </si>
  <si>
    <t>5. Investment fund withdrawal</t>
  </si>
  <si>
    <t>a. Penarikan Dana Investasi Peserta yang Telah Jatuh Tempo</t>
  </si>
  <si>
    <t>a. Investment fund withdrawal are past due</t>
  </si>
  <si>
    <t>b. Penarikan/Penebusan Dana Investasi Peserta yang Belum Jatuh Tempo</t>
  </si>
  <si>
    <t>b. Investment fund withdrawal/redemption are not yet due</t>
  </si>
  <si>
    <t>6. Jumlah Penarikan Dana Investasi Peserta</t>
  </si>
  <si>
    <t>6. Total investment fund withdrawal</t>
  </si>
  <si>
    <t>7. Jumlah Dana Investasi Peserta pada Akhir Periode</t>
  </si>
  <si>
    <t>7. Total investment fund in the end fo period</t>
  </si>
  <si>
    <r>
      <t xml:space="preserve">Tabel 9 Kinerja Perusahaan Asuransi Syariah
Table 9 </t>
    </r>
    <r>
      <rPr>
        <b/>
        <i/>
        <sz val="10"/>
        <color rgb="FF4C483D"/>
        <rFont val="Arial"/>
        <family val="2"/>
      </rPr>
      <t>Sharia Insurance Company Performance</t>
    </r>
  </si>
  <si>
    <t>Rasio</t>
  </si>
  <si>
    <t>Ratio</t>
  </si>
  <si>
    <t>Asuransi Jiwa Syariah</t>
  </si>
  <si>
    <t>Sharia Life Insurance</t>
  </si>
  <si>
    <t>1. Rasio Solvabilitas Dana Tabbaru'</t>
  </si>
  <si>
    <t>1. Solvability Ratio of Tabbaru' Fund</t>
  </si>
  <si>
    <t>2. Kelebihan (Kekurangan) Kekayaan Yang Tersedia Untuk Qardh (Miliar Rp)</t>
  </si>
  <si>
    <t>2.Excess (deficiency) of Assets available for Qardh</t>
  </si>
  <si>
    <t>3. Pencapaian / Saldo Solvabilitas Dana Perusahaan (Miliar Rp)</t>
  </si>
  <si>
    <t>3. Balance of Solvency Shareholders' Fund</t>
  </si>
  <si>
    <t>Asuransi Umum Syariah</t>
  </si>
  <si>
    <t>Sharia Non-Life Insurance</t>
  </si>
  <si>
    <t>2. Excess (deficiency) of Assets available for Qardh</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</si>
  <si>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</si>
  <si>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</si>
  <si>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</si>
  <si>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</si>
  <si>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</si>
  <si>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</si>
  <si>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</si>
  <si>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</si>
  <si>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</si>
  <si>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</si>
  <si>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</si>
  <si>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</si>
  <si>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</si>
  <si>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</si>
  <si>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</si>
  <si>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</si>
  <si>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</si>
  <si>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</si>
  <si>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</si>
  <si>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</si>
  <si>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</si>
  <si>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</si>
  <si>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</si>
  <si>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</si>
  <si>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</si>
  <si>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</si>
  <si>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</si>
  <si>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</si>
  <si>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</si>
  <si>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</si>
  <si>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</si>
  <si>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</si>
  <si>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</si>
  <si>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</si>
  <si>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</si>
  <si>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</si>
  <si>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</si>
  <si>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</si>
  <si>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</si>
  <si>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</si>
  <si>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</si>
  <si>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</si>
  <si>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</si>
  <si>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</si>
  <si>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</si>
  <si>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</si>
  <si>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</si>
  <si>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</si>
  <si>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</si>
  <si>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</si>
  <si>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</si>
  <si>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</si>
  <si>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</si>
  <si>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</si>
  <si>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</si>
  <si>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</si>
  <si>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</si>
  <si>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</si>
  <si>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</si>
  <si>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</si>
  <si>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</si>
  <si>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</si>
  <si>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</si>
  <si>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</si>
  <si>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</si>
  <si>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</si>
  <si>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</si>
  <si>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</si>
  <si>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</si>
  <si>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</si>
  <si>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Tabel 7.3 Laporan Surplus Underwriting Dana Tabarru'  Reasuransi Syariah (Miliar Rp)</t>
  </si>
  <si>
    <r>
      <t xml:space="preserve">Tabel 1 Overview IKNB Syariah Mei 2017
</t>
    </r>
    <r>
      <rPr>
        <b/>
        <i/>
        <sz val="10"/>
        <rFont val="Arial"/>
        <family val="2"/>
      </rPr>
      <t>Table 1 NBFI Sharia Overview May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</si>
</sst>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7" formatCode="0.000%"/>
    <numFmt numFmtId="178" formatCode="_(* #,##0.0000_);_(* \(#,##0.0000\);_(* &quot;-&quot;_);_(@_)"/>
  </numFmts>
  <fonts count="7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i/>
      <sz val="7"/>
      <color rgb="FFFF0000"/>
      <name val="Arial"/>
      <family val="2"/>
    </font>
    <font>
      <i/>
      <sz val="7"/>
      <name val="Arial "/>
      <charset val="1"/>
    </font>
    <font>
      <sz val="7"/>
      <color theme="0"/>
      <name val="Arial"/>
      <family val="2"/>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7"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7">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68">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1" xfId="0" applyFont="1" applyFill="1" applyBorder="1" applyAlignment="1">
      <alignment vertical="center"/>
    </xf>
    <xf numFmtId="165" fontId="3" fillId="0" borderId="19" xfId="0" applyNumberFormat="1" applyFont="1" applyBorder="1" applyAlignment="1">
      <alignment vertical="center" wrapText="1"/>
    </xf>
    <xf numFmtId="165" fontId="3" fillId="0" borderId="19" xfId="0" applyNumberFormat="1" applyFont="1" applyBorder="1" applyAlignment="1">
      <alignment horizontal="right" vertical="center" wrapText="1"/>
    </xf>
    <xf numFmtId="0" fontId="12" fillId="0" borderId="6" xfId="0" applyFont="1" applyBorder="1"/>
    <xf numFmtId="0" fontId="3" fillId="0" borderId="21"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21"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5" xfId="0" applyFont="1" applyFill="1" applyBorder="1"/>
    <xf numFmtId="165" fontId="8" fillId="0" borderId="0" xfId="0" applyNumberFormat="1" applyFont="1"/>
    <xf numFmtId="0" fontId="9" fillId="2" borderId="18" xfId="0" applyFont="1" applyFill="1" applyBorder="1" applyAlignment="1">
      <alignment horizontal="center" vertical="center" wrapText="1"/>
    </xf>
    <xf numFmtId="0" fontId="3" fillId="0" borderId="6" xfId="0" applyFont="1" applyBorder="1" applyAlignment="1">
      <alignment vertical="center"/>
    </xf>
    <xf numFmtId="0" fontId="9" fillId="2" borderId="15" xfId="0" applyFont="1" applyFill="1" applyBorder="1" applyAlignment="1">
      <alignment horizontal="center" vertical="center"/>
    </xf>
    <xf numFmtId="0" fontId="3" fillId="0" borderId="22" xfId="0" applyFont="1" applyBorder="1" applyAlignment="1">
      <alignment vertical="center"/>
    </xf>
    <xf numFmtId="165" fontId="3" fillId="0" borderId="7" xfId="0" applyNumberFormat="1" applyFont="1" applyBorder="1" applyAlignment="1">
      <alignment horizontal="right" vertical="center"/>
    </xf>
    <xf numFmtId="165"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6" xfId="0" applyNumberFormat="1" applyFont="1" applyBorder="1" applyAlignment="1">
      <alignment indent="1"/>
    </xf>
    <xf numFmtId="0" fontId="9" fillId="0" borderId="22" xfId="0" applyFont="1" applyBorder="1" applyAlignment="1">
      <alignment horizontal="center" vertical="center"/>
    </xf>
    <xf numFmtId="165" fontId="9" fillId="0" borderId="7" xfId="0" applyNumberFormat="1" applyFont="1" applyBorder="1" applyAlignment="1">
      <alignment horizontal="right" vertical="center"/>
    </xf>
    <xf numFmtId="165" fontId="10" fillId="0" borderId="7" xfId="0" applyNumberFormat="1" applyFont="1" applyBorder="1" applyAlignment="1">
      <alignment horizontal="center" vertical="center"/>
    </xf>
    <xf numFmtId="165" fontId="10" fillId="0" borderId="7" xfId="0" applyNumberFormat="1" applyFont="1" applyBorder="1" applyAlignment="1">
      <alignment horizontal="left" vertical="center"/>
    </xf>
    <xf numFmtId="0" fontId="9" fillId="0" borderId="22" xfId="0" applyFont="1" applyBorder="1" applyAlignment="1">
      <alignment horizontal="left" vertical="center"/>
    </xf>
    <xf numFmtId="165" fontId="8" fillId="0" borderId="7" xfId="0" applyNumberFormat="1" applyFont="1" applyBorder="1"/>
    <xf numFmtId="0" fontId="9" fillId="0" borderId="22" xfId="0" applyFont="1" applyBorder="1" applyAlignment="1">
      <alignment vertical="center"/>
    </xf>
    <xf numFmtId="0" fontId="3" fillId="0" borderId="16"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xf>
    <xf numFmtId="17" fontId="9" fillId="2" borderId="18" xfId="0" applyNumberFormat="1" applyFont="1" applyFill="1" applyBorder="1" applyAlignment="1">
      <alignment horizontal="center" vertical="center"/>
    </xf>
    <xf numFmtId="0" fontId="16" fillId="2" borderId="18" xfId="0" applyFont="1" applyFill="1" applyBorder="1" applyAlignment="1">
      <alignment horizontal="center"/>
    </xf>
    <xf numFmtId="0" fontId="15" fillId="0" borderId="0" xfId="0" applyFont="1" applyAlignment="1">
      <alignment horizontal="center"/>
    </xf>
    <xf numFmtId="0" fontId="14" fillId="0" borderId="31" xfId="0" applyFont="1" applyFill="1" applyBorder="1" applyAlignment="1">
      <alignment horizontal="left" wrapText="1" readingOrder="1"/>
    </xf>
    <xf numFmtId="165" fontId="14" fillId="0" borderId="19" xfId="1" applyNumberFormat="1" applyFont="1" applyBorder="1" applyAlignment="1">
      <alignment vertical="center"/>
    </xf>
    <xf numFmtId="0" fontId="17" fillId="0" borderId="31" xfId="0" applyFont="1" applyFill="1" applyBorder="1" applyAlignment="1">
      <alignment horizontal="left" wrapText="1" readingOrder="1"/>
    </xf>
    <xf numFmtId="0" fontId="14" fillId="0" borderId="29"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9" xfId="0" applyFont="1" applyFill="1" applyBorder="1" applyAlignment="1">
      <alignment horizontal="left" wrapText="1" readingOrder="1"/>
    </xf>
    <xf numFmtId="165" fontId="8" fillId="0" borderId="6" xfId="0" applyNumberFormat="1" applyFont="1" applyBorder="1"/>
    <xf numFmtId="0" fontId="14" fillId="0" borderId="30" xfId="0" applyFont="1" applyFill="1" applyBorder="1" applyAlignment="1">
      <alignment horizontal="left" wrapText="1" readingOrder="1"/>
    </xf>
    <xf numFmtId="0" fontId="17" fillId="0" borderId="30"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5"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8" xfId="0" applyNumberFormat="1" applyFont="1" applyFill="1" applyBorder="1" applyAlignment="1">
      <alignment vertical="center"/>
    </xf>
    <xf numFmtId="17" fontId="9" fillId="2" borderId="18" xfId="0" applyNumberFormat="1" applyFont="1" applyFill="1" applyBorder="1" applyAlignment="1">
      <alignment horizontal="right" vertical="center"/>
    </xf>
    <xf numFmtId="165" fontId="3" fillId="0" borderId="19" xfId="1" applyFont="1" applyBorder="1" applyAlignment="1">
      <alignment vertical="center"/>
    </xf>
    <xf numFmtId="165" fontId="3" fillId="0" borderId="19" xfId="1" applyFont="1" applyBorder="1" applyAlignment="1">
      <alignment horizontal="right" vertical="center"/>
    </xf>
    <xf numFmtId="165" fontId="3" fillId="0" borderId="19" xfId="1" applyFont="1" applyBorder="1" applyAlignment="1">
      <alignment horizontal="left" vertical="center" indent="2"/>
    </xf>
    <xf numFmtId="165" fontId="14" fillId="0" borderId="19"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21"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21"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21" xfId="1" applyFont="1" applyBorder="1" applyAlignment="1">
      <alignment horizontal="right" vertical="center"/>
    </xf>
    <xf numFmtId="0" fontId="19" fillId="0" borderId="0" xfId="0" applyFont="1" applyBorder="1"/>
    <xf numFmtId="165" fontId="24" fillId="0" borderId="21" xfId="1" applyFont="1" applyBorder="1" applyAlignment="1">
      <alignment vertical="center"/>
    </xf>
    <xf numFmtId="0" fontId="9" fillId="2" borderId="18" xfId="0" applyFont="1" applyFill="1" applyBorder="1" applyAlignment="1">
      <alignment horizontal="center" vertical="center"/>
    </xf>
    <xf numFmtId="165" fontId="8" fillId="0" borderId="0" xfId="0" applyNumberFormat="1" applyFont="1" applyBorder="1"/>
    <xf numFmtId="0" fontId="16" fillId="2" borderId="18"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2"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2" xfId="0" applyFont="1" applyFill="1" applyBorder="1" applyAlignment="1">
      <alignment horizontal="left" vertical="center" indent="1"/>
    </xf>
    <xf numFmtId="0" fontId="3" fillId="0" borderId="22" xfId="0" applyFont="1" applyFill="1" applyBorder="1" applyAlignment="1">
      <alignment horizontal="left" vertical="center" indent="2"/>
    </xf>
    <xf numFmtId="0" fontId="9" fillId="0" borderId="2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11" fillId="0" borderId="16" xfId="0" applyFont="1" applyBorder="1" applyAlignment="1">
      <alignment horizontal="left" vertical="center"/>
    </xf>
    <xf numFmtId="0" fontId="25" fillId="0" borderId="6" xfId="0" applyFont="1" applyBorder="1" applyAlignment="1">
      <alignment horizontal="left" vertical="center" indent="1"/>
    </xf>
    <xf numFmtId="0" fontId="11" fillId="0" borderId="16" xfId="0" applyFont="1" applyBorder="1" applyAlignment="1">
      <alignment horizontal="left" vertical="center" indent="1"/>
    </xf>
    <xf numFmtId="0" fontId="25" fillId="0" borderId="6" xfId="0" applyFont="1" applyBorder="1" applyAlignment="1">
      <alignment horizontal="left" vertical="center" indent="2"/>
    </xf>
    <xf numFmtId="0" fontId="11" fillId="0" borderId="16" xfId="0" applyFont="1" applyBorder="1" applyAlignment="1">
      <alignment horizontal="left" vertical="center" indent="2"/>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165"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5"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165" fontId="3" fillId="0" borderId="0" xfId="0" applyNumberFormat="1" applyFont="1"/>
    <xf numFmtId="0" fontId="7" fillId="2" borderId="21"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5" fillId="0" borderId="0" xfId="0" applyFont="1" applyAlignment="1">
      <alignment horizontal="center" wrapText="1"/>
    </xf>
    <xf numFmtId="0" fontId="9" fillId="2" borderId="21"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5" xfId="0" applyNumberFormat="1" applyFont="1" applyFill="1" applyBorder="1" applyAlignment="1">
      <alignment horizontal="center" vertical="center" wrapText="1"/>
    </xf>
    <xf numFmtId="17" fontId="9" fillId="2" borderId="18"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9" xfId="0" applyFont="1" applyFill="1" applyBorder="1" applyAlignment="1">
      <alignment vertical="center"/>
    </xf>
    <xf numFmtId="0" fontId="9" fillId="2" borderId="26" xfId="0" applyFont="1" applyFill="1" applyBorder="1" applyAlignment="1">
      <alignment horizontal="center" vertical="center" wrapText="1"/>
    </xf>
    <xf numFmtId="17" fontId="9" fillId="2" borderId="27" xfId="0" applyNumberFormat="1" applyFont="1" applyFill="1" applyBorder="1" applyAlignment="1">
      <alignment horizontal="center" vertical="center" wrapText="1"/>
    </xf>
    <xf numFmtId="17" fontId="10" fillId="2" borderId="28"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8"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9"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25" fillId="0" borderId="6" xfId="0" applyNumberFormat="1" applyFont="1" applyBorder="1" applyAlignment="1">
      <alignment horizontal="right" vertical="center" wrapText="1"/>
    </xf>
    <xf numFmtId="10" fontId="14" fillId="0" borderId="19"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165" fontId="3" fillId="0" borderId="6" xfId="1" applyFont="1" applyBorder="1" applyAlignment="1">
      <alignment horizontal="right" vertical="center" wrapText="1"/>
    </xf>
    <xf numFmtId="2" fontId="25" fillId="0" borderId="6" xfId="0" applyNumberFormat="1" applyFont="1" applyBorder="1" applyAlignment="1">
      <alignment horizontal="right" vertical="center" wrapText="1"/>
    </xf>
    <xf numFmtId="165" fontId="3" fillId="0" borderId="19" xfId="0" applyNumberFormat="1" applyFont="1" applyFill="1" applyBorder="1" applyAlignment="1">
      <alignment vertical="center" wrapText="1"/>
    </xf>
    <xf numFmtId="165" fontId="3" fillId="0" borderId="19" xfId="0" applyNumberFormat="1" applyFont="1" applyFill="1" applyBorder="1" applyAlignment="1">
      <alignment horizontal="right" vertical="center" wrapText="1"/>
    </xf>
    <xf numFmtId="165" fontId="3" fillId="0" borderId="19"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8" fontId="8" fillId="0" borderId="0" xfId="0" applyNumberFormat="1" applyFont="1"/>
    <xf numFmtId="165"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165" fontId="3" fillId="0" borderId="6" xfId="0" applyNumberFormat="1" applyFont="1" applyBorder="1" applyAlignment="1">
      <alignment horizontal="right"/>
    </xf>
    <xf numFmtId="166" fontId="8" fillId="0" borderId="0" xfId="0" applyNumberFormat="1" applyFont="1"/>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12" fillId="2" borderId="18"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21" xfId="0" applyFont="1" applyBorder="1" applyAlignment="1">
      <alignment horizontal="left" vertical="center"/>
    </xf>
    <xf numFmtId="177"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9" fontId="8" fillId="0" borderId="0" xfId="0" applyNumberFormat="1" applyFont="1"/>
    <xf numFmtId="0" fontId="3" fillId="2" borderId="2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3" xfId="0" applyFont="1" applyBorder="1" applyAlignment="1">
      <alignment horizontal="left" vertical="center"/>
    </xf>
    <xf numFmtId="178"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vertical="center"/>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5" xfId="0" applyFont="1" applyFill="1" applyBorder="1" applyAlignment="1">
      <alignment horizontal="center"/>
    </xf>
    <xf numFmtId="165" fontId="9" fillId="0" borderId="19"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2" fillId="2" borderId="18" xfId="0" applyFont="1" applyFill="1" applyBorder="1" applyAlignment="1">
      <alignment horizontal="center" wrapText="1"/>
    </xf>
    <xf numFmtId="0" fontId="8" fillId="0" borderId="0" xfId="0" applyFont="1" applyAlignment="1">
      <alignment horizontal="center"/>
    </xf>
    <xf numFmtId="0" fontId="9" fillId="0" borderId="32" xfId="0" applyFont="1" applyBorder="1" applyAlignment="1">
      <alignment vertical="center"/>
    </xf>
    <xf numFmtId="0" fontId="3" fillId="0" borderId="33" xfId="0" applyFont="1" applyBorder="1" applyAlignment="1">
      <alignment vertical="center"/>
    </xf>
    <xf numFmtId="0" fontId="10" fillId="0" borderId="19" xfId="0" applyFont="1" applyBorder="1" applyAlignment="1">
      <alignment vertical="center"/>
    </xf>
    <xf numFmtId="0" fontId="3" fillId="0" borderId="22" xfId="0" applyFont="1" applyBorder="1" applyAlignment="1">
      <alignment horizontal="left" vertical="center" indent="1"/>
    </xf>
    <xf numFmtId="165" fontId="3" fillId="0" borderId="34" xfId="1" applyFont="1" applyBorder="1" applyAlignment="1">
      <alignment vertical="center"/>
    </xf>
    <xf numFmtId="0" fontId="3" fillId="0" borderId="22" xfId="0" applyFont="1" applyBorder="1" applyAlignment="1">
      <alignment horizontal="left" vertical="center" indent="2"/>
    </xf>
    <xf numFmtId="0" fontId="3" fillId="0" borderId="22" xfId="0" applyFont="1" applyBorder="1" applyAlignment="1">
      <alignment horizontal="left" vertical="center" wrapText="1" indent="2"/>
    </xf>
    <xf numFmtId="0" fontId="11" fillId="0" borderId="6" xfId="0" applyFont="1" applyBorder="1" applyAlignment="1">
      <alignment horizontal="left" vertical="center" wrapText="1" indent="2"/>
    </xf>
    <xf numFmtId="165" fontId="3" fillId="0" borderId="34" xfId="1" applyFont="1" applyBorder="1" applyAlignment="1">
      <alignment horizontal="right" vertical="center"/>
    </xf>
    <xf numFmtId="165" fontId="3" fillId="0" borderId="8" xfId="1" applyFont="1" applyBorder="1" applyAlignment="1">
      <alignment horizontal="right" vertical="center"/>
    </xf>
    <xf numFmtId="0" fontId="11" fillId="0" borderId="0" xfId="0" applyNumberFormat="1" applyFont="1" applyBorder="1" applyAlignment="1">
      <alignment horizontal="left" indent="2"/>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2"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1" xfId="0" quotePrefix="1" applyFont="1" applyBorder="1" applyAlignment="1">
      <alignment horizontal="left" vertical="center" wrapText="1" indent="3"/>
    </xf>
    <xf numFmtId="0" fontId="23" fillId="0" borderId="22" xfId="0" applyFont="1" applyBorder="1" applyAlignment="1">
      <alignment horizontal="left" vertical="center" indent="2"/>
    </xf>
    <xf numFmtId="165" fontId="23" fillId="0" borderId="34" xfId="1" applyFont="1" applyBorder="1" applyAlignment="1">
      <alignment horizontal="right" vertical="center"/>
    </xf>
    <xf numFmtId="0" fontId="73" fillId="0" borderId="6" xfId="0" applyFont="1" applyBorder="1" applyAlignment="1">
      <alignment horizontal="left" vertical="center" wrapText="1" indent="2"/>
    </xf>
    <xf numFmtId="0" fontId="23" fillId="0" borderId="0" xfId="0" applyFont="1"/>
    <xf numFmtId="0" fontId="18" fillId="0" borderId="21" xfId="0" applyFont="1" applyBorder="1" applyAlignment="1">
      <alignment horizontal="center" vertical="center"/>
    </xf>
    <xf numFmtId="165" fontId="9" fillId="0" borderId="35" xfId="1" applyFont="1" applyBorder="1" applyAlignment="1">
      <alignment horizontal="right" vertical="center"/>
    </xf>
    <xf numFmtId="0" fontId="20" fillId="0" borderId="6" xfId="0" applyFont="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8" fillId="2" borderId="15" xfId="0" applyFont="1" applyFill="1" applyBorder="1" applyAlignment="1">
      <alignment wrapText="1"/>
    </xf>
    <xf numFmtId="0" fontId="3" fillId="0" borderId="0" xfId="0" applyFont="1" applyFill="1" applyBorder="1"/>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21"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21"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8" borderId="22" xfId="0" applyFont="1" applyFill="1" applyBorder="1" applyAlignment="1">
      <alignment vertical="center"/>
    </xf>
    <xf numFmtId="0" fontId="3" fillId="8" borderId="36" xfId="0" applyFont="1" applyFill="1" applyBorder="1" applyAlignment="1">
      <alignment vertical="center"/>
    </xf>
    <xf numFmtId="0" fontId="3" fillId="7" borderId="22" xfId="0" applyFont="1" applyFill="1" applyBorder="1" applyAlignment="1">
      <alignment vertical="center"/>
    </xf>
    <xf numFmtId="0" fontId="3" fillId="7" borderId="34" xfId="0" applyFont="1" applyFill="1" applyBorder="1" applyAlignment="1">
      <alignment vertical="center"/>
    </xf>
    <xf numFmtId="0" fontId="3" fillId="7" borderId="36" xfId="0" applyFont="1" applyFill="1" applyBorder="1" applyAlignment="1">
      <alignment vertical="center"/>
    </xf>
    <xf numFmtId="0" fontId="3" fillId="8" borderId="34"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3" fillId="7" borderId="0" xfId="0" applyFont="1" applyFill="1" applyBorder="1"/>
    <xf numFmtId="0" fontId="3" fillId="0" borderId="0" xfId="0" applyFont="1" applyBorder="1"/>
    <xf numFmtId="0" fontId="73" fillId="0" borderId="6" xfId="0" applyFont="1" applyBorder="1" applyAlignment="1">
      <alignment horizontal="left" vertical="center" indent="2"/>
    </xf>
    <xf numFmtId="0" fontId="9" fillId="0" borderId="0" xfId="0" applyFont="1" applyBorder="1"/>
    <xf numFmtId="0" fontId="9" fillId="9" borderId="23" xfId="0" applyFont="1" applyFill="1" applyBorder="1" applyAlignment="1">
      <alignment vertical="center"/>
    </xf>
    <xf numFmtId="0" fontId="9" fillId="9" borderId="24" xfId="0" applyFont="1" applyFill="1" applyBorder="1" applyAlignment="1">
      <alignment vertical="center"/>
    </xf>
    <xf numFmtId="0" fontId="12" fillId="2" borderId="0" xfId="0" applyFont="1" applyFill="1" applyAlignment="1">
      <alignment wrapText="1"/>
    </xf>
    <xf numFmtId="165" fontId="3" fillId="0" borderId="33" xfId="1" applyFont="1" applyBorder="1" applyAlignment="1">
      <alignment vertical="center"/>
    </xf>
    <xf numFmtId="165" fontId="3" fillId="0" borderId="33" xfId="1" applyFont="1" applyBorder="1" applyAlignment="1">
      <alignment horizontal="right" vertical="center"/>
    </xf>
    <xf numFmtId="165" fontId="3" fillId="0" borderId="33" xfId="1" applyFont="1" applyBorder="1" applyAlignment="1">
      <alignment horizontal="left" vertical="center" indent="2"/>
    </xf>
    <xf numFmtId="0" fontId="10" fillId="0" borderId="34" xfId="0" applyFont="1" applyBorder="1" applyAlignment="1">
      <alignment vertical="center"/>
    </xf>
    <xf numFmtId="0" fontId="3" fillId="0" borderId="34" xfId="0" applyFont="1" applyBorder="1" applyAlignment="1">
      <alignment horizontal="left" vertical="center" indent="1"/>
    </xf>
    <xf numFmtId="165" fontId="3" fillId="0" borderId="34" xfId="1" applyFont="1" applyBorder="1" applyAlignment="1">
      <alignment horizontal="left" vertical="center" indent="2"/>
    </xf>
    <xf numFmtId="165" fontId="24" fillId="0" borderId="34" xfId="1" applyFont="1" applyBorder="1" applyAlignment="1">
      <alignment vertical="center"/>
    </xf>
    <xf numFmtId="0" fontId="11" fillId="0" borderId="34" xfId="0" applyFont="1" applyBorder="1" applyAlignment="1">
      <alignment horizontal="left" vertical="center" indent="1"/>
    </xf>
    <xf numFmtId="0" fontId="3" fillId="0" borderId="34" xfId="0" applyFont="1" applyBorder="1" applyAlignment="1">
      <alignment horizontal="left" vertical="center" indent="2"/>
    </xf>
    <xf numFmtId="165" fontId="14" fillId="0" borderId="34" xfId="1" applyNumberFormat="1" applyFont="1" applyBorder="1" applyAlignment="1">
      <alignment vertical="center"/>
    </xf>
    <xf numFmtId="0" fontId="11" fillId="0" borderId="34" xfId="0" applyFont="1" applyBorder="1" applyAlignment="1">
      <alignment horizontal="left" vertical="center" indent="2"/>
    </xf>
    <xf numFmtId="0" fontId="3" fillId="0" borderId="34" xfId="0" applyFont="1" applyBorder="1" applyAlignment="1">
      <alignment horizontal="left" vertical="center" wrapText="1" indent="2"/>
    </xf>
    <xf numFmtId="0" fontId="11" fillId="0" borderId="34" xfId="0" applyFont="1" applyBorder="1" applyAlignment="1">
      <alignment horizontal="left" vertical="center" wrapText="1" indent="2"/>
    </xf>
    <xf numFmtId="0" fontId="9" fillId="0" borderId="34" xfId="0" applyFont="1" applyBorder="1" applyAlignment="1">
      <alignment horizontal="center" vertical="center"/>
    </xf>
    <xf numFmtId="165" fontId="18" fillId="0" borderId="34" xfId="1" applyNumberFormat="1" applyFont="1" applyBorder="1" applyAlignment="1">
      <alignment vertical="center"/>
    </xf>
    <xf numFmtId="0" fontId="10" fillId="0" borderId="34" xfId="0" applyFont="1" applyBorder="1" applyAlignment="1">
      <alignment horizontal="center" vertical="center"/>
    </xf>
    <xf numFmtId="0" fontId="3" fillId="0" borderId="34" xfId="0" quotePrefix="1" applyFont="1" applyBorder="1" applyAlignment="1">
      <alignment horizontal="left" vertical="center" wrapText="1" indent="3"/>
    </xf>
    <xf numFmtId="0" fontId="11" fillId="0" borderId="34" xfId="0" quotePrefix="1" applyFont="1" applyBorder="1" applyAlignment="1">
      <alignment horizontal="left" vertical="center" wrapText="1" indent="3"/>
    </xf>
    <xf numFmtId="0" fontId="14" fillId="0" borderId="34" xfId="0" quotePrefix="1" applyFont="1" applyBorder="1" applyAlignment="1">
      <alignment horizontal="left" vertical="center" wrapText="1" indent="3"/>
    </xf>
    <xf numFmtId="0" fontId="17" fillId="0" borderId="34" xfId="0" quotePrefix="1" applyFont="1" applyBorder="1" applyAlignment="1">
      <alignment horizontal="left" vertical="center" wrapText="1" indent="3"/>
    </xf>
    <xf numFmtId="0" fontId="3" fillId="0" borderId="34" xfId="0" applyFont="1" applyBorder="1" applyAlignment="1">
      <alignment horizontal="left" vertical="center" indent="3"/>
    </xf>
    <xf numFmtId="0" fontId="11" fillId="0" borderId="34" xfId="0" applyFont="1" applyBorder="1" applyAlignment="1">
      <alignment horizontal="left" vertical="center" indent="3"/>
    </xf>
    <xf numFmtId="0" fontId="17" fillId="0" borderId="34" xfId="0" quotePrefix="1" applyFont="1" applyBorder="1" applyAlignment="1">
      <alignment horizontal="left" vertical="center" indent="3"/>
    </xf>
    <xf numFmtId="0" fontId="18" fillId="0" borderId="34" xfId="0" applyFont="1" applyBorder="1" applyAlignment="1">
      <alignment horizontal="center" vertical="center"/>
    </xf>
    <xf numFmtId="0" fontId="20" fillId="0" borderId="34" xfId="0" applyFont="1" applyBorder="1" applyAlignment="1">
      <alignment horizontal="center" vertical="center" wrapText="1"/>
    </xf>
    <xf numFmtId="0" fontId="12" fillId="2" borderId="25" xfId="0" applyFont="1" applyFill="1" applyBorder="1"/>
    <xf numFmtId="0" fontId="12" fillId="0" borderId="0" xfId="0" applyFont="1"/>
    <xf numFmtId="0" fontId="11" fillId="2" borderId="18" xfId="0" applyFont="1" applyFill="1" applyBorder="1" applyAlignment="1">
      <alignment horizontal="center"/>
    </xf>
    <xf numFmtId="0" fontId="10" fillId="0" borderId="37" xfId="0" applyFont="1" applyBorder="1" applyAlignment="1">
      <alignment vertical="center"/>
    </xf>
    <xf numFmtId="0" fontId="11" fillId="0" borderId="37" xfId="0" applyFont="1" applyBorder="1" applyAlignment="1">
      <alignment horizontal="left" vertical="center" indent="1"/>
    </xf>
    <xf numFmtId="0" fontId="11" fillId="0" borderId="37" xfId="0" applyFont="1" applyBorder="1" applyAlignment="1">
      <alignment horizontal="left" vertical="center" indent="2"/>
    </xf>
    <xf numFmtId="0" fontId="11" fillId="0" borderId="37" xfId="0" applyFont="1" applyBorder="1" applyAlignment="1">
      <alignment horizontal="left" vertical="center" wrapText="1" indent="2"/>
    </xf>
    <xf numFmtId="0" fontId="9" fillId="0" borderId="38" xfId="0" applyFont="1" applyBorder="1" applyAlignment="1">
      <alignment horizontal="center" vertical="center"/>
    </xf>
    <xf numFmtId="0" fontId="10" fillId="0" borderId="38" xfId="0" applyFont="1" applyBorder="1" applyAlignment="1">
      <alignment horizontal="center" vertical="center"/>
    </xf>
    <xf numFmtId="0" fontId="18" fillId="0" borderId="21" xfId="0" applyFont="1" applyBorder="1" applyAlignment="1">
      <alignment horizontal="left" vertical="center"/>
    </xf>
    <xf numFmtId="165" fontId="18" fillId="0" borderId="34" xfId="1" applyFont="1" applyBorder="1" applyAlignment="1">
      <alignment vertical="center"/>
    </xf>
    <xf numFmtId="165" fontId="18" fillId="0" borderId="34" xfId="1" applyFont="1" applyBorder="1" applyAlignment="1">
      <alignment horizontal="right" vertical="center"/>
    </xf>
    <xf numFmtId="165" fontId="18" fillId="0" borderId="34" xfId="1" applyFont="1" applyBorder="1" applyAlignment="1">
      <alignment horizontal="left" vertical="center" indent="2"/>
    </xf>
    <xf numFmtId="0" fontId="20" fillId="0" borderId="6" xfId="0" applyFont="1" applyBorder="1" applyAlignment="1">
      <alignment horizontal="left" vertical="center"/>
    </xf>
    <xf numFmtId="0" fontId="14" fillId="0" borderId="21" xfId="0" applyFont="1" applyBorder="1" applyAlignment="1">
      <alignment horizontal="left" vertical="center" indent="1"/>
    </xf>
    <xf numFmtId="165" fontId="14" fillId="0" borderId="34" xfId="1" applyFont="1" applyBorder="1" applyAlignment="1">
      <alignment vertical="center"/>
    </xf>
    <xf numFmtId="165" fontId="14" fillId="0" borderId="34" xfId="1" applyFont="1" applyBorder="1" applyAlignment="1">
      <alignment horizontal="right" vertical="center"/>
    </xf>
    <xf numFmtId="165" fontId="14" fillId="0" borderId="34" xfId="1" applyFont="1" applyBorder="1" applyAlignment="1">
      <alignment horizontal="left" vertical="center" indent="2"/>
    </xf>
    <xf numFmtId="0" fontId="17" fillId="0" borderId="6" xfId="0" applyFont="1" applyBorder="1" applyAlignment="1">
      <alignment horizontal="left" vertical="center" indent="1"/>
    </xf>
    <xf numFmtId="0" fontId="14" fillId="0" borderId="21" xfId="0" applyFont="1" applyBorder="1" applyAlignment="1">
      <alignment horizontal="left" vertical="center" indent="2"/>
    </xf>
    <xf numFmtId="0" fontId="17" fillId="0" borderId="6" xfId="0" applyFont="1" applyBorder="1" applyAlignment="1">
      <alignment horizontal="left" vertical="center" indent="2"/>
    </xf>
    <xf numFmtId="0" fontId="14" fillId="0" borderId="21"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1" xfId="0" applyFont="1" applyBorder="1" applyAlignment="1">
      <alignment vertical="center"/>
    </xf>
    <xf numFmtId="0" fontId="20" fillId="0" borderId="6" xfId="0" applyFont="1" applyBorder="1" applyAlignment="1">
      <alignment vertical="center"/>
    </xf>
    <xf numFmtId="0" fontId="17" fillId="2" borderId="15"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4" xfId="0" applyFont="1" applyBorder="1" applyAlignment="1">
      <alignment horizontal="right" vertical="center"/>
    </xf>
    <xf numFmtId="0" fontId="3" fillId="0" borderId="0" xfId="0" applyFont="1"/>
    <xf numFmtId="165" fontId="3" fillId="0" borderId="34"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165" fontId="9" fillId="0" borderId="34" xfId="0" applyNumberFormat="1" applyFont="1" applyBorder="1" applyAlignment="1">
      <alignment horizontal="right" vertical="center"/>
    </xf>
    <xf numFmtId="0" fontId="9" fillId="0" borderId="0" xfId="0" applyFont="1"/>
    <xf numFmtId="0" fontId="9" fillId="0" borderId="34" xfId="0" applyFont="1" applyBorder="1" applyAlignment="1">
      <alignment horizontal="right" vertical="center"/>
    </xf>
    <xf numFmtId="0" fontId="23" fillId="0" borderId="22" xfId="0" applyFont="1" applyBorder="1" applyAlignment="1">
      <alignment vertical="center"/>
    </xf>
    <xf numFmtId="0" fontId="23" fillId="8" borderId="0" xfId="0" applyFont="1" applyFill="1" applyBorder="1" applyAlignment="1">
      <alignment vertical="center"/>
    </xf>
    <xf numFmtId="165" fontId="23" fillId="0" borderId="34" xfId="0" applyNumberFormat="1" applyFont="1" applyBorder="1" applyAlignment="1">
      <alignment horizontal="right" vertical="center"/>
    </xf>
    <xf numFmtId="165" fontId="9" fillId="0" borderId="39" xfId="0" applyNumberFormat="1" applyFont="1" applyBorder="1" applyAlignment="1">
      <alignment horizontal="right" vertical="center"/>
    </xf>
    <xf numFmtId="0" fontId="20" fillId="0" borderId="4" xfId="0" applyFont="1" applyBorder="1" applyAlignment="1">
      <alignment horizontal="center" vertical="center" wrapText="1"/>
    </xf>
    <xf numFmtId="0" fontId="8" fillId="2" borderId="5" xfId="0" applyFont="1" applyFill="1" applyBorder="1" applyAlignment="1">
      <alignment wrapText="1"/>
    </xf>
    <xf numFmtId="0" fontId="8" fillId="2" borderId="0" xfId="0" applyFont="1" applyFill="1" applyAlignment="1">
      <alignment wrapText="1"/>
    </xf>
    <xf numFmtId="0" fontId="3" fillId="0" borderId="34" xfId="0" applyFont="1" applyBorder="1" applyAlignment="1">
      <alignment horizontal="left" vertical="center" wrapText="1" indent="3"/>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5" xfId="0" applyFont="1" applyFill="1" applyBorder="1" applyAlignment="1">
      <alignment vertical="center" wrapText="1"/>
    </xf>
    <xf numFmtId="165" fontId="14" fillId="0" borderId="19" xfId="1" applyFont="1" applyBorder="1" applyAlignment="1">
      <alignment horizontal="right" vertical="center"/>
    </xf>
    <xf numFmtId="165" fontId="14" fillId="0" borderId="19"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40" xfId="0" applyFont="1" applyBorder="1" applyAlignment="1">
      <alignment horizontal="center" vertical="center"/>
    </xf>
    <xf numFmtId="0" fontId="8" fillId="2" borderId="0" xfId="0" applyFont="1" applyFill="1" applyAlignment="1">
      <alignment horizontal="left" wrapText="1"/>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4" xfId="0" applyFont="1" applyBorder="1" applyAlignment="1">
      <alignment vertical="center"/>
    </xf>
    <xf numFmtId="0" fontId="14" fillId="8" borderId="34" xfId="0" applyFont="1" applyFill="1" applyBorder="1" applyAlignment="1">
      <alignment vertical="center"/>
    </xf>
    <xf numFmtId="0" fontId="14" fillId="8" borderId="0" xfId="0" applyFont="1" applyFill="1" applyBorder="1" applyAlignment="1">
      <alignment vertical="center"/>
    </xf>
    <xf numFmtId="165" fontId="9" fillId="0" borderId="34" xfId="1" applyFont="1" applyBorder="1" applyAlignment="1">
      <alignment horizontal="right" vertical="center"/>
    </xf>
    <xf numFmtId="0" fontId="18" fillId="0" borderId="34" xfId="0" applyFont="1" applyBorder="1" applyAlignment="1">
      <alignment vertical="center"/>
    </xf>
    <xf numFmtId="0" fontId="18" fillId="0" borderId="0" xfId="0" applyFont="1" applyBorder="1" applyAlignment="1">
      <alignment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0" fontId="8" fillId="2" borderId="15"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17" fontId="9" fillId="2" borderId="19" xfId="0" applyNumberFormat="1" applyFont="1" applyFill="1" applyBorder="1" applyAlignment="1">
      <alignment horizontal="center" vertical="center"/>
    </xf>
    <xf numFmtId="0" fontId="9" fillId="0" borderId="37" xfId="0" applyFont="1" applyBorder="1" applyAlignment="1">
      <alignment vertical="center"/>
    </xf>
    <xf numFmtId="0" fontId="3" fillId="0" borderId="37" xfId="0" applyFont="1" applyBorder="1" applyAlignment="1">
      <alignment horizontal="left" vertical="center" indent="1"/>
    </xf>
    <xf numFmtId="0" fontId="3" fillId="0" borderId="37" xfId="0" applyFont="1" applyBorder="1" applyAlignment="1">
      <alignment horizontal="left" vertical="center" wrapText="1" indent="2"/>
    </xf>
    <xf numFmtId="0" fontId="3" fillId="0" borderId="37" xfId="0" applyFont="1" applyBorder="1" applyAlignment="1">
      <alignment horizontal="left" vertical="center" indent="2"/>
    </xf>
    <xf numFmtId="0" fontId="9" fillId="0" borderId="37" xfId="0" applyFont="1" applyBorder="1" applyAlignment="1">
      <alignment horizontal="center" vertical="center"/>
    </xf>
    <xf numFmtId="0" fontId="3" fillId="0" borderId="22" xfId="0" quotePrefix="1" applyFont="1" applyBorder="1" applyAlignment="1">
      <alignment horizontal="left" vertical="center" wrapText="1" indent="3"/>
    </xf>
    <xf numFmtId="0" fontId="3" fillId="0" borderId="37" xfId="0" quotePrefix="1" applyFont="1" applyBorder="1" applyAlignment="1">
      <alignment horizontal="left" vertical="center" wrapText="1" indent="3"/>
    </xf>
    <xf numFmtId="0" fontId="14" fillId="0" borderId="37" xfId="0" quotePrefix="1"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37" xfId="0" applyFont="1" applyBorder="1" applyAlignment="1">
      <alignment horizontal="left" vertical="center" wrapText="1" indent="3"/>
    </xf>
    <xf numFmtId="0" fontId="14" fillId="0" borderId="37" xfId="0" quotePrefix="1" applyFont="1" applyBorder="1" applyAlignment="1">
      <alignment horizontal="left" vertical="center" indent="3"/>
    </xf>
    <xf numFmtId="0" fontId="3" fillId="0" borderId="22" xfId="0" applyFont="1" applyBorder="1" applyAlignment="1">
      <alignment horizontal="left" vertical="center" indent="3"/>
    </xf>
    <xf numFmtId="0" fontId="3" fillId="0" borderId="37" xfId="0" applyFont="1" applyBorder="1" applyAlignment="1">
      <alignment horizontal="left" vertical="center" indent="3"/>
    </xf>
    <xf numFmtId="0" fontId="18" fillId="0" borderId="22" xfId="0" applyFont="1" applyBorder="1" applyAlignment="1">
      <alignment horizontal="center" vertical="center" wrapText="1"/>
    </xf>
    <xf numFmtId="165" fontId="18" fillId="0" borderId="41" xfId="1" applyFont="1" applyBorder="1" applyAlignment="1">
      <alignment vertical="center"/>
    </xf>
    <xf numFmtId="165" fontId="18" fillId="0" borderId="4" xfId="1" applyFont="1" applyBorder="1" applyAlignment="1">
      <alignment vertical="center"/>
    </xf>
    <xf numFmtId="165" fontId="18" fillId="0" borderId="42" xfId="1" applyFont="1" applyBorder="1" applyAlignment="1">
      <alignment vertical="center"/>
    </xf>
    <xf numFmtId="0" fontId="18" fillId="0" borderId="37" xfId="0" applyFont="1" applyBorder="1" applyAlignment="1">
      <alignment horizontal="center" vertical="center"/>
    </xf>
    <xf numFmtId="0" fontId="10" fillId="0" borderId="7" xfId="0" applyFont="1" applyBorder="1" applyAlignment="1">
      <alignment horizontal="left" vertical="center" wrapText="1"/>
    </xf>
    <xf numFmtId="0" fontId="9"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8" fillId="0" borderId="6" xfId="0" applyFont="1" applyBorder="1" applyAlignment="1">
      <alignment horizontal="left" vertical="center"/>
    </xf>
    <xf numFmtId="0" fontId="9" fillId="0" borderId="19" xfId="0" applyFont="1" applyBorder="1" applyAlignment="1">
      <alignment vertical="center"/>
    </xf>
    <xf numFmtId="0" fontId="14"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7" fillId="0" borderId="6" xfId="0" applyFont="1" applyBorder="1" applyAlignment="1">
      <alignment horizontal="left" vertical="center" wrapText="1" indent="1"/>
    </xf>
    <xf numFmtId="0" fontId="18" fillId="0" borderId="6" xfId="0" applyFont="1" applyBorder="1" applyAlignment="1">
      <alignment horizontal="center" vertical="center"/>
    </xf>
    <xf numFmtId="0" fontId="18" fillId="0" borderId="6" xfId="0" applyFont="1" applyBorder="1" applyAlignment="1">
      <alignment vertical="center"/>
    </xf>
    <xf numFmtId="0" fontId="14" fillId="0" borderId="6" xfId="0" applyFont="1" applyBorder="1" applyAlignment="1">
      <alignment vertical="center"/>
    </xf>
    <xf numFmtId="0" fontId="17" fillId="0" borderId="6" xfId="0" applyFont="1" applyBorder="1" applyAlignment="1">
      <alignment vertical="center"/>
    </xf>
    <xf numFmtId="0" fontId="14" fillId="0" borderId="6" xfId="0" applyFont="1" applyBorder="1" applyAlignment="1">
      <alignment horizontal="left" vertical="center" wrapText="1" indent="1"/>
    </xf>
    <xf numFmtId="0" fontId="14" fillId="0" borderId="6" xfId="0" applyFont="1" applyBorder="1" applyAlignment="1">
      <alignment vertical="center" wrapText="1"/>
    </xf>
    <xf numFmtId="0" fontId="17" fillId="0" borderId="6" xfId="0" applyFont="1" applyBorder="1" applyAlignment="1">
      <alignment vertical="center" wrapText="1"/>
    </xf>
    <xf numFmtId="165" fontId="9" fillId="0" borderId="4" xfId="1" applyFont="1" applyBorder="1" applyAlignment="1">
      <alignment vertical="center"/>
    </xf>
    <xf numFmtId="0" fontId="14" fillId="0" borderId="21" xfId="0" applyFont="1" applyBorder="1" applyAlignment="1">
      <alignment vertical="center" wrapText="1"/>
    </xf>
    <xf numFmtId="0" fontId="3" fillId="0" borderId="19" xfId="0" applyFont="1" applyBorder="1" applyAlignment="1">
      <alignment vertical="center"/>
    </xf>
    <xf numFmtId="0" fontId="18" fillId="0" borderId="21" xfId="0" applyFont="1" applyBorder="1" applyAlignment="1">
      <alignment horizontal="left" vertical="center" wrapText="1" indent="1"/>
    </xf>
    <xf numFmtId="0" fontId="20" fillId="0" borderId="6" xfId="0" applyFont="1" applyBorder="1" applyAlignment="1">
      <alignment horizontal="left" vertical="center" wrapText="1" indent="1"/>
    </xf>
    <xf numFmtId="0" fontId="14" fillId="0" borderId="21" xfId="0" applyFont="1" applyBorder="1" applyAlignment="1">
      <alignment horizontal="left" vertical="center" wrapText="1" indent="1"/>
    </xf>
    <xf numFmtId="0" fontId="18" fillId="0" borderId="21" xfId="0" applyFont="1" applyBorder="1" applyAlignment="1">
      <alignment vertical="center" wrapText="1"/>
    </xf>
    <xf numFmtId="0" fontId="20" fillId="0" borderId="6" xfId="0" applyFont="1" applyBorder="1" applyAlignment="1">
      <alignment vertical="center" wrapText="1"/>
    </xf>
    <xf numFmtId="0" fontId="14" fillId="0" borderId="0" xfId="0" applyFont="1" applyFill="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wrapText="1"/>
    </xf>
    <xf numFmtId="0" fontId="14" fillId="0" borderId="4" xfId="0" applyFont="1" applyBorder="1" applyAlignment="1">
      <alignment vertical="center"/>
    </xf>
    <xf numFmtId="0" fontId="9" fillId="0" borderId="21" xfId="0" applyFont="1" applyFill="1" applyBorder="1" applyAlignment="1">
      <alignment horizontal="left" vertical="top" wrapText="1"/>
    </xf>
    <xf numFmtId="17" fontId="9" fillId="0" borderId="19" xfId="0" applyNumberFormat="1"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0" borderId="19" xfId="0" applyFont="1" applyFill="1" applyBorder="1" applyAlignment="1">
      <alignment horizontal="left" vertical="top" wrapText="1"/>
    </xf>
    <xf numFmtId="0" fontId="25" fillId="0" borderId="21" xfId="0" applyFont="1" applyBorder="1" applyAlignment="1">
      <alignment vertical="top" wrapText="1"/>
    </xf>
    <xf numFmtId="9" fontId="25" fillId="0" borderId="6" xfId="0" applyNumberFormat="1" applyFont="1" applyBorder="1" applyAlignment="1">
      <alignment horizontal="right" vertical="top" wrapText="1"/>
    </xf>
    <xf numFmtId="0" fontId="74" fillId="0" borderId="6" xfId="0" applyFont="1" applyBorder="1" applyAlignment="1">
      <alignment vertical="top" wrapText="1"/>
    </xf>
    <xf numFmtId="165" fontId="25" fillId="0" borderId="6" xfId="0" applyNumberFormat="1" applyFont="1" applyBorder="1" applyAlignment="1">
      <alignment horizontal="right" vertical="top" wrapText="1"/>
    </xf>
    <xf numFmtId="0" fontId="6" fillId="0" borderId="21" xfId="0" applyFont="1" applyBorder="1" applyAlignment="1">
      <alignment vertical="top" wrapText="1"/>
    </xf>
    <xf numFmtId="0" fontId="10" fillId="0" borderId="6" xfId="0" applyFont="1" applyFill="1" applyBorder="1" applyAlignment="1">
      <alignment horizontal="left" vertical="top" wrapText="1"/>
    </xf>
    <xf numFmtId="165" fontId="25" fillId="0" borderId="4" xfId="0" applyNumberFormat="1" applyFont="1" applyBorder="1" applyAlignment="1">
      <alignment horizontal="right" vertical="top" wrapText="1"/>
    </xf>
    <xf numFmtId="0" fontId="74" fillId="0" borderId="4" xfId="0" applyFont="1" applyBorder="1" applyAlignment="1">
      <alignmen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165" fontId="8" fillId="0" borderId="0" xfId="1" applyFont="1"/>
    <xf numFmtId="0" fontId="9" fillId="2" borderId="17" xfId="0" applyFont="1" applyFill="1" applyBorder="1" applyAlignment="1">
      <alignment horizontal="center" vertical="center" wrapText="1"/>
    </xf>
    <xf numFmtId="17" fontId="9" fillId="2" borderId="17" xfId="0" applyNumberFormat="1" applyFont="1" applyFill="1" applyBorder="1" applyAlignment="1">
      <alignment horizontal="center" vertical="center" wrapText="1"/>
    </xf>
    <xf numFmtId="10" fontId="25" fillId="0" borderId="17" xfId="0" applyNumberFormat="1" applyFont="1" applyBorder="1" applyAlignment="1">
      <alignment horizontal="right" vertical="center"/>
    </xf>
    <xf numFmtId="2" fontId="25" fillId="0" borderId="17" xfId="0" applyNumberFormat="1" applyFont="1" applyBorder="1" applyAlignment="1">
      <alignment horizontal="right" vertical="center"/>
    </xf>
    <xf numFmtId="168" fontId="9" fillId="0" borderId="4" xfId="0" applyNumberFormat="1" applyFont="1" applyBorder="1" applyAlignment="1">
      <alignment horizontal="right" vertical="center" wrapText="1" indent="1"/>
    </xf>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19" xfId="88" applyFont="1" applyFill="1" applyBorder="1" applyAlignment="1">
      <alignment horizontal="left" vertical="center"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165" fontId="8" fillId="0" borderId="19" xfId="1" applyFont="1" applyBorder="1" applyAlignment="1">
      <alignment vertical="center"/>
    </xf>
    <xf numFmtId="165" fontId="8" fillId="0" borderId="6" xfId="1" applyFont="1" applyBorder="1" applyAlignment="1">
      <alignment vertical="center"/>
    </xf>
    <xf numFmtId="0" fontId="8" fillId="0" borderId="0" xfId="0" applyFont="1" applyAlignment="1">
      <alignment vertical="center"/>
    </xf>
    <xf numFmtId="165" fontId="11" fillId="0" borderId="6" xfId="1" applyFont="1" applyBorder="1" applyAlignment="1">
      <alignment horizontal="left" vertical="center"/>
    </xf>
    <xf numFmtId="0" fontId="9" fillId="2" borderId="4" xfId="0" applyFont="1" applyFill="1" applyBorder="1" applyAlignment="1">
      <alignment horizontal="center" vertical="center" wrapText="1"/>
    </xf>
    <xf numFmtId="17" fontId="9" fillId="2" borderId="4" xfId="0" applyNumberFormat="1" applyFont="1" applyFill="1" applyBorder="1" applyAlignment="1">
      <alignment horizontal="center" vertical="center" wrapText="1"/>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21" xfId="0" applyFont="1" applyFill="1" applyBorder="1" applyAlignment="1">
      <alignment vertical="center"/>
    </xf>
    <xf numFmtId="165" fontId="9" fillId="0" borderId="19" xfId="0" applyNumberFormat="1" applyFont="1" applyBorder="1" applyAlignment="1">
      <alignment vertical="center" wrapText="1"/>
    </xf>
    <xf numFmtId="165" fontId="9" fillId="0" borderId="19" xfId="1" applyNumberFormat="1" applyFont="1" applyBorder="1" applyAlignment="1">
      <alignment horizontal="right" vertical="center" wrapText="1"/>
    </xf>
    <xf numFmtId="165" fontId="9" fillId="0" borderId="6" xfId="1" applyNumberFormat="1" applyFont="1" applyBorder="1" applyAlignment="1">
      <alignment horizontal="right" vertical="center" wrapText="1"/>
    </xf>
    <xf numFmtId="165" fontId="9" fillId="0" borderId="6" xfId="0" applyNumberFormat="1" applyFont="1" applyBorder="1" applyAlignment="1">
      <alignment horizontal="right" wrapText="1"/>
    </xf>
    <xf numFmtId="9" fontId="8" fillId="0" borderId="0" xfId="5" applyFont="1" applyAlignment="1">
      <alignment vertical="center"/>
    </xf>
    <xf numFmtId="10" fontId="8" fillId="0" borderId="0" xfId="5" applyNumberFormat="1" applyFont="1" applyAlignment="1">
      <alignment vertical="center"/>
    </xf>
    <xf numFmtId="10" fontId="8" fillId="0" borderId="6" xfId="5" applyNumberFormat="1" applyFont="1" applyBorder="1"/>
    <xf numFmtId="10" fontId="8" fillId="0" borderId="7" xfId="5" applyNumberFormat="1" applyFont="1" applyBorder="1"/>
    <xf numFmtId="2" fontId="8" fillId="0" borderId="7" xfId="1" applyNumberFormat="1" applyFont="1" applyBorder="1"/>
    <xf numFmtId="2" fontId="8" fillId="0" borderId="6" xfId="1" applyNumberFormat="1" applyFont="1" applyBorder="1"/>
    <xf numFmtId="0" fontId="9" fillId="2" borderId="14" xfId="0" applyFont="1" applyFill="1" applyBorder="1" applyAlignment="1">
      <alignment horizontal="center" vertical="center"/>
    </xf>
    <xf numFmtId="0" fontId="9" fillId="2" borderId="45" xfId="0" applyFont="1" applyFill="1" applyBorder="1" applyAlignment="1">
      <alignment horizontal="center" vertical="center" wrapText="1"/>
    </xf>
    <xf numFmtId="17" fontId="9" fillId="2" borderId="46" xfId="0" applyNumberFormat="1" applyFont="1" applyFill="1" applyBorder="1" applyAlignment="1">
      <alignment horizontal="center" vertical="center" wrapText="1"/>
    </xf>
    <xf numFmtId="0" fontId="9" fillId="0" borderId="47" xfId="88" applyFont="1" applyFill="1" applyBorder="1" applyAlignment="1">
      <alignment horizontal="left" vertical="center" wrapText="1"/>
    </xf>
    <xf numFmtId="0" fontId="3" fillId="0" borderId="16" xfId="88" applyFont="1" applyFill="1" applyBorder="1" applyAlignment="1">
      <alignment horizontal="left" vertical="center" wrapText="1" indent="1"/>
    </xf>
    <xf numFmtId="0" fontId="3" fillId="0" borderId="16" xfId="88" applyFont="1" applyFill="1" applyBorder="1" applyAlignment="1">
      <alignment horizontal="left" vertical="center" wrapText="1" indent="2"/>
    </xf>
    <xf numFmtId="0" fontId="9" fillId="0" borderId="16" xfId="88" applyFont="1" applyFill="1" applyBorder="1" applyAlignment="1">
      <alignment horizontal="left" vertical="center" wrapText="1"/>
    </xf>
    <xf numFmtId="0" fontId="3" fillId="0" borderId="16" xfId="88" applyFont="1" applyFill="1" applyBorder="1" applyAlignment="1">
      <alignment horizontal="left" vertical="center" wrapText="1"/>
    </xf>
    <xf numFmtId="0" fontId="25" fillId="0" borderId="48" xfId="0" applyFont="1" applyBorder="1" applyAlignment="1">
      <alignment vertical="center"/>
    </xf>
    <xf numFmtId="10" fontId="25" fillId="0" borderId="50" xfId="0" applyNumberFormat="1" applyFont="1" applyBorder="1" applyAlignment="1">
      <alignment horizontal="right" vertical="center" wrapText="1"/>
    </xf>
    <xf numFmtId="10" fontId="8" fillId="0" borderId="49" xfId="5" applyNumberFormat="1" applyFont="1" applyBorder="1"/>
    <xf numFmtId="10" fontId="8" fillId="0" borderId="50" xfId="5" applyNumberFormat="1" applyFont="1" applyBorder="1"/>
    <xf numFmtId="0" fontId="25" fillId="0" borderId="16" xfId="0" applyFont="1" applyBorder="1" applyAlignment="1">
      <alignment vertical="center"/>
    </xf>
    <xf numFmtId="1" fontId="8" fillId="0" borderId="0" xfId="0" applyNumberFormat="1" applyFont="1"/>
    <xf numFmtId="1" fontId="8" fillId="0" borderId="0" xfId="0" quotePrefix="1" applyNumberFormat="1" applyFont="1"/>
    <xf numFmtId="17" fontId="9" fillId="2" borderId="1" xfId="0" applyNumberFormat="1" applyFont="1" applyFill="1" applyBorder="1" applyAlignment="1">
      <alignment horizontal="center" vertical="center" wrapText="1"/>
    </xf>
    <xf numFmtId="165" fontId="8" fillId="0" borderId="51" xfId="1" applyFont="1" applyBorder="1"/>
    <xf numFmtId="165" fontId="25" fillId="0" borderId="0" xfId="0" applyNumberFormat="1" applyFont="1" applyBorder="1" applyAlignment="1">
      <alignment horizontal="right" vertical="center" wrapText="1"/>
    </xf>
    <xf numFmtId="165" fontId="6" fillId="0" borderId="0" xfId="0" applyNumberFormat="1" applyFont="1" applyBorder="1" applyAlignment="1">
      <alignment horizontal="right" vertical="center" wrapText="1"/>
    </xf>
    <xf numFmtId="0" fontId="11" fillId="0" borderId="20"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17" fontId="9" fillId="2" borderId="20" xfId="0" applyNumberFormat="1" applyFont="1" applyFill="1" applyBorder="1" applyAlignment="1">
      <alignment horizontal="center" vertical="center" wrapText="1"/>
    </xf>
    <xf numFmtId="165" fontId="8" fillId="0" borderId="53" xfId="1" applyFont="1" applyBorder="1"/>
    <xf numFmtId="165" fontId="8" fillId="0" borderId="54" xfId="1" applyFont="1" applyBorder="1"/>
    <xf numFmtId="165" fontId="19" fillId="0" borderId="54" xfId="1" applyFont="1" applyBorder="1"/>
    <xf numFmtId="165" fontId="19" fillId="0" borderId="55" xfId="1" applyFont="1" applyBorder="1"/>
    <xf numFmtId="165" fontId="8" fillId="0" borderId="56" xfId="1" applyFont="1" applyBorder="1"/>
    <xf numFmtId="165" fontId="19" fillId="0" borderId="51" xfId="1" applyFont="1" applyBorder="1"/>
    <xf numFmtId="0" fontId="25" fillId="0" borderId="17" xfId="0" applyFont="1" applyBorder="1" applyAlignment="1">
      <alignment vertical="center"/>
    </xf>
    <xf numFmtId="17" fontId="9" fillId="2" borderId="43" xfId="0" applyNumberFormat="1" applyFont="1" applyFill="1" applyBorder="1" applyAlignment="1">
      <alignment horizontal="center" vertical="center" wrapText="1"/>
    </xf>
    <xf numFmtId="10" fontId="25" fillId="0" borderId="43" xfId="0" applyNumberFormat="1" applyFont="1" applyBorder="1" applyAlignment="1">
      <alignment horizontal="right" vertical="center"/>
    </xf>
    <xf numFmtId="2" fontId="25" fillId="0" borderId="43" xfId="0" applyNumberFormat="1" applyFont="1" applyBorder="1" applyAlignment="1">
      <alignment horizontal="right" vertical="center"/>
    </xf>
    <xf numFmtId="165" fontId="19" fillId="0" borderId="52" xfId="1" applyNumberFormat="1" applyFont="1" applyBorder="1"/>
    <xf numFmtId="0" fontId="75" fillId="0" borderId="0" xfId="0" applyFont="1"/>
    <xf numFmtId="0" fontId="9" fillId="2" borderId="16" xfId="0" applyFont="1" applyFill="1" applyBorder="1" applyAlignment="1">
      <alignment horizontal="center" vertical="center" wrapText="1"/>
    </xf>
    <xf numFmtId="17" fontId="9" fillId="2" borderId="6" xfId="0" applyNumberFormat="1" applyFont="1" applyFill="1" applyBorder="1" applyAlignment="1">
      <alignment horizontal="center" vertical="center" wrapText="1"/>
    </xf>
    <xf numFmtId="17" fontId="9" fillId="2" borderId="59"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10" fontId="14" fillId="0" borderId="4" xfId="0" applyNumberFormat="1" applyFont="1" applyBorder="1" applyAlignment="1">
      <alignment vertical="center"/>
    </xf>
    <xf numFmtId="10" fontId="25" fillId="0" borderId="60" xfId="0" applyNumberFormat="1" applyFont="1" applyBorder="1" applyAlignment="1">
      <alignment horizontal="right" vertical="center"/>
    </xf>
    <xf numFmtId="10" fontId="8" fillId="0" borderId="55" xfId="5" applyNumberFormat="1" applyFont="1" applyBorder="1"/>
    <xf numFmtId="168" fontId="8" fillId="0" borderId="58" xfId="1" applyNumberFormat="1" applyFont="1" applyBorder="1"/>
    <xf numFmtId="165" fontId="9" fillId="0" borderId="6" xfId="0" applyNumberFormat="1" applyFont="1" applyBorder="1" applyAlignment="1"/>
    <xf numFmtId="165" fontId="9" fillId="0" borderId="6" xfId="0" applyNumberFormat="1" applyFont="1" applyBorder="1" applyAlignment="1">
      <alignment indent="1"/>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8" xfId="0" applyFont="1" applyFill="1" applyBorder="1" applyAlignment="1">
      <alignment horizontal="center" vertical="center"/>
    </xf>
    <xf numFmtId="165" fontId="3" fillId="0" borderId="7" xfId="1" applyFont="1" applyBorder="1" applyAlignment="1">
      <alignment horizontal="right" vertical="center" wrapText="1"/>
    </xf>
    <xf numFmtId="165" fontId="19" fillId="0" borderId="6" xfId="1" applyFont="1" applyBorder="1" applyAlignment="1">
      <alignment horizontal="right" wrapText="1"/>
    </xf>
    <xf numFmtId="165" fontId="9" fillId="0" borderId="7" xfId="1" applyFont="1" applyBorder="1" applyAlignment="1">
      <alignment horizontal="right" vertical="center" wrapText="1"/>
    </xf>
    <xf numFmtId="165" fontId="9" fillId="0" borderId="0" xfId="1" applyFont="1"/>
    <xf numFmtId="0" fontId="3" fillId="2" borderId="15" xfId="0" applyFont="1" applyFill="1" applyBorder="1"/>
    <xf numFmtId="168" fontId="9" fillId="0" borderId="19" xfId="1" applyNumberFormat="1" applyFont="1" applyBorder="1" applyAlignment="1">
      <alignment horizontal="right" vertical="center" wrapText="1"/>
    </xf>
    <xf numFmtId="168" fontId="3" fillId="0" borderId="6" xfId="1" applyNumberFormat="1" applyFont="1" applyBorder="1" applyAlignment="1">
      <alignment horizontal="right" vertical="center" wrapText="1"/>
    </xf>
    <xf numFmtId="168" fontId="9" fillId="0" borderId="6" xfId="1" applyNumberFormat="1" applyFont="1" applyBorder="1" applyAlignment="1">
      <alignment horizontal="right" vertical="center" wrapText="1"/>
    </xf>
    <xf numFmtId="0" fontId="9" fillId="2" borderId="14" xfId="0" applyFont="1" applyFill="1" applyBorder="1" applyAlignment="1">
      <alignment horizontal="center" vertical="center"/>
    </xf>
    <xf numFmtId="168" fontId="3" fillId="0" borderId="0" xfId="1" applyNumberFormat="1" applyFont="1"/>
    <xf numFmtId="168" fontId="9" fillId="0" borderId="6" xfId="0" applyNumberFormat="1" applyFont="1" applyBorder="1" applyAlignment="1">
      <alignment horizontal="right" wrapText="1"/>
    </xf>
    <xf numFmtId="168" fontId="9" fillId="0" borderId="6" xfId="1" applyNumberFormat="1" applyFont="1" applyBorder="1" applyAlignment="1">
      <alignment horizontal="right" wrapText="1"/>
    </xf>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8" xfId="0" applyFont="1" applyFill="1" applyBorder="1" applyAlignment="1">
      <alignment horizontal="center" vertical="center"/>
    </xf>
    <xf numFmtId="0" fontId="4" fillId="2" borderId="1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28"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27" fillId="2" borderId="2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165" fontId="9" fillId="2" borderId="21" xfId="1" applyFont="1" applyFill="1" applyBorder="1" applyAlignment="1">
      <alignment horizontal="center" vertical="center"/>
    </xf>
    <xf numFmtId="165" fontId="9" fillId="2" borderId="0" xfId="1" applyFont="1" applyFill="1" applyBorder="1" applyAlignment="1">
      <alignment horizontal="center" vertical="center"/>
    </xf>
    <xf numFmtId="0" fontId="9" fillId="2" borderId="5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18"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28" fillId="2" borderId="11" xfId="0" applyFont="1" applyFill="1" applyBorder="1" applyAlignment="1">
      <alignment horizontal="center" vertical="center" wrapText="1"/>
    </xf>
    <xf numFmtId="0" fontId="9" fillId="2" borderId="25" xfId="0" applyFont="1" applyFill="1" applyBorder="1" applyAlignment="1">
      <alignment horizontal="center" vertical="center"/>
    </xf>
    <xf numFmtId="14" fontId="9" fillId="2" borderId="18" xfId="0" applyNumberFormat="1" applyFont="1" applyFill="1" applyBorder="1" applyAlignment="1">
      <alignment horizontal="center" vertical="center"/>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abSelected="1" workbookViewId="0">
      <selection activeCell="I21" sqref="I21"/>
    </sheetView>
  </sheetViews>
  <sheetFormatPr defaultRowHeight="15"/>
  <cols>
    <col min="1" max="1" width="3.28515625" style="173" customWidth="1"/>
    <col min="2" max="2" width="3.28515625" customWidth="1"/>
    <col min="3" max="3" width="10.7109375" bestFit="1" customWidth="1"/>
  </cols>
  <sheetData>
    <row r="10" spans="3:10" ht="45">
      <c r="C10" s="168" t="s">
        <v>659</v>
      </c>
      <c r="D10" s="169"/>
    </row>
    <row r="12" spans="3:10" ht="28.5">
      <c r="C12" s="170"/>
      <c r="D12" s="171"/>
      <c r="E12" s="171"/>
      <c r="F12" s="171"/>
      <c r="G12" s="171"/>
      <c r="H12" s="171"/>
      <c r="I12" s="171"/>
      <c r="J12" s="171"/>
    </row>
    <row r="13" spans="3:10" ht="28.5">
      <c r="C13" s="170">
        <v>2017</v>
      </c>
      <c r="D13" s="170"/>
      <c r="E13" s="171"/>
      <c r="F13" s="171"/>
      <c r="G13" s="171"/>
      <c r="H13" s="171"/>
      <c r="I13" s="171"/>
      <c r="J13" s="171"/>
    </row>
    <row r="19" spans="3:3">
      <c r="C19" s="172"/>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L31" sqref="L31"/>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613" t="s">
        <v>192</v>
      </c>
      <c r="B1" s="614"/>
      <c r="C1" s="614"/>
      <c r="D1" s="614"/>
      <c r="E1" s="614"/>
      <c r="F1" s="614"/>
      <c r="G1" s="614"/>
      <c r="H1" s="614"/>
      <c r="I1" s="614"/>
      <c r="J1" s="614"/>
      <c r="K1" s="614"/>
      <c r="L1" s="614"/>
      <c r="M1" s="614"/>
      <c r="N1" s="614"/>
      <c r="O1" s="615"/>
    </row>
    <row r="2" spans="1:15" s="134" customFormat="1" ht="10.5" customHeight="1">
      <c r="A2" s="622" t="s">
        <v>572</v>
      </c>
      <c r="B2" s="623"/>
      <c r="C2" s="623"/>
      <c r="D2" s="623"/>
      <c r="E2" s="623"/>
      <c r="F2" s="623"/>
      <c r="G2" s="623"/>
      <c r="H2" s="623"/>
      <c r="I2" s="623"/>
      <c r="J2" s="623"/>
      <c r="K2" s="623"/>
      <c r="L2" s="623"/>
      <c r="M2" s="623"/>
      <c r="N2" s="623"/>
      <c r="O2" s="624"/>
    </row>
    <row r="3" spans="1:15" s="4" customFormat="1" ht="9" customHeight="1" thickBot="1">
      <c r="A3" s="263"/>
      <c r="B3" s="264"/>
      <c r="C3" s="264"/>
      <c r="D3" s="264"/>
      <c r="E3" s="264"/>
      <c r="F3" s="264"/>
      <c r="G3" s="264"/>
      <c r="H3" s="264"/>
      <c r="I3" s="264"/>
      <c r="J3" s="264"/>
      <c r="K3" s="264"/>
      <c r="L3" s="264"/>
      <c r="M3" s="264"/>
      <c r="N3" s="264"/>
      <c r="O3" s="133"/>
    </row>
    <row r="4" spans="1:15" ht="10.5" thickBot="1">
      <c r="A4" s="587" t="s">
        <v>5</v>
      </c>
      <c r="B4" s="41">
        <v>42491</v>
      </c>
      <c r="C4" s="41">
        <v>42522</v>
      </c>
      <c r="D4" s="41">
        <v>42552</v>
      </c>
      <c r="E4" s="41">
        <v>42583</v>
      </c>
      <c r="F4" s="41">
        <v>42614</v>
      </c>
      <c r="G4" s="41">
        <v>42644</v>
      </c>
      <c r="H4" s="41">
        <v>42675</v>
      </c>
      <c r="I4" s="41">
        <v>42705</v>
      </c>
      <c r="J4" s="41">
        <v>42736</v>
      </c>
      <c r="K4" s="41">
        <v>42767</v>
      </c>
      <c r="L4" s="41">
        <v>42795</v>
      </c>
      <c r="M4" s="41">
        <v>42826</v>
      </c>
      <c r="N4" s="41">
        <v>42856</v>
      </c>
      <c r="O4" s="42" t="s">
        <v>144</v>
      </c>
    </row>
    <row r="5" spans="1:15">
      <c r="A5" s="257" t="s">
        <v>1135</v>
      </c>
      <c r="B5" s="255">
        <v>1210.8648494200002</v>
      </c>
      <c r="C5" s="255">
        <v>1208.81300564</v>
      </c>
      <c r="D5" s="255">
        <v>1234.0080029300002</v>
      </c>
      <c r="E5" s="255">
        <v>1253.83243386</v>
      </c>
      <c r="F5" s="255">
        <v>1316.18499075</v>
      </c>
      <c r="G5" s="255">
        <v>1353.93863835</v>
      </c>
      <c r="H5" s="255">
        <v>1349.6734153000002</v>
      </c>
      <c r="I5" s="255">
        <v>1367.5036760100002</v>
      </c>
      <c r="J5" s="255">
        <v>1403.47875088</v>
      </c>
      <c r="K5" s="255">
        <v>1421.9139541100001</v>
      </c>
      <c r="L5" s="255">
        <v>1416.08431825</v>
      </c>
      <c r="M5" s="255">
        <v>1431.0324924500001</v>
      </c>
      <c r="N5" s="255">
        <v>1424.8383614700001</v>
      </c>
      <c r="O5" s="8" t="s">
        <v>1136</v>
      </c>
    </row>
    <row r="6" spans="1:15">
      <c r="A6" s="257" t="s">
        <v>1137</v>
      </c>
      <c r="B6" s="255">
        <v>123.98706147</v>
      </c>
      <c r="C6" s="255">
        <v>221.89502267999998</v>
      </c>
      <c r="D6" s="255">
        <v>198.33399448</v>
      </c>
      <c r="E6" s="255">
        <v>228.87659061000002</v>
      </c>
      <c r="F6" s="255">
        <v>332.14658353999999</v>
      </c>
      <c r="G6" s="255">
        <v>377.18667117000007</v>
      </c>
      <c r="H6" s="255">
        <v>382.14720296000002</v>
      </c>
      <c r="I6" s="255">
        <v>405.48063918000003</v>
      </c>
      <c r="J6" s="255">
        <v>22.458153749999997</v>
      </c>
      <c r="K6" s="255">
        <v>86.37311394000001</v>
      </c>
      <c r="L6" s="255">
        <v>127.90617460999999</v>
      </c>
      <c r="M6" s="255">
        <v>132.84713983999998</v>
      </c>
      <c r="N6" s="255">
        <v>167.87859438999999</v>
      </c>
      <c r="O6" s="8" t="s">
        <v>1138</v>
      </c>
    </row>
    <row r="7" spans="1:15">
      <c r="A7" s="257" t="s">
        <v>1139</v>
      </c>
      <c r="B7" s="255">
        <v>86.050083940000007</v>
      </c>
      <c r="C7" s="255">
        <v>162.72713517999998</v>
      </c>
      <c r="D7" s="255">
        <v>136.38573328999999</v>
      </c>
      <c r="E7" s="255">
        <v>150.26765845</v>
      </c>
      <c r="F7" s="255">
        <v>202.19402101999998</v>
      </c>
      <c r="G7" s="255">
        <v>219.69840188999999</v>
      </c>
      <c r="H7" s="255">
        <v>228.38477774</v>
      </c>
      <c r="I7" s="255">
        <v>254.02792855999999</v>
      </c>
      <c r="J7" s="255">
        <v>9.7458930600000002</v>
      </c>
      <c r="K7" s="255">
        <v>54.900231689999998</v>
      </c>
      <c r="L7" s="255">
        <v>85.702504909999988</v>
      </c>
      <c r="M7" s="255">
        <v>86.765618110000005</v>
      </c>
      <c r="N7" s="255">
        <v>119.32402308000002</v>
      </c>
      <c r="O7" s="8" t="s">
        <v>1140</v>
      </c>
    </row>
    <row r="8" spans="1:15">
      <c r="A8" s="257" t="s">
        <v>1141</v>
      </c>
      <c r="B8" s="255">
        <v>998.43745416000002</v>
      </c>
      <c r="C8" s="255">
        <v>965.67152391000002</v>
      </c>
      <c r="D8" s="255">
        <v>984.66962575000014</v>
      </c>
      <c r="E8" s="255">
        <v>1012.90796113</v>
      </c>
      <c r="F8" s="255">
        <v>1036.5567747499999</v>
      </c>
      <c r="G8" s="255">
        <v>1023.3919760100001</v>
      </c>
      <c r="H8" s="255">
        <v>1056.6298628100001</v>
      </c>
      <c r="I8" s="255">
        <v>1081.38747635</v>
      </c>
      <c r="J8" s="255">
        <v>1094.20893918</v>
      </c>
      <c r="K8" s="255">
        <v>1108.2692942200001</v>
      </c>
      <c r="L8" s="255">
        <v>1120.29303667</v>
      </c>
      <c r="M8" s="255">
        <v>1117.6660404900001</v>
      </c>
      <c r="N8" s="255">
        <v>1127.7476761400001</v>
      </c>
      <c r="O8" s="8" t="s">
        <v>1142</v>
      </c>
    </row>
    <row r="9" spans="1:15">
      <c r="A9" s="257" t="s">
        <v>1143</v>
      </c>
      <c r="B9" s="255">
        <v>20.034145559999999</v>
      </c>
      <c r="C9" s="255">
        <v>17.696199740000001</v>
      </c>
      <c r="D9" s="255">
        <v>21.893832049999997</v>
      </c>
      <c r="E9" s="255">
        <v>26.806736300000001</v>
      </c>
      <c r="F9" s="255">
        <v>27.006487280000002</v>
      </c>
      <c r="G9" s="255">
        <v>34.948038189999991</v>
      </c>
      <c r="H9" s="255">
        <v>33.253728409999994</v>
      </c>
      <c r="I9" s="255">
        <v>38.166745519999999</v>
      </c>
      <c r="J9" s="255">
        <v>6.0344634400000006</v>
      </c>
      <c r="K9" s="255">
        <v>10.39503653</v>
      </c>
      <c r="L9" s="255">
        <v>15.376304529999999</v>
      </c>
      <c r="M9" s="255">
        <v>18.119141429999999</v>
      </c>
      <c r="N9" s="255">
        <v>22.596806319999999</v>
      </c>
      <c r="O9" s="8" t="s">
        <v>1144</v>
      </c>
    </row>
    <row r="10" spans="1:15">
      <c r="A10" s="257" t="s">
        <v>1145</v>
      </c>
      <c r="B10" s="255">
        <v>4885.7439999999997</v>
      </c>
      <c r="C10" s="255">
        <v>6006.5816999999988</v>
      </c>
      <c r="D10" s="255">
        <v>7007.6786499999989</v>
      </c>
      <c r="E10" s="255">
        <v>8008.775599999999</v>
      </c>
      <c r="F10" s="255">
        <v>9212.0340999999989</v>
      </c>
      <c r="G10" s="255">
        <v>10235.593444444445</v>
      </c>
      <c r="H10" s="255">
        <v>11259.152788888889</v>
      </c>
      <c r="I10" s="255">
        <v>12282.712133333333</v>
      </c>
      <c r="J10" s="255">
        <v>1023.5593444444444</v>
      </c>
      <c r="K10" s="255">
        <v>2047.1186888888888</v>
      </c>
      <c r="L10" s="255">
        <v>3070.6780333333331</v>
      </c>
      <c r="M10" s="255">
        <v>4094.2373777777775</v>
      </c>
      <c r="N10" s="255">
        <v>5117.7967222222223</v>
      </c>
      <c r="O10" s="8" t="s">
        <v>1145</v>
      </c>
    </row>
    <row r="11" spans="1:15">
      <c r="A11" s="257" t="s">
        <v>1146</v>
      </c>
      <c r="B11" s="255">
        <v>258.70499999999998</v>
      </c>
      <c r="C11" s="255">
        <v>258.70499999999998</v>
      </c>
      <c r="D11" s="255">
        <v>258.70499999999998</v>
      </c>
      <c r="E11" s="255">
        <v>258.70499999999998</v>
      </c>
      <c r="F11" s="255">
        <v>258.70499999999998</v>
      </c>
      <c r="G11" s="255">
        <v>258.70499999999998</v>
      </c>
      <c r="H11" s="255">
        <v>258.70499999999998</v>
      </c>
      <c r="I11" s="255">
        <v>258.70499999999998</v>
      </c>
      <c r="J11" s="255">
        <v>261.89089999999999</v>
      </c>
      <c r="K11" s="255">
        <v>261.89089999999999</v>
      </c>
      <c r="L11" s="255">
        <v>261.89089999999999</v>
      </c>
      <c r="M11" s="255">
        <v>261.89089999999999</v>
      </c>
      <c r="N11" s="255">
        <v>261.89089999999999</v>
      </c>
      <c r="O11" s="8" t="s">
        <v>1147</v>
      </c>
    </row>
    <row r="12" spans="1:15">
      <c r="A12" s="257" t="s">
        <v>1148</v>
      </c>
      <c r="B12" s="258">
        <v>2.5377314380368683E-5</v>
      </c>
      <c r="C12" s="258">
        <v>3.6941980274737628E-5</v>
      </c>
      <c r="D12" s="258">
        <v>2.8302381485486641E-5</v>
      </c>
      <c r="E12" s="258">
        <v>2.8578224942399444E-5</v>
      </c>
      <c r="F12" s="258">
        <v>3.6055726665188965E-5</v>
      </c>
      <c r="G12" s="258">
        <v>3.6850493644286446E-5</v>
      </c>
      <c r="H12" s="258">
        <v>3.3941026480884298E-5</v>
      </c>
      <c r="I12" s="258">
        <v>3.3012305000586143E-5</v>
      </c>
      <c r="J12" s="258">
        <v>2.1941232691485586E-5</v>
      </c>
      <c r="K12" s="258">
        <v>4.2192528654447778E-5</v>
      </c>
      <c r="L12" s="258">
        <v>4.1654049438440536E-5</v>
      </c>
      <c r="M12" s="258">
        <v>3.2447346741801575E-5</v>
      </c>
      <c r="N12" s="258">
        <v>3.280290396471719E-5</v>
      </c>
      <c r="O12" s="8" t="s">
        <v>1149</v>
      </c>
    </row>
    <row r="13" spans="1:15" ht="10.5" thickBot="1">
      <c r="A13" s="265" t="s">
        <v>1150</v>
      </c>
      <c r="B13" s="260">
        <v>1150.2249571055836</v>
      </c>
      <c r="C13" s="260">
        <v>1715.4289455557489</v>
      </c>
      <c r="D13" s="260">
        <v>1314.2426060350042</v>
      </c>
      <c r="E13" s="260">
        <v>1327.0516067142114</v>
      </c>
      <c r="F13" s="260">
        <v>1711.8421035027027</v>
      </c>
      <c r="G13" s="260">
        <v>1749.5757925204387</v>
      </c>
      <c r="H13" s="260">
        <v>1611.4410536114322</v>
      </c>
      <c r="I13" s="260">
        <v>1567.3475162057173</v>
      </c>
      <c r="J13" s="260">
        <v>1029.046236428986</v>
      </c>
      <c r="K13" s="260">
        <v>1978.8342536529526</v>
      </c>
      <c r="L13" s="260">
        <v>1953.5795189523576</v>
      </c>
      <c r="M13" s="260">
        <v>1521.7841456881474</v>
      </c>
      <c r="N13" s="260">
        <v>1538.4598187107683</v>
      </c>
      <c r="O13" s="8" t="s">
        <v>1151</v>
      </c>
    </row>
    <row r="14" spans="1:15" ht="10.5" thickBot="1">
      <c r="A14" s="587"/>
      <c r="B14" s="588"/>
      <c r="C14" s="588"/>
      <c r="D14" s="588"/>
      <c r="E14" s="588"/>
      <c r="F14" s="588"/>
      <c r="G14" s="588"/>
      <c r="H14" s="588"/>
      <c r="I14" s="588"/>
      <c r="J14" s="588"/>
      <c r="K14" s="588"/>
      <c r="L14" s="588"/>
      <c r="M14" s="588"/>
      <c r="N14" s="588"/>
      <c r="O14" s="20"/>
    </row>
    <row r="20" spans="2:14">
      <c r="B20" s="240"/>
      <c r="C20" s="240"/>
      <c r="D20" s="240"/>
      <c r="E20" s="240"/>
      <c r="F20" s="240"/>
      <c r="G20" s="240"/>
      <c r="H20" s="240"/>
      <c r="I20" s="240"/>
      <c r="J20" s="240"/>
      <c r="K20" s="240"/>
      <c r="L20" s="240"/>
      <c r="M20" s="240"/>
      <c r="N20" s="240"/>
    </row>
    <row r="21" spans="2:14">
      <c r="B21" s="240"/>
      <c r="C21" s="240"/>
      <c r="D21" s="240"/>
      <c r="E21" s="240"/>
      <c r="F21" s="240"/>
      <c r="G21" s="240"/>
      <c r="H21" s="240"/>
      <c r="I21" s="240"/>
      <c r="J21" s="240"/>
      <c r="K21" s="240"/>
      <c r="L21" s="240"/>
      <c r="M21" s="240"/>
      <c r="N21" s="240"/>
    </row>
    <row r="22" spans="2:14">
      <c r="B22" s="240"/>
      <c r="C22" s="240"/>
      <c r="D22" s="240"/>
      <c r="E22" s="240"/>
      <c r="F22" s="240"/>
      <c r="G22" s="240"/>
      <c r="H22" s="240"/>
      <c r="I22" s="240"/>
      <c r="J22" s="240"/>
      <c r="K22" s="240"/>
      <c r="L22" s="240"/>
      <c r="M22" s="240"/>
      <c r="N22" s="240"/>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F41" sqref="F41"/>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613" t="s">
        <v>250</v>
      </c>
      <c r="B1" s="614"/>
      <c r="C1" s="614"/>
      <c r="D1" s="614"/>
      <c r="E1" s="614"/>
      <c r="F1" s="614"/>
      <c r="G1" s="614"/>
      <c r="H1" s="614"/>
      <c r="I1" s="614"/>
      <c r="J1" s="614"/>
      <c r="K1" s="614"/>
      <c r="L1" s="614"/>
      <c r="M1" s="614"/>
      <c r="N1" s="614"/>
      <c r="O1" s="615"/>
    </row>
    <row r="2" spans="1:15" s="134" customFormat="1" ht="9" customHeight="1">
      <c r="A2" s="616" t="s">
        <v>571</v>
      </c>
      <c r="B2" s="617"/>
      <c r="C2" s="617"/>
      <c r="D2" s="617"/>
      <c r="E2" s="617"/>
      <c r="F2" s="617"/>
      <c r="G2" s="617"/>
      <c r="H2" s="617"/>
      <c r="I2" s="617"/>
      <c r="J2" s="617"/>
      <c r="K2" s="617"/>
      <c r="L2" s="617"/>
      <c r="M2" s="617"/>
      <c r="N2" s="617"/>
      <c r="O2" s="618"/>
    </row>
    <row r="3" spans="1:15" s="4" customFormat="1" ht="6" customHeight="1" thickBot="1">
      <c r="A3" s="263"/>
      <c r="B3" s="264"/>
      <c r="C3" s="264"/>
      <c r="D3" s="264"/>
      <c r="E3" s="264"/>
      <c r="F3" s="264"/>
      <c r="G3" s="264"/>
      <c r="H3" s="264"/>
      <c r="I3" s="264"/>
      <c r="J3" s="264"/>
      <c r="K3" s="264"/>
      <c r="L3" s="264"/>
      <c r="M3" s="264"/>
      <c r="N3" s="264"/>
      <c r="O3" s="133"/>
    </row>
    <row r="4" spans="1:15"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253" t="s">
        <v>144</v>
      </c>
    </row>
    <row r="5" spans="1:15" s="103" customFormat="1" ht="9">
      <c r="A5" s="268" t="s">
        <v>1153</v>
      </c>
      <c r="B5" s="269">
        <v>9912.5190597399996</v>
      </c>
      <c r="C5" s="270">
        <v>9437.2753482099997</v>
      </c>
      <c r="D5" s="270">
        <v>9808.0530118400002</v>
      </c>
      <c r="E5" s="270">
        <v>9806.685936169999</v>
      </c>
      <c r="F5" s="270">
        <v>10139.62793104</v>
      </c>
      <c r="G5" s="270">
        <v>9760.9500566199986</v>
      </c>
      <c r="H5" s="270">
        <v>9757.0043996600016</v>
      </c>
      <c r="I5" s="270">
        <v>9133.4779776100022</v>
      </c>
      <c r="J5" s="270">
        <v>9275.3209414699995</v>
      </c>
      <c r="K5" s="270">
        <v>9344.6944314499997</v>
      </c>
      <c r="L5" s="270">
        <v>9245.5048494699986</v>
      </c>
      <c r="M5" s="270">
        <v>9176.3180844100007</v>
      </c>
      <c r="N5" s="270">
        <v>9209.2143592799985</v>
      </c>
      <c r="O5" s="271" t="s">
        <v>1154</v>
      </c>
    </row>
    <row r="6" spans="1:15">
      <c r="A6" s="97" t="s">
        <v>1155</v>
      </c>
      <c r="B6" s="255">
        <v>9912.5190597399996</v>
      </c>
      <c r="C6" s="256">
        <v>9437.2753482099997</v>
      </c>
      <c r="D6" s="256">
        <v>9808.0530118400002</v>
      </c>
      <c r="E6" s="256">
        <v>9806.685936169999</v>
      </c>
      <c r="F6" s="256">
        <v>10139.62793104</v>
      </c>
      <c r="G6" s="256">
        <v>9760.9500566199986</v>
      </c>
      <c r="H6" s="256">
        <v>9757.0043996600016</v>
      </c>
      <c r="I6" s="256">
        <v>9133.4779776100022</v>
      </c>
      <c r="J6" s="256">
        <v>9275.3209414699995</v>
      </c>
      <c r="K6" s="256">
        <v>9344.6944314499997</v>
      </c>
      <c r="L6" s="256">
        <v>9245.5048494699986</v>
      </c>
      <c r="M6" s="256">
        <v>9176.3180844100007</v>
      </c>
      <c r="N6" s="256">
        <v>9209.2143592799985</v>
      </c>
      <c r="O6" s="13" t="s">
        <v>1156</v>
      </c>
    </row>
    <row r="7" spans="1:15" s="103" customFormat="1" ht="9">
      <c r="A7" s="268" t="s">
        <v>1157</v>
      </c>
      <c r="B7" s="269">
        <v>15475.963207440001</v>
      </c>
      <c r="C7" s="270">
        <v>16822.018714729998</v>
      </c>
      <c r="D7" s="270">
        <v>17611.871453349999</v>
      </c>
      <c r="E7" s="270">
        <v>18371.655020509999</v>
      </c>
      <c r="F7" s="270">
        <v>18433.412075520006</v>
      </c>
      <c r="G7" s="270">
        <v>19034.621501089998</v>
      </c>
      <c r="H7" s="270">
        <v>18258.524044600003</v>
      </c>
      <c r="I7" s="270">
        <v>19506.674860980002</v>
      </c>
      <c r="J7" s="270">
        <v>19847.378302069999</v>
      </c>
      <c r="K7" s="270">
        <v>20427.260651310004</v>
      </c>
      <c r="L7" s="270">
        <v>21217.026786450002</v>
      </c>
      <c r="M7" s="270">
        <v>21948.896070839997</v>
      </c>
      <c r="N7" s="270">
        <v>22127.145760629995</v>
      </c>
      <c r="O7" s="271" t="s">
        <v>1158</v>
      </c>
    </row>
    <row r="8" spans="1:15">
      <c r="A8" s="97" t="s">
        <v>1159</v>
      </c>
      <c r="B8" s="255">
        <v>9826.2477459399997</v>
      </c>
      <c r="C8" s="256">
        <v>10860.975138659998</v>
      </c>
      <c r="D8" s="256">
        <v>11638.345556780001</v>
      </c>
      <c r="E8" s="256">
        <v>12112.459780820001</v>
      </c>
      <c r="F8" s="256">
        <v>12086.340215070004</v>
      </c>
      <c r="G8" s="256">
        <v>12494.483316889997</v>
      </c>
      <c r="H8" s="256">
        <v>11667.576695369999</v>
      </c>
      <c r="I8" s="256">
        <v>11918.201371970001</v>
      </c>
      <c r="J8" s="256">
        <v>12068.358671890001</v>
      </c>
      <c r="K8" s="256">
        <v>12478.425134530002</v>
      </c>
      <c r="L8" s="256">
        <v>12729.54679183</v>
      </c>
      <c r="M8" s="256">
        <v>12990.709218889999</v>
      </c>
      <c r="N8" s="256">
        <v>12957.359863799997</v>
      </c>
      <c r="O8" s="13" t="s">
        <v>1160</v>
      </c>
    </row>
    <row r="9" spans="1:15">
      <c r="A9" s="97" t="s">
        <v>1161</v>
      </c>
      <c r="B9" s="255">
        <v>1089.17148036</v>
      </c>
      <c r="C9" s="256">
        <v>1222.8633538399999</v>
      </c>
      <c r="D9" s="256">
        <v>1225.5165219000003</v>
      </c>
      <c r="E9" s="256">
        <v>1285.3077932000001</v>
      </c>
      <c r="F9" s="256">
        <v>1280.31108784</v>
      </c>
      <c r="G9" s="256">
        <v>1452.3700836999999</v>
      </c>
      <c r="H9" s="256">
        <v>1693.5828366200001</v>
      </c>
      <c r="I9" s="256">
        <v>2431.4093219900005</v>
      </c>
      <c r="J9" s="256">
        <v>2193.7049433800003</v>
      </c>
      <c r="K9" s="256">
        <v>2115.2477747099997</v>
      </c>
      <c r="L9" s="256">
        <v>1501.05386699</v>
      </c>
      <c r="M9" s="256">
        <v>1715.1301899800001</v>
      </c>
      <c r="N9" s="256">
        <v>1718.5057772700002</v>
      </c>
      <c r="O9" s="13" t="s">
        <v>1162</v>
      </c>
    </row>
    <row r="10" spans="1:15">
      <c r="A10" s="97" t="s">
        <v>1163</v>
      </c>
      <c r="B10" s="255">
        <v>2086.9714854700005</v>
      </c>
      <c r="C10" s="256">
        <v>2226.5507266199998</v>
      </c>
      <c r="D10" s="256">
        <v>2211.5598478600004</v>
      </c>
      <c r="E10" s="256">
        <v>2368.4861862100001</v>
      </c>
      <c r="F10" s="256">
        <v>2443.6646925</v>
      </c>
      <c r="G10" s="256">
        <v>2387.5252928200002</v>
      </c>
      <c r="H10" s="256">
        <v>2336.0797084299998</v>
      </c>
      <c r="I10" s="256">
        <v>2479.2413392599997</v>
      </c>
      <c r="J10" s="256">
        <v>2796.4325571700001</v>
      </c>
      <c r="K10" s="256">
        <v>2963.7256083400002</v>
      </c>
      <c r="L10" s="256">
        <v>3921.2768462699992</v>
      </c>
      <c r="M10" s="256">
        <v>4071.0923001300002</v>
      </c>
      <c r="N10" s="256">
        <v>4328.0898012999996</v>
      </c>
      <c r="O10" s="13" t="s">
        <v>1164</v>
      </c>
    </row>
    <row r="11" spans="1:15">
      <c r="A11" s="97" t="s">
        <v>1165</v>
      </c>
      <c r="B11" s="256">
        <v>2473.572495670001</v>
      </c>
      <c r="C11" s="256">
        <v>2511.6294956099996</v>
      </c>
      <c r="D11" s="256">
        <v>2536.4495268099995</v>
      </c>
      <c r="E11" s="256">
        <v>2605.4012602800003</v>
      </c>
      <c r="F11" s="256">
        <v>2623.09608011</v>
      </c>
      <c r="G11" s="256">
        <v>2700.2428076800002</v>
      </c>
      <c r="H11" s="256">
        <v>2561.2848041799994</v>
      </c>
      <c r="I11" s="256">
        <v>2677.8228277599997</v>
      </c>
      <c r="J11" s="256">
        <v>2788.8821296300002</v>
      </c>
      <c r="K11" s="256">
        <v>2869.8621337299996</v>
      </c>
      <c r="L11" s="256">
        <v>3065.1492813600003</v>
      </c>
      <c r="M11" s="256">
        <v>3171.96436184</v>
      </c>
      <c r="N11" s="256">
        <v>3123.1903182599999</v>
      </c>
      <c r="O11" s="13" t="s">
        <v>1166</v>
      </c>
    </row>
    <row r="12" spans="1:15" s="103" customFormat="1" ht="9">
      <c r="A12" s="268" t="s">
        <v>1167</v>
      </c>
      <c r="B12" s="270">
        <v>139.81421518999997</v>
      </c>
      <c r="C12" s="270">
        <v>140.68264761</v>
      </c>
      <c r="D12" s="270">
        <v>141.46692030000003</v>
      </c>
      <c r="E12" s="270">
        <v>146.78316268</v>
      </c>
      <c r="F12" s="270">
        <v>139.31566864000001</v>
      </c>
      <c r="G12" s="270">
        <v>167.98378446000001</v>
      </c>
      <c r="H12" s="270">
        <v>162.1184524</v>
      </c>
      <c r="I12" s="270">
        <v>165.99086974000002</v>
      </c>
      <c r="J12" s="270">
        <v>163.22160582999999</v>
      </c>
      <c r="K12" s="270">
        <v>166.3845005</v>
      </c>
      <c r="L12" s="270">
        <v>167.75513615999998</v>
      </c>
      <c r="M12" s="270">
        <v>167.31912408000002</v>
      </c>
      <c r="N12" s="270">
        <v>167.84026653999999</v>
      </c>
      <c r="O12" s="271" t="s">
        <v>1168</v>
      </c>
    </row>
    <row r="13" spans="1:15">
      <c r="A13" s="97" t="s">
        <v>1169</v>
      </c>
      <c r="B13" s="256">
        <v>0.86099999999999999</v>
      </c>
      <c r="C13" s="256">
        <v>0.89989999999999992</v>
      </c>
      <c r="D13" s="256">
        <v>0.89510000000000001</v>
      </c>
      <c r="E13" s="256">
        <v>0.88900000000000001</v>
      </c>
      <c r="F13" s="256">
        <v>0.88049999999999995</v>
      </c>
      <c r="G13" s="256">
        <v>0.85129999999999995</v>
      </c>
      <c r="H13" s="256">
        <v>0.83979999999999999</v>
      </c>
      <c r="I13" s="256">
        <v>0.81440000000000001</v>
      </c>
      <c r="J13" s="256">
        <v>0.83004999999999995</v>
      </c>
      <c r="K13" s="256">
        <v>0.83660000000000001</v>
      </c>
      <c r="L13" s="256">
        <v>0.84910000000000008</v>
      </c>
      <c r="M13" s="256">
        <v>0.86439999999999995</v>
      </c>
      <c r="N13" s="256">
        <v>0.8667999999999999</v>
      </c>
      <c r="O13" s="272" t="s">
        <v>1170</v>
      </c>
    </row>
    <row r="14" spans="1:15">
      <c r="A14" s="97" t="s">
        <v>1171</v>
      </c>
      <c r="B14" s="256">
        <v>23.743000590000001</v>
      </c>
      <c r="C14" s="256">
        <v>22.44011179</v>
      </c>
      <c r="D14" s="256">
        <v>21.72643206</v>
      </c>
      <c r="E14" s="256">
        <v>21.259826220000001</v>
      </c>
      <c r="F14" s="256">
        <v>14.21821748</v>
      </c>
      <c r="G14" s="256">
        <v>14.21821748</v>
      </c>
      <c r="H14" s="256">
        <v>11.084647779999999</v>
      </c>
      <c r="I14" s="256">
        <v>15.83904441</v>
      </c>
      <c r="J14" s="256">
        <v>12.086244669999999</v>
      </c>
      <c r="K14" s="256">
        <v>11.40423111</v>
      </c>
      <c r="L14" s="256">
        <v>11.23334491</v>
      </c>
      <c r="M14" s="256">
        <v>10.91072612</v>
      </c>
      <c r="N14" s="256">
        <v>10.54291527</v>
      </c>
      <c r="O14" s="272" t="s">
        <v>1172</v>
      </c>
    </row>
    <row r="15" spans="1:15" ht="19.5">
      <c r="A15" s="97" t="s">
        <v>1173</v>
      </c>
      <c r="B15" s="256">
        <v>33.765000000000001</v>
      </c>
      <c r="C15" s="256">
        <v>33.765000000000001</v>
      </c>
      <c r="D15" s="256">
        <v>33.765000000000001</v>
      </c>
      <c r="E15" s="256">
        <v>33.765000000000001</v>
      </c>
      <c r="F15" s="256">
        <v>33.765000000000001</v>
      </c>
      <c r="G15" s="256">
        <v>33.765000000000001</v>
      </c>
      <c r="H15" s="256">
        <v>26.510149999999999</v>
      </c>
      <c r="I15" s="256">
        <v>26.510149999999999</v>
      </c>
      <c r="J15" s="256">
        <v>26.510149999999999</v>
      </c>
      <c r="K15" s="256">
        <v>26.510149999999999</v>
      </c>
      <c r="L15" s="256">
        <v>26.510149999999999</v>
      </c>
      <c r="M15" s="256">
        <v>26.510149999999999</v>
      </c>
      <c r="N15" s="256">
        <v>26.510149999999999</v>
      </c>
      <c r="O15" s="272" t="s">
        <v>1174</v>
      </c>
    </row>
    <row r="16" spans="1:15">
      <c r="A16" s="97" t="s">
        <v>1175</v>
      </c>
      <c r="B16" s="256">
        <v>81.4452146</v>
      </c>
      <c r="C16" s="256">
        <v>83.577635820000026</v>
      </c>
      <c r="D16" s="256">
        <v>85.080388240000005</v>
      </c>
      <c r="E16" s="256">
        <v>90.86933646</v>
      </c>
      <c r="F16" s="256">
        <v>90.451951160000007</v>
      </c>
      <c r="G16" s="256">
        <v>119.14926697999999</v>
      </c>
      <c r="H16" s="256">
        <v>123.68385462000001</v>
      </c>
      <c r="I16" s="256">
        <v>122.82727533000001</v>
      </c>
      <c r="J16" s="256">
        <v>123.79516115999999</v>
      </c>
      <c r="K16" s="256">
        <v>127.63351938999999</v>
      </c>
      <c r="L16" s="256">
        <v>129.16254125</v>
      </c>
      <c r="M16" s="256">
        <v>129.03384796000003</v>
      </c>
      <c r="N16" s="256">
        <v>129.92040127000001</v>
      </c>
      <c r="O16" s="13" t="s">
        <v>1176</v>
      </c>
    </row>
    <row r="17" spans="1:15" s="103" customFormat="1" thickBot="1">
      <c r="A17" s="273" t="s">
        <v>249</v>
      </c>
      <c r="B17" s="274">
        <v>25528.296482370002</v>
      </c>
      <c r="C17" s="274">
        <v>26399.97671055</v>
      </c>
      <c r="D17" s="274">
        <v>27561.391385490002</v>
      </c>
      <c r="E17" s="274">
        <v>28325.124119359996</v>
      </c>
      <c r="F17" s="274">
        <v>28712.355675200011</v>
      </c>
      <c r="G17" s="274">
        <v>28963.555342169999</v>
      </c>
      <c r="H17" s="274">
        <v>28177.64689666</v>
      </c>
      <c r="I17" s="274">
        <v>28806.143708329997</v>
      </c>
      <c r="J17" s="274">
        <v>29285.920849369995</v>
      </c>
      <c r="K17" s="274">
        <v>29938.339583260004</v>
      </c>
      <c r="L17" s="274">
        <v>30630.286772080002</v>
      </c>
      <c r="M17" s="274">
        <v>31292.533279329997</v>
      </c>
      <c r="N17" s="274">
        <v>31504.200386449993</v>
      </c>
      <c r="O17" s="275" t="s">
        <v>564</v>
      </c>
    </row>
    <row r="18" spans="1:15" ht="10.5" thickBot="1">
      <c r="A18" s="619"/>
      <c r="B18" s="620"/>
      <c r="C18" s="620"/>
      <c r="D18" s="620"/>
      <c r="E18" s="620"/>
      <c r="F18" s="620"/>
      <c r="G18" s="620"/>
      <c r="H18" s="620"/>
      <c r="I18" s="620"/>
      <c r="J18" s="620"/>
      <c r="K18" s="620"/>
      <c r="L18" s="620"/>
      <c r="M18" s="620"/>
      <c r="N18" s="620"/>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Formulas="1" workbookViewId="0">
      <selection activeCell="B4" sqref="B4"/>
    </sheetView>
  </sheetViews>
  <sheetFormatPr defaultColWidth="9.140625" defaultRowHeight="9.75"/>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613" t="s">
        <v>251</v>
      </c>
      <c r="B1" s="614"/>
      <c r="C1" s="614"/>
      <c r="D1" s="614"/>
      <c r="E1" s="614"/>
      <c r="F1" s="614"/>
      <c r="G1" s="614"/>
      <c r="H1" s="614"/>
      <c r="I1" s="614"/>
      <c r="J1" s="614"/>
      <c r="K1" s="614"/>
      <c r="L1" s="614"/>
      <c r="M1" s="614"/>
      <c r="N1" s="614"/>
      <c r="O1" s="615"/>
    </row>
    <row r="2" spans="1:15" s="134" customFormat="1" ht="11.25" customHeight="1">
      <c r="A2" s="622" t="s">
        <v>573</v>
      </c>
      <c r="B2" s="623"/>
      <c r="C2" s="623"/>
      <c r="D2" s="623"/>
      <c r="E2" s="623"/>
      <c r="F2" s="623"/>
      <c r="G2" s="623"/>
      <c r="H2" s="623"/>
      <c r="I2" s="623"/>
      <c r="J2" s="623"/>
      <c r="K2" s="623"/>
      <c r="L2" s="623"/>
      <c r="M2" s="623"/>
      <c r="N2" s="623"/>
      <c r="O2" s="624"/>
    </row>
    <row r="3" spans="1:15" s="4" customFormat="1" ht="8.25" customHeight="1" thickBot="1">
      <c r="A3" s="263"/>
      <c r="B3" s="264"/>
      <c r="C3" s="264"/>
      <c r="D3" s="264"/>
      <c r="E3" s="264"/>
      <c r="F3" s="264"/>
      <c r="G3" s="264"/>
      <c r="H3" s="264"/>
      <c r="I3" s="264"/>
      <c r="J3" s="264"/>
      <c r="K3" s="264"/>
      <c r="L3" s="264"/>
      <c r="M3" s="264"/>
      <c r="N3" s="264"/>
      <c r="O3" s="133"/>
    </row>
    <row r="4" spans="1:15" ht="10.5" thickBot="1">
      <c r="A4" s="592" t="s">
        <v>5</v>
      </c>
      <c r="B4" s="667">
        <v>42491</v>
      </c>
      <c r="C4" s="41">
        <v>42522</v>
      </c>
      <c r="D4" s="41">
        <v>42552</v>
      </c>
      <c r="E4" s="41">
        <v>42583</v>
      </c>
      <c r="F4" s="41">
        <v>42614</v>
      </c>
      <c r="G4" s="41">
        <v>42644</v>
      </c>
      <c r="H4" s="41">
        <v>42675</v>
      </c>
      <c r="I4" s="41">
        <v>42705</v>
      </c>
      <c r="J4" s="41">
        <v>42736</v>
      </c>
      <c r="K4" s="41">
        <v>42767</v>
      </c>
      <c r="L4" s="41">
        <v>42795</v>
      </c>
      <c r="M4" s="41">
        <v>42826</v>
      </c>
      <c r="N4" s="41">
        <v>42856</v>
      </c>
      <c r="O4" s="276" t="s">
        <v>144</v>
      </c>
    </row>
    <row r="5" spans="1:15" s="103" customFormat="1" ht="9">
      <c r="A5" s="268" t="s">
        <v>1153</v>
      </c>
      <c r="B5" s="277">
        <v>6745.7720818400003</v>
      </c>
      <c r="C5" s="277">
        <v>6249.5075210599998</v>
      </c>
      <c r="D5" s="277">
        <v>6533.8607143700001</v>
      </c>
      <c r="E5" s="277">
        <v>6482.0886963399989</v>
      </c>
      <c r="F5" s="277">
        <v>6723.4453045400005</v>
      </c>
      <c r="G5" s="277">
        <v>6485.8969400199994</v>
      </c>
      <c r="H5" s="277">
        <v>6758.0111168700005</v>
      </c>
      <c r="I5" s="277">
        <v>6059.3390002200013</v>
      </c>
      <c r="J5" s="277">
        <v>6242.5856822599999</v>
      </c>
      <c r="K5" s="277">
        <v>6316.3833173499988</v>
      </c>
      <c r="L5" s="277">
        <v>6257.4947748299992</v>
      </c>
      <c r="M5" s="277">
        <v>6268.3039414699997</v>
      </c>
      <c r="N5" s="277">
        <v>6316.5831722799994</v>
      </c>
      <c r="O5" s="278" t="s">
        <v>1154</v>
      </c>
    </row>
    <row r="6" spans="1:15">
      <c r="A6" s="97" t="s">
        <v>1155</v>
      </c>
      <c r="B6" s="69">
        <v>6745.7720818400003</v>
      </c>
      <c r="C6" s="69">
        <v>6249.5075210599998</v>
      </c>
      <c r="D6" s="69">
        <v>6533.8607143700001</v>
      </c>
      <c r="E6" s="69">
        <v>6482.0886963399989</v>
      </c>
      <c r="F6" s="69">
        <v>6723.4453045400005</v>
      </c>
      <c r="G6" s="69">
        <v>6485.8969400199994</v>
      </c>
      <c r="H6" s="69">
        <v>6758.0111168700005</v>
      </c>
      <c r="I6" s="69">
        <v>6059.3390002200013</v>
      </c>
      <c r="J6" s="69">
        <v>6242.5856822599999</v>
      </c>
      <c r="K6" s="69">
        <v>6316.3833173499988</v>
      </c>
      <c r="L6" s="69">
        <v>6257.4947748299992</v>
      </c>
      <c r="M6" s="69">
        <v>6268.3039414699997</v>
      </c>
      <c r="N6" s="69">
        <v>6316.5831722799994</v>
      </c>
      <c r="O6" s="98" t="s">
        <v>1156</v>
      </c>
    </row>
    <row r="7" spans="1:15" s="103" customFormat="1" ht="9">
      <c r="A7" s="268" t="s">
        <v>1157</v>
      </c>
      <c r="B7" s="102">
        <v>14806.147160100001</v>
      </c>
      <c r="C7" s="102">
        <v>16107.618904659997</v>
      </c>
      <c r="D7" s="102">
        <v>16908.253932700001</v>
      </c>
      <c r="E7" s="102">
        <v>17635.83057849</v>
      </c>
      <c r="F7" s="102">
        <v>17663.148057020007</v>
      </c>
      <c r="G7" s="102">
        <v>18167.473672419997</v>
      </c>
      <c r="H7" s="102">
        <v>17238.906472459999</v>
      </c>
      <c r="I7" s="102">
        <v>18366.465113850001</v>
      </c>
      <c r="J7" s="102">
        <v>18683.960732939999</v>
      </c>
      <c r="K7" s="102">
        <v>19199.010500220003</v>
      </c>
      <c r="L7" s="102">
        <v>19879.450971320002</v>
      </c>
      <c r="M7" s="102">
        <v>20472.688114109998</v>
      </c>
      <c r="N7" s="102">
        <v>20570.832579719994</v>
      </c>
      <c r="O7" s="278" t="s">
        <v>1158</v>
      </c>
    </row>
    <row r="8" spans="1:15">
      <c r="A8" s="97" t="s">
        <v>1159</v>
      </c>
      <c r="B8" s="69">
        <v>9822.7932894999994</v>
      </c>
      <c r="C8" s="69">
        <v>10857.327081469999</v>
      </c>
      <c r="D8" s="69">
        <v>11634.53899031</v>
      </c>
      <c r="E8" s="69">
        <v>12108.786168290002</v>
      </c>
      <c r="F8" s="69">
        <v>12082.793569510004</v>
      </c>
      <c r="G8" s="69">
        <v>12490.894915909998</v>
      </c>
      <c r="H8" s="69">
        <v>11663.757372399999</v>
      </c>
      <c r="I8" s="69">
        <v>11914.66771827</v>
      </c>
      <c r="J8" s="69">
        <v>12064.7077536</v>
      </c>
      <c r="K8" s="69">
        <v>12474.737681260001</v>
      </c>
      <c r="L8" s="69">
        <v>12725.412346430001</v>
      </c>
      <c r="M8" s="69">
        <v>12986.386226419998</v>
      </c>
      <c r="N8" s="69">
        <v>12953.430203799997</v>
      </c>
      <c r="O8" s="98" t="s">
        <v>1160</v>
      </c>
    </row>
    <row r="9" spans="1:15">
      <c r="A9" s="97" t="s">
        <v>1161</v>
      </c>
      <c r="B9" s="69">
        <v>796.25103615</v>
      </c>
      <c r="C9" s="69">
        <v>916.85074788999998</v>
      </c>
      <c r="D9" s="69">
        <v>931.57172949000017</v>
      </c>
      <c r="E9" s="69">
        <v>991.44367185000021</v>
      </c>
      <c r="F9" s="69">
        <v>972.35204164000004</v>
      </c>
      <c r="G9" s="69">
        <v>1202.7677635099999</v>
      </c>
      <c r="H9" s="69">
        <v>1350.43294719</v>
      </c>
      <c r="I9" s="69">
        <v>2026.2159437400003</v>
      </c>
      <c r="J9" s="69">
        <v>1789.2920269800002</v>
      </c>
      <c r="K9" s="69">
        <v>1785.0321500599996</v>
      </c>
      <c r="L9" s="69">
        <v>1130.9905136</v>
      </c>
      <c r="M9" s="69">
        <v>1211.07499693</v>
      </c>
      <c r="N9" s="69">
        <v>1203.2732846200001</v>
      </c>
      <c r="O9" s="98" t="s">
        <v>1162</v>
      </c>
    </row>
    <row r="10" spans="1:15">
      <c r="A10" s="97" t="s">
        <v>1163</v>
      </c>
      <c r="B10" s="69">
        <v>1833.3828453200003</v>
      </c>
      <c r="C10" s="69">
        <v>1929.6573124899996</v>
      </c>
      <c r="D10" s="69">
        <v>1893.2308422000003</v>
      </c>
      <c r="E10" s="69">
        <v>2031.47493732</v>
      </c>
      <c r="F10" s="69">
        <v>2136.7283097099998</v>
      </c>
      <c r="G10" s="69">
        <v>1976.0568419500003</v>
      </c>
      <c r="H10" s="69">
        <v>1848.5125569899999</v>
      </c>
      <c r="I10" s="69">
        <v>1947.6067005</v>
      </c>
      <c r="J10" s="69">
        <v>2264.6280223899998</v>
      </c>
      <c r="K10" s="69">
        <v>2357.1582813700002</v>
      </c>
      <c r="L10" s="69">
        <v>3260.1906147699992</v>
      </c>
      <c r="M10" s="69">
        <v>3405.4625265700001</v>
      </c>
      <c r="N10" s="69">
        <v>3592.2867896000002</v>
      </c>
      <c r="O10" s="98" t="s">
        <v>1164</v>
      </c>
    </row>
    <row r="11" spans="1:15">
      <c r="A11" s="97" t="s">
        <v>1165</v>
      </c>
      <c r="B11" s="69">
        <v>2353.7199891300006</v>
      </c>
      <c r="C11" s="69">
        <v>2403.7837628099996</v>
      </c>
      <c r="D11" s="69">
        <v>2448.9123706999999</v>
      </c>
      <c r="E11" s="69">
        <v>2504.1258010300003</v>
      </c>
      <c r="F11" s="69">
        <v>2471.2741361600001</v>
      </c>
      <c r="G11" s="69">
        <v>2497.75415105</v>
      </c>
      <c r="H11" s="69">
        <v>2376.2035958799993</v>
      </c>
      <c r="I11" s="69">
        <v>2477.9747513399998</v>
      </c>
      <c r="J11" s="69">
        <v>2565.3329299700004</v>
      </c>
      <c r="K11" s="69">
        <v>2582.0823875299998</v>
      </c>
      <c r="L11" s="69">
        <v>2762.8574965200005</v>
      </c>
      <c r="M11" s="69">
        <v>2869.7643641899999</v>
      </c>
      <c r="N11" s="69">
        <v>2821.8423017</v>
      </c>
      <c r="O11" s="98" t="s">
        <v>1166</v>
      </c>
    </row>
    <row r="12" spans="1:15" s="103" customFormat="1" ht="9">
      <c r="A12" s="268" t="s">
        <v>1167</v>
      </c>
      <c r="B12" s="87">
        <v>104.88805231999999</v>
      </c>
      <c r="C12" s="87">
        <v>105.56434668000001</v>
      </c>
      <c r="D12" s="87">
        <v>106.36203187000001</v>
      </c>
      <c r="E12" s="87">
        <v>111.74013675</v>
      </c>
      <c r="F12" s="87">
        <v>104.35799354000001</v>
      </c>
      <c r="G12" s="87">
        <v>133.06348978</v>
      </c>
      <c r="H12" s="87">
        <v>134.78020183999999</v>
      </c>
      <c r="I12" s="87">
        <v>138.67801918000001</v>
      </c>
      <c r="J12" s="87">
        <v>135.89310526999998</v>
      </c>
      <c r="K12" s="87">
        <v>139.04944993999999</v>
      </c>
      <c r="L12" s="87">
        <v>140.56943615999998</v>
      </c>
      <c r="M12" s="87">
        <v>140.11812408000003</v>
      </c>
      <c r="N12" s="87">
        <v>140.63686654</v>
      </c>
      <c r="O12" s="278" t="s">
        <v>1168</v>
      </c>
    </row>
    <row r="13" spans="1:15">
      <c r="A13" s="97" t="s">
        <v>1169</v>
      </c>
      <c r="B13" s="69">
        <v>0</v>
      </c>
      <c r="C13" s="69">
        <v>0</v>
      </c>
      <c r="D13" s="69">
        <v>0</v>
      </c>
      <c r="E13" s="69">
        <v>0</v>
      </c>
      <c r="F13" s="69">
        <v>0</v>
      </c>
      <c r="G13" s="69">
        <v>0</v>
      </c>
      <c r="H13" s="69">
        <v>0</v>
      </c>
      <c r="I13" s="69">
        <v>0</v>
      </c>
      <c r="J13" s="69">
        <v>0</v>
      </c>
      <c r="K13" s="69">
        <v>0</v>
      </c>
      <c r="L13" s="69">
        <v>0</v>
      </c>
      <c r="M13" s="69">
        <v>0</v>
      </c>
      <c r="N13" s="69">
        <v>0</v>
      </c>
      <c r="O13" s="98" t="s">
        <v>1170</v>
      </c>
    </row>
    <row r="14" spans="1:15">
      <c r="A14" s="97" t="s">
        <v>1171</v>
      </c>
      <c r="B14" s="69">
        <v>23.60800059</v>
      </c>
      <c r="C14" s="69">
        <v>22.305111789999998</v>
      </c>
      <c r="D14" s="69">
        <v>21.591432059999999</v>
      </c>
      <c r="E14" s="69">
        <v>21.124826219999999</v>
      </c>
      <c r="F14" s="69">
        <v>14.08321748</v>
      </c>
      <c r="G14" s="69">
        <v>14.08321748</v>
      </c>
      <c r="H14" s="69">
        <v>10.949647779999999</v>
      </c>
      <c r="I14" s="69">
        <v>15.70404441</v>
      </c>
      <c r="J14" s="69">
        <v>11.951244669999999</v>
      </c>
      <c r="K14" s="69">
        <v>11.26923111</v>
      </c>
      <c r="L14" s="69">
        <v>11.09834491</v>
      </c>
      <c r="M14" s="69">
        <v>10.77572612</v>
      </c>
      <c r="N14" s="69">
        <v>10.40791527</v>
      </c>
      <c r="O14" s="98" t="s">
        <v>1172</v>
      </c>
    </row>
    <row r="15" spans="1:15" ht="19.5">
      <c r="A15" s="97" t="s">
        <v>1173</v>
      </c>
      <c r="B15" s="69">
        <v>0.36649999999999999</v>
      </c>
      <c r="C15" s="69">
        <v>0.36649999999999999</v>
      </c>
      <c r="D15" s="69">
        <v>0.36649999999999999</v>
      </c>
      <c r="E15" s="69">
        <v>0.36649999999999999</v>
      </c>
      <c r="F15" s="69">
        <v>0.36649999999999999</v>
      </c>
      <c r="G15" s="69">
        <v>0.36649999999999999</v>
      </c>
      <c r="H15" s="69">
        <v>0.40314999999999995</v>
      </c>
      <c r="I15" s="69">
        <v>0.40314999999999995</v>
      </c>
      <c r="J15" s="69">
        <v>0.40314999999999995</v>
      </c>
      <c r="K15" s="69">
        <v>0.40314999999999995</v>
      </c>
      <c r="L15" s="69">
        <v>0.40314999999999995</v>
      </c>
      <c r="M15" s="69">
        <v>0.40314999999999995</v>
      </c>
      <c r="N15" s="69">
        <v>0.40314999999999995</v>
      </c>
      <c r="O15" s="98" t="s">
        <v>1174</v>
      </c>
    </row>
    <row r="16" spans="1:15">
      <c r="A16" s="97" t="s">
        <v>1175</v>
      </c>
      <c r="B16" s="69">
        <v>80.913551729999995</v>
      </c>
      <c r="C16" s="69">
        <v>82.892734890000014</v>
      </c>
      <c r="D16" s="69">
        <v>84.404099810000005</v>
      </c>
      <c r="E16" s="69">
        <v>90.24881053</v>
      </c>
      <c r="F16" s="69">
        <v>89.908276060000006</v>
      </c>
      <c r="G16" s="69">
        <v>118.61377229999999</v>
      </c>
      <c r="H16" s="69">
        <v>123.42740406</v>
      </c>
      <c r="I16" s="69">
        <v>122.57082477</v>
      </c>
      <c r="J16" s="69">
        <v>123.53871059999999</v>
      </c>
      <c r="K16" s="69">
        <v>127.37706882999998</v>
      </c>
      <c r="L16" s="69">
        <v>129.06794124999999</v>
      </c>
      <c r="M16" s="69">
        <v>128.93924796000002</v>
      </c>
      <c r="N16" s="69">
        <v>129.82580127</v>
      </c>
      <c r="O16" s="98" t="s">
        <v>1176</v>
      </c>
    </row>
    <row r="17" spans="1:15" s="103" customFormat="1" thickBot="1">
      <c r="A17" s="273" t="s">
        <v>249</v>
      </c>
      <c r="B17" s="126">
        <v>21656.807294260001</v>
      </c>
      <c r="C17" s="126">
        <v>22462.690772399998</v>
      </c>
      <c r="D17" s="126">
        <v>23548.476678940002</v>
      </c>
      <c r="E17" s="126">
        <v>24229.659411579996</v>
      </c>
      <c r="F17" s="126">
        <v>24490.951355100009</v>
      </c>
      <c r="G17" s="126">
        <v>24786.434102219999</v>
      </c>
      <c r="H17" s="126">
        <v>24131.697791169998</v>
      </c>
      <c r="I17" s="126">
        <v>24564.48213325</v>
      </c>
      <c r="J17" s="126">
        <v>25062.439520469998</v>
      </c>
      <c r="K17" s="126">
        <v>25654.443267510003</v>
      </c>
      <c r="L17" s="126">
        <v>26277.515182310002</v>
      </c>
      <c r="M17" s="126">
        <v>26881.110179659998</v>
      </c>
      <c r="N17" s="126">
        <v>27028.052618539994</v>
      </c>
      <c r="O17" s="279" t="s">
        <v>1177</v>
      </c>
    </row>
    <row r="18" spans="1:15" ht="10.5" thickBot="1">
      <c r="A18" s="625"/>
      <c r="B18" s="626"/>
      <c r="C18" s="626"/>
      <c r="D18" s="626"/>
      <c r="E18" s="626"/>
      <c r="F18" s="626"/>
      <c r="G18" s="626"/>
      <c r="H18" s="626"/>
      <c r="I18" s="626"/>
      <c r="J18" s="626"/>
      <c r="K18" s="626"/>
      <c r="L18" s="626"/>
      <c r="M18" s="626"/>
      <c r="N18" s="626"/>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F41" sqref="F41"/>
    </sheetView>
  </sheetViews>
  <sheetFormatPr defaultColWidth="9.140625" defaultRowHeight="9.75"/>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1"/>
    <col min="17" max="16384" width="9.140625" style="3"/>
  </cols>
  <sheetData>
    <row r="1" spans="1:16" s="1" customFormat="1" ht="12.75">
      <c r="A1" s="613" t="s">
        <v>252</v>
      </c>
      <c r="B1" s="614"/>
      <c r="C1" s="614"/>
      <c r="D1" s="614"/>
      <c r="E1" s="614"/>
      <c r="F1" s="614"/>
      <c r="G1" s="614"/>
      <c r="H1" s="614"/>
      <c r="I1" s="614"/>
      <c r="J1" s="614"/>
      <c r="K1" s="614"/>
      <c r="L1" s="614"/>
      <c r="M1" s="614"/>
      <c r="N1" s="614"/>
      <c r="O1" s="615"/>
      <c r="P1" s="138"/>
    </row>
    <row r="2" spans="1:16" s="134" customFormat="1" ht="12.75" customHeight="1">
      <c r="A2" s="616" t="s">
        <v>574</v>
      </c>
      <c r="B2" s="617"/>
      <c r="C2" s="617"/>
      <c r="D2" s="617"/>
      <c r="E2" s="617"/>
      <c r="F2" s="617"/>
      <c r="G2" s="617"/>
      <c r="H2" s="617"/>
      <c r="I2" s="617"/>
      <c r="J2" s="617"/>
      <c r="K2" s="617"/>
      <c r="L2" s="617"/>
      <c r="M2" s="617"/>
      <c r="N2" s="617"/>
      <c r="O2" s="618"/>
      <c r="P2" s="139"/>
    </row>
    <row r="3" spans="1:16" s="4" customFormat="1" ht="5.25" customHeight="1" thickBot="1">
      <c r="A3" s="263"/>
      <c r="B3" s="264"/>
      <c r="C3" s="264"/>
      <c r="D3" s="264"/>
      <c r="E3" s="264"/>
      <c r="F3" s="264"/>
      <c r="G3" s="264"/>
      <c r="H3" s="264"/>
      <c r="I3" s="264"/>
      <c r="J3" s="264"/>
      <c r="K3" s="264"/>
      <c r="L3" s="264"/>
      <c r="M3" s="264"/>
      <c r="N3" s="264"/>
      <c r="O3" s="133"/>
      <c r="P3" s="62"/>
    </row>
    <row r="4" spans="1:16" ht="10.5" thickBot="1">
      <c r="A4" s="592" t="s">
        <v>5</v>
      </c>
      <c r="B4" s="63">
        <v>42491</v>
      </c>
      <c r="C4" s="63">
        <v>42522</v>
      </c>
      <c r="D4" s="63">
        <v>42552</v>
      </c>
      <c r="E4" s="63">
        <v>42583</v>
      </c>
      <c r="F4" s="63">
        <v>42614</v>
      </c>
      <c r="G4" s="63">
        <v>42644</v>
      </c>
      <c r="H4" s="63">
        <v>42675</v>
      </c>
      <c r="I4" s="63">
        <v>42705</v>
      </c>
      <c r="J4" s="63">
        <v>42736</v>
      </c>
      <c r="K4" s="63">
        <v>42767</v>
      </c>
      <c r="L4" s="63">
        <v>42795</v>
      </c>
      <c r="M4" s="63">
        <v>42826</v>
      </c>
      <c r="N4" s="63">
        <v>42856</v>
      </c>
      <c r="O4" s="276" t="s">
        <v>144</v>
      </c>
    </row>
    <row r="5" spans="1:16" s="103" customFormat="1" ht="9">
      <c r="A5" s="268" t="s">
        <v>1153</v>
      </c>
      <c r="B5" s="277">
        <v>2308.42820381</v>
      </c>
      <c r="C5" s="277">
        <v>2334.3062898499998</v>
      </c>
      <c r="D5" s="277">
        <v>2407.0131028800001</v>
      </c>
      <c r="E5" s="277">
        <v>2455.1073840399999</v>
      </c>
      <c r="F5" s="277">
        <v>2529.1710451100003</v>
      </c>
      <c r="G5" s="277">
        <v>2471.9676592999995</v>
      </c>
      <c r="H5" s="277">
        <v>2213.8781838400005</v>
      </c>
      <c r="I5" s="277">
        <v>2311.1564861800007</v>
      </c>
      <c r="J5" s="277">
        <v>2260.0176836799997</v>
      </c>
      <c r="K5" s="277">
        <v>2273.5409921799996</v>
      </c>
      <c r="L5" s="277">
        <v>2273.0621510999995</v>
      </c>
      <c r="M5" s="277">
        <v>2215.0529931500005</v>
      </c>
      <c r="N5" s="277">
        <v>2214.8411840199997</v>
      </c>
      <c r="O5" s="278" t="s">
        <v>1154</v>
      </c>
      <c r="P5" s="89"/>
    </row>
    <row r="6" spans="1:16">
      <c r="A6" s="97" t="s">
        <v>1155</v>
      </c>
      <c r="B6" s="69">
        <v>2308.42820381</v>
      </c>
      <c r="C6" s="69">
        <v>2334.3062898499998</v>
      </c>
      <c r="D6" s="69">
        <v>2407.0131028800001</v>
      </c>
      <c r="E6" s="69">
        <v>2455.1073840399999</v>
      </c>
      <c r="F6" s="69">
        <v>2529.1710451100003</v>
      </c>
      <c r="G6" s="69">
        <v>2471.9676592999995</v>
      </c>
      <c r="H6" s="69">
        <v>2213.8781838400005</v>
      </c>
      <c r="I6" s="69">
        <v>2311.1564861800007</v>
      </c>
      <c r="J6" s="69">
        <v>2260.0176836799997</v>
      </c>
      <c r="K6" s="69">
        <v>2273.5409921799996</v>
      </c>
      <c r="L6" s="69">
        <v>2273.0621510999995</v>
      </c>
      <c r="M6" s="69">
        <v>2215.0529931500005</v>
      </c>
      <c r="N6" s="69">
        <v>2214.8411840199997</v>
      </c>
      <c r="O6" s="98" t="s">
        <v>1156</v>
      </c>
    </row>
    <row r="7" spans="1:16" s="103" customFormat="1" ht="9">
      <c r="A7" s="268" t="s">
        <v>1157</v>
      </c>
      <c r="B7" s="102">
        <v>529.69736727999998</v>
      </c>
      <c r="C7" s="102">
        <v>602.35167402000002</v>
      </c>
      <c r="D7" s="102">
        <v>586.28894005000006</v>
      </c>
      <c r="E7" s="102">
        <v>592.56818725999995</v>
      </c>
      <c r="F7" s="102">
        <v>620.88067572</v>
      </c>
      <c r="G7" s="102">
        <v>647.00316052999995</v>
      </c>
      <c r="H7" s="102">
        <v>748.26465887999996</v>
      </c>
      <c r="I7" s="102">
        <v>821.96661256000004</v>
      </c>
      <c r="J7" s="102">
        <v>842.08805605999987</v>
      </c>
      <c r="K7" s="102">
        <v>874.91282937000005</v>
      </c>
      <c r="L7" s="102">
        <v>932.23070200000006</v>
      </c>
      <c r="M7" s="102">
        <v>1051.50306604</v>
      </c>
      <c r="N7" s="102">
        <v>1106.3555077699998</v>
      </c>
      <c r="O7" s="278" t="s">
        <v>1158</v>
      </c>
      <c r="P7" s="89"/>
    </row>
    <row r="8" spans="1:16">
      <c r="A8" s="97" t="s">
        <v>1159</v>
      </c>
      <c r="B8" s="69">
        <v>3.45445644</v>
      </c>
      <c r="C8" s="69">
        <v>3.6480571899999998</v>
      </c>
      <c r="D8" s="69">
        <v>3.8065664700000004</v>
      </c>
      <c r="E8" s="69">
        <v>3.6736125299999998</v>
      </c>
      <c r="F8" s="69">
        <v>3.54664556</v>
      </c>
      <c r="G8" s="69">
        <v>3.5884009799999999</v>
      </c>
      <c r="H8" s="69">
        <v>3.81932297</v>
      </c>
      <c r="I8" s="69">
        <v>3.5336536999999999</v>
      </c>
      <c r="J8" s="69">
        <v>3.6509182899999999</v>
      </c>
      <c r="K8" s="69">
        <v>3.6874532699999998</v>
      </c>
      <c r="L8" s="69">
        <v>4.1344453999999997</v>
      </c>
      <c r="M8" s="69">
        <v>4.32299247</v>
      </c>
      <c r="N8" s="69">
        <v>3.9296599999999997</v>
      </c>
      <c r="O8" s="98" t="s">
        <v>1160</v>
      </c>
    </row>
    <row r="9" spans="1:16">
      <c r="A9" s="97" t="s">
        <v>1161</v>
      </c>
      <c r="B9" s="69">
        <v>241.39663231000003</v>
      </c>
      <c r="C9" s="69">
        <v>263.29530240000003</v>
      </c>
      <c r="D9" s="69">
        <v>249.60595160999998</v>
      </c>
      <c r="E9" s="69">
        <v>249.59151082999998</v>
      </c>
      <c r="F9" s="69">
        <v>263.60558878000001</v>
      </c>
      <c r="G9" s="69">
        <v>205.45671389</v>
      </c>
      <c r="H9" s="69">
        <v>272.95567527000003</v>
      </c>
      <c r="I9" s="69">
        <v>323.02486125000001</v>
      </c>
      <c r="J9" s="69">
        <v>323.10008870000001</v>
      </c>
      <c r="K9" s="69">
        <v>249.79240405000002</v>
      </c>
      <c r="L9" s="69">
        <v>267.84603938999999</v>
      </c>
      <c r="M9" s="69">
        <v>382.03967204999998</v>
      </c>
      <c r="N9" s="69">
        <v>379.91610689999993</v>
      </c>
      <c r="O9" s="98" t="s">
        <v>1162</v>
      </c>
    </row>
    <row r="10" spans="1:16">
      <c r="A10" s="97" t="s">
        <v>1163</v>
      </c>
      <c r="B10" s="69">
        <v>214.26494008</v>
      </c>
      <c r="C10" s="69">
        <v>260.03014578</v>
      </c>
      <c r="D10" s="69">
        <v>276.90015181000001</v>
      </c>
      <c r="E10" s="69">
        <v>284.81874879999998</v>
      </c>
      <c r="F10" s="69">
        <v>259.86610797000003</v>
      </c>
      <c r="G10" s="69">
        <v>282.10185428999995</v>
      </c>
      <c r="H10" s="69">
        <v>334.44452924000001</v>
      </c>
      <c r="I10" s="69">
        <v>344.09034085000002</v>
      </c>
      <c r="J10" s="69">
        <v>340.54429533999996</v>
      </c>
      <c r="K10" s="69">
        <v>382.64490874000006</v>
      </c>
      <c r="L10" s="69">
        <v>409.93828440999999</v>
      </c>
      <c r="M10" s="69">
        <v>414.23962716</v>
      </c>
      <c r="N10" s="69">
        <v>472.45716418999996</v>
      </c>
      <c r="O10" s="98" t="s">
        <v>1164</v>
      </c>
    </row>
    <row r="11" spans="1:16">
      <c r="A11" s="97" t="s">
        <v>1165</v>
      </c>
      <c r="B11" s="69">
        <v>70.58133844999999</v>
      </c>
      <c r="C11" s="69">
        <v>75.378168650000006</v>
      </c>
      <c r="D11" s="69">
        <v>55.976270159999999</v>
      </c>
      <c r="E11" s="69">
        <v>54.484315099999996</v>
      </c>
      <c r="F11" s="69">
        <v>93.862333409999991</v>
      </c>
      <c r="G11" s="69">
        <v>155.85619137</v>
      </c>
      <c r="H11" s="69">
        <v>137.04513139999997</v>
      </c>
      <c r="I11" s="69">
        <v>151.31775675999998</v>
      </c>
      <c r="J11" s="69">
        <v>174.79275372999996</v>
      </c>
      <c r="K11" s="69">
        <v>238.78806331000004</v>
      </c>
      <c r="L11" s="69">
        <v>250.31193279999999</v>
      </c>
      <c r="M11" s="69">
        <v>250.90077435999999</v>
      </c>
      <c r="N11" s="69">
        <v>250.05257667999999</v>
      </c>
      <c r="O11" s="98" t="s">
        <v>1166</v>
      </c>
    </row>
    <row r="12" spans="1:16" s="103" customFormat="1" ht="9">
      <c r="A12" s="268" t="s">
        <v>1167</v>
      </c>
      <c r="B12" s="87">
        <v>34.926162869999999</v>
      </c>
      <c r="C12" s="87">
        <v>34.956450369999999</v>
      </c>
      <c r="D12" s="87">
        <v>34.943037869999998</v>
      </c>
      <c r="E12" s="87">
        <v>34.881175370000001</v>
      </c>
      <c r="F12" s="87">
        <v>34.795824539999998</v>
      </c>
      <c r="G12" s="87">
        <v>34.75844412</v>
      </c>
      <c r="H12" s="87">
        <v>27.176399999999997</v>
      </c>
      <c r="I12" s="87">
        <v>27.151</v>
      </c>
      <c r="J12" s="87">
        <v>27.166650000000001</v>
      </c>
      <c r="K12" s="87">
        <v>27.173199999999998</v>
      </c>
      <c r="L12" s="87">
        <v>27.185700000000001</v>
      </c>
      <c r="M12" s="87">
        <v>27.201000000000001</v>
      </c>
      <c r="N12" s="87">
        <v>27.203399999999998</v>
      </c>
      <c r="O12" s="278" t="s">
        <v>1168</v>
      </c>
      <c r="P12" s="89"/>
    </row>
    <row r="13" spans="1:16">
      <c r="A13" s="97" t="s">
        <v>1169</v>
      </c>
      <c r="B13" s="69">
        <v>0.86099999999999999</v>
      </c>
      <c r="C13" s="69">
        <v>0.89989999999999992</v>
      </c>
      <c r="D13" s="69">
        <v>0.89510000000000001</v>
      </c>
      <c r="E13" s="69">
        <v>0.88900000000000001</v>
      </c>
      <c r="F13" s="69">
        <v>0.88049999999999995</v>
      </c>
      <c r="G13" s="69">
        <v>0.85129999999999995</v>
      </c>
      <c r="H13" s="69">
        <v>0.83979999999999999</v>
      </c>
      <c r="I13" s="69">
        <v>0.81440000000000001</v>
      </c>
      <c r="J13" s="69">
        <v>0.83004999999999995</v>
      </c>
      <c r="K13" s="69">
        <v>0.83660000000000001</v>
      </c>
      <c r="L13" s="69">
        <v>0.84910000000000008</v>
      </c>
      <c r="M13" s="69">
        <v>0.86439999999999995</v>
      </c>
      <c r="N13" s="69">
        <v>0.8667999999999999</v>
      </c>
      <c r="O13" s="98" t="s">
        <v>1170</v>
      </c>
    </row>
    <row r="14" spans="1:16">
      <c r="A14" s="97" t="s">
        <v>1171</v>
      </c>
      <c r="B14" s="69">
        <v>0.13500000000000001</v>
      </c>
      <c r="C14" s="69">
        <v>0.13500000000000001</v>
      </c>
      <c r="D14" s="69">
        <v>0.13500000000000001</v>
      </c>
      <c r="E14" s="69">
        <v>0.13500000000000001</v>
      </c>
      <c r="F14" s="69">
        <v>0.13500000000000001</v>
      </c>
      <c r="G14" s="69">
        <v>0.13500000000000001</v>
      </c>
      <c r="H14" s="69">
        <v>0.13500000000000001</v>
      </c>
      <c r="I14" s="69">
        <v>0.13500000000000001</v>
      </c>
      <c r="J14" s="69">
        <v>0.13500000000000001</v>
      </c>
      <c r="K14" s="69">
        <v>0.13500000000000001</v>
      </c>
      <c r="L14" s="69">
        <v>0.13500000000000001</v>
      </c>
      <c r="M14" s="69">
        <v>0.13500000000000001</v>
      </c>
      <c r="N14" s="69">
        <v>0.13500000000000001</v>
      </c>
      <c r="O14" s="98" t="s">
        <v>1172</v>
      </c>
    </row>
    <row r="15" spans="1:16" ht="19.5">
      <c r="A15" s="97" t="s">
        <v>1173</v>
      </c>
      <c r="B15" s="69">
        <v>33.398499999999999</v>
      </c>
      <c r="C15" s="69">
        <v>33.398499999999999</v>
      </c>
      <c r="D15" s="69">
        <v>33.398499999999999</v>
      </c>
      <c r="E15" s="69">
        <v>33.398499999999999</v>
      </c>
      <c r="F15" s="69">
        <v>33.398499999999999</v>
      </c>
      <c r="G15" s="69">
        <v>33.398499999999999</v>
      </c>
      <c r="H15" s="69">
        <v>26.106999999999999</v>
      </c>
      <c r="I15" s="69">
        <v>26.106999999999999</v>
      </c>
      <c r="J15" s="69">
        <v>26.106999999999999</v>
      </c>
      <c r="K15" s="69">
        <v>26.106999999999999</v>
      </c>
      <c r="L15" s="69">
        <v>26.106999999999999</v>
      </c>
      <c r="M15" s="69">
        <v>26.106999999999999</v>
      </c>
      <c r="N15" s="69">
        <v>26.106999999999999</v>
      </c>
      <c r="O15" s="98" t="s">
        <v>1174</v>
      </c>
    </row>
    <row r="16" spans="1:16">
      <c r="A16" s="97" t="s">
        <v>1175</v>
      </c>
      <c r="B16" s="69">
        <v>0.53166287000000001</v>
      </c>
      <c r="C16" s="69">
        <v>0.5230503700000001</v>
      </c>
      <c r="D16" s="69">
        <v>0.51443787000000007</v>
      </c>
      <c r="E16" s="69">
        <v>0.45867536999999997</v>
      </c>
      <c r="F16" s="69">
        <v>0.38182453999999993</v>
      </c>
      <c r="G16" s="69">
        <v>0.37364411999999997</v>
      </c>
      <c r="H16" s="69">
        <v>9.459999999999999E-2</v>
      </c>
      <c r="I16" s="69">
        <v>9.459999999999999E-2</v>
      </c>
      <c r="J16" s="69">
        <v>9.459999999999999E-2</v>
      </c>
      <c r="K16" s="69">
        <v>9.459999999999999E-2</v>
      </c>
      <c r="L16" s="69">
        <v>9.459999999999999E-2</v>
      </c>
      <c r="M16" s="69">
        <v>9.459999999999999E-2</v>
      </c>
      <c r="N16" s="69">
        <v>9.459999999999999E-2</v>
      </c>
      <c r="O16" s="98" t="s">
        <v>1176</v>
      </c>
    </row>
    <row r="17" spans="1:16" s="103" customFormat="1" thickBot="1">
      <c r="A17" s="273" t="s">
        <v>249</v>
      </c>
      <c r="B17" s="126">
        <v>2873.0517339600001</v>
      </c>
      <c r="C17" s="126">
        <v>2971.6144142399994</v>
      </c>
      <c r="D17" s="126">
        <v>3028.2450808000003</v>
      </c>
      <c r="E17" s="126">
        <v>3082.5567466699999</v>
      </c>
      <c r="F17" s="126">
        <v>3184.8475453700003</v>
      </c>
      <c r="G17" s="126">
        <v>3153.7292639499997</v>
      </c>
      <c r="H17" s="126">
        <v>2989.3192427200001</v>
      </c>
      <c r="I17" s="126">
        <v>3160.2740987400007</v>
      </c>
      <c r="J17" s="126">
        <v>3129.2723897399997</v>
      </c>
      <c r="K17" s="126">
        <v>3175.6270215499999</v>
      </c>
      <c r="L17" s="126">
        <v>3232.4785530999998</v>
      </c>
      <c r="M17" s="126">
        <v>3293.7570591900003</v>
      </c>
      <c r="N17" s="126">
        <v>3348.4000917899994</v>
      </c>
      <c r="O17" s="279" t="s">
        <v>1177</v>
      </c>
      <c r="P17" s="89"/>
    </row>
    <row r="18" spans="1:16" ht="10.5" thickBot="1">
      <c r="A18" s="619"/>
      <c r="B18" s="620"/>
      <c r="C18" s="620"/>
      <c r="D18" s="620"/>
      <c r="E18" s="620"/>
      <c r="F18" s="620"/>
      <c r="G18" s="620"/>
      <c r="H18" s="620"/>
      <c r="I18" s="620"/>
      <c r="J18" s="620"/>
      <c r="K18" s="620"/>
      <c r="L18" s="620"/>
      <c r="M18" s="620"/>
      <c r="N18" s="620"/>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F41" sqref="F41"/>
    </sheetView>
  </sheetViews>
  <sheetFormatPr defaultColWidth="9.140625" defaultRowHeight="9.75"/>
  <cols>
    <col min="1" max="1" width="31.140625" style="3" customWidth="1"/>
    <col min="2" max="14" width="7.85546875" style="3" customWidth="1"/>
    <col min="15" max="15" width="20.7109375" style="3" bestFit="1" customWidth="1"/>
    <col min="16" max="16384" width="9.140625" style="3"/>
  </cols>
  <sheetData>
    <row r="1" spans="1:16" s="1" customFormat="1" ht="12.75">
      <c r="A1" s="613" t="s">
        <v>253</v>
      </c>
      <c r="B1" s="614"/>
      <c r="C1" s="614"/>
      <c r="D1" s="614"/>
      <c r="E1" s="614"/>
      <c r="F1" s="614"/>
      <c r="G1" s="614"/>
      <c r="H1" s="614"/>
      <c r="I1" s="614"/>
      <c r="J1" s="614"/>
      <c r="K1" s="614"/>
      <c r="L1" s="614"/>
      <c r="M1" s="614"/>
      <c r="N1" s="614"/>
      <c r="O1" s="615"/>
    </row>
    <row r="2" spans="1:16" s="134" customFormat="1" ht="12.75" customHeight="1">
      <c r="A2" s="622" t="s">
        <v>1178</v>
      </c>
      <c r="B2" s="623"/>
      <c r="C2" s="623"/>
      <c r="D2" s="623"/>
      <c r="E2" s="623"/>
      <c r="F2" s="623"/>
      <c r="G2" s="623"/>
      <c r="H2" s="623"/>
      <c r="I2" s="623"/>
      <c r="J2" s="623"/>
      <c r="K2" s="623"/>
      <c r="L2" s="623"/>
      <c r="M2" s="623"/>
      <c r="N2" s="623"/>
      <c r="O2" s="624"/>
      <c r="P2" s="139"/>
    </row>
    <row r="3" spans="1:16" s="4" customFormat="1" ht="6" customHeight="1" thickBot="1">
      <c r="A3" s="263"/>
      <c r="B3" s="264"/>
      <c r="C3" s="264"/>
      <c r="D3" s="264"/>
      <c r="E3" s="264"/>
      <c r="F3" s="264"/>
      <c r="G3" s="264"/>
      <c r="H3" s="264"/>
      <c r="I3" s="264"/>
      <c r="J3" s="264"/>
      <c r="K3" s="264"/>
      <c r="L3" s="264"/>
      <c r="M3" s="264"/>
      <c r="N3" s="264"/>
      <c r="O3" s="133"/>
    </row>
    <row r="4" spans="1:16"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276" t="s">
        <v>144</v>
      </c>
    </row>
    <row r="5" spans="1:16" s="103" customFormat="1" ht="9">
      <c r="A5" s="268" t="s">
        <v>1153</v>
      </c>
      <c r="B5" s="277">
        <v>858.31877408999992</v>
      </c>
      <c r="C5" s="277">
        <v>853.46153729999992</v>
      </c>
      <c r="D5" s="277">
        <v>867.17919459000007</v>
      </c>
      <c r="E5" s="277">
        <v>869.48985578999998</v>
      </c>
      <c r="F5" s="277">
        <v>887.01158138999995</v>
      </c>
      <c r="G5" s="277">
        <v>803.08545730000003</v>
      </c>
      <c r="H5" s="277">
        <v>785.11509895000006</v>
      </c>
      <c r="I5" s="277">
        <v>762.98249121000003</v>
      </c>
      <c r="J5" s="277">
        <v>772.71757552999998</v>
      </c>
      <c r="K5" s="277">
        <v>754.77012191999995</v>
      </c>
      <c r="L5" s="277">
        <v>714.94792354000003</v>
      </c>
      <c r="M5" s="277">
        <v>692.96114978999992</v>
      </c>
      <c r="N5" s="277">
        <v>677.79000297999994</v>
      </c>
      <c r="O5" s="278" t="s">
        <v>1154</v>
      </c>
    </row>
    <row r="6" spans="1:16">
      <c r="A6" s="97" t="s">
        <v>1155</v>
      </c>
      <c r="B6" s="69">
        <v>858.31877408999992</v>
      </c>
      <c r="C6" s="69">
        <v>853.46153729999992</v>
      </c>
      <c r="D6" s="69">
        <v>867.17919459000007</v>
      </c>
      <c r="E6" s="69">
        <v>869.48985578999998</v>
      </c>
      <c r="F6" s="69">
        <v>887.01158138999995</v>
      </c>
      <c r="G6" s="69">
        <v>803.08545730000003</v>
      </c>
      <c r="H6" s="69">
        <v>785.11509895000006</v>
      </c>
      <c r="I6" s="69">
        <v>762.98249121000003</v>
      </c>
      <c r="J6" s="69">
        <v>772.71757552999998</v>
      </c>
      <c r="K6" s="69">
        <v>754.77012191999995</v>
      </c>
      <c r="L6" s="69">
        <v>714.94792354000003</v>
      </c>
      <c r="M6" s="69">
        <v>692.96114978999992</v>
      </c>
      <c r="N6" s="69">
        <v>677.79000297999994</v>
      </c>
      <c r="O6" s="98" t="s">
        <v>1156</v>
      </c>
    </row>
    <row r="7" spans="1:16" s="103" customFormat="1" ht="9">
      <c r="A7" s="268" t="s">
        <v>1157</v>
      </c>
      <c r="B7" s="102">
        <v>140.11868006</v>
      </c>
      <c r="C7" s="102">
        <v>112.04813605</v>
      </c>
      <c r="D7" s="102">
        <v>117.32858060000001</v>
      </c>
      <c r="E7" s="102">
        <v>143.25625476000002</v>
      </c>
      <c r="F7" s="102">
        <v>149.38334278000002</v>
      </c>
      <c r="G7" s="102">
        <v>220.14466813999999</v>
      </c>
      <c r="H7" s="102">
        <v>271.35291326000004</v>
      </c>
      <c r="I7" s="102">
        <v>318.24313456999994</v>
      </c>
      <c r="J7" s="102">
        <v>321.32951307000002</v>
      </c>
      <c r="K7" s="102">
        <v>353.33732171999998</v>
      </c>
      <c r="L7" s="102">
        <v>405.34511312999996</v>
      </c>
      <c r="M7" s="102">
        <v>424.70489068999996</v>
      </c>
      <c r="N7" s="102">
        <v>449.95767314</v>
      </c>
      <c r="O7" s="278" t="s">
        <v>1158</v>
      </c>
    </row>
    <row r="8" spans="1:16">
      <c r="A8" s="97" t="s">
        <v>1159</v>
      </c>
      <c r="B8" s="69">
        <v>0</v>
      </c>
      <c r="C8" s="69">
        <v>0</v>
      </c>
      <c r="D8" s="69">
        <v>0</v>
      </c>
      <c r="E8" s="69">
        <v>0</v>
      </c>
      <c r="F8" s="69">
        <v>0</v>
      </c>
      <c r="G8" s="69">
        <v>0</v>
      </c>
      <c r="H8" s="69">
        <v>0</v>
      </c>
      <c r="I8" s="69">
        <v>0</v>
      </c>
      <c r="J8" s="69">
        <v>0</v>
      </c>
      <c r="K8" s="69">
        <v>0</v>
      </c>
      <c r="L8" s="69">
        <v>0</v>
      </c>
      <c r="M8" s="69">
        <v>0</v>
      </c>
      <c r="N8" s="69">
        <v>0</v>
      </c>
      <c r="O8" s="98" t="s">
        <v>1160</v>
      </c>
    </row>
    <row r="9" spans="1:16">
      <c r="A9" s="97" t="s">
        <v>1161</v>
      </c>
      <c r="B9" s="69">
        <v>51.523811899999998</v>
      </c>
      <c r="C9" s="69">
        <v>42.717303549999997</v>
      </c>
      <c r="D9" s="69">
        <v>44.338840800000007</v>
      </c>
      <c r="E9" s="69">
        <v>44.272610520000001</v>
      </c>
      <c r="F9" s="69">
        <v>44.353457420000005</v>
      </c>
      <c r="G9" s="69">
        <v>44.145606299999997</v>
      </c>
      <c r="H9" s="69">
        <v>70.194214160000001</v>
      </c>
      <c r="I9" s="69">
        <v>82.168516999999994</v>
      </c>
      <c r="J9" s="69">
        <v>81.312827700000014</v>
      </c>
      <c r="K9" s="69">
        <v>80.423220600000008</v>
      </c>
      <c r="L9" s="69">
        <v>102.217314</v>
      </c>
      <c r="M9" s="69">
        <v>122.01552099999999</v>
      </c>
      <c r="N9" s="69">
        <v>135.31638575000002</v>
      </c>
      <c r="O9" s="98" t="s">
        <v>1162</v>
      </c>
    </row>
    <row r="10" spans="1:16" ht="11.25" customHeight="1">
      <c r="A10" s="97" t="s">
        <v>1163</v>
      </c>
      <c r="B10" s="69">
        <v>39.323700070000008</v>
      </c>
      <c r="C10" s="69">
        <v>36.863268349999998</v>
      </c>
      <c r="D10" s="69">
        <v>41.428853850000003</v>
      </c>
      <c r="E10" s="69">
        <v>52.192500090000003</v>
      </c>
      <c r="F10" s="69">
        <v>47.070274820000002</v>
      </c>
      <c r="G10" s="69">
        <v>129.36659657999999</v>
      </c>
      <c r="H10" s="69">
        <v>153.12262220000002</v>
      </c>
      <c r="I10" s="69">
        <v>187.54429790999998</v>
      </c>
      <c r="J10" s="69">
        <v>191.26023943999999</v>
      </c>
      <c r="K10" s="69">
        <v>223.92241822999998</v>
      </c>
      <c r="L10" s="69">
        <v>251.14794709</v>
      </c>
      <c r="M10" s="69">
        <v>251.39014639999999</v>
      </c>
      <c r="N10" s="69">
        <v>263.34584751</v>
      </c>
      <c r="O10" s="98" t="s">
        <v>1164</v>
      </c>
    </row>
    <row r="11" spans="1:16">
      <c r="A11" s="97" t="s">
        <v>1165</v>
      </c>
      <c r="B11" s="69">
        <v>49.271168090000003</v>
      </c>
      <c r="C11" s="69">
        <v>32.467564150000001</v>
      </c>
      <c r="D11" s="69">
        <v>31.560885949999999</v>
      </c>
      <c r="E11" s="69">
        <v>46.791144150000008</v>
      </c>
      <c r="F11" s="69">
        <v>57.95961054</v>
      </c>
      <c r="G11" s="69">
        <v>46.632465260000004</v>
      </c>
      <c r="H11" s="69">
        <v>48.036076899999998</v>
      </c>
      <c r="I11" s="69">
        <v>48.530319660000004</v>
      </c>
      <c r="J11" s="69">
        <v>48.756445929999998</v>
      </c>
      <c r="K11" s="69">
        <v>48.99168289</v>
      </c>
      <c r="L11" s="69">
        <v>51.979852039999997</v>
      </c>
      <c r="M11" s="69">
        <v>51.299223289999993</v>
      </c>
      <c r="N11" s="69">
        <v>51.295439879999996</v>
      </c>
      <c r="O11" s="98" t="s">
        <v>1166</v>
      </c>
    </row>
    <row r="12" spans="1:16" s="103" customFormat="1" ht="9">
      <c r="A12" s="268" t="s">
        <v>1167</v>
      </c>
      <c r="B12" s="87">
        <v>0</v>
      </c>
      <c r="C12" s="87">
        <v>0.16185056</v>
      </c>
      <c r="D12" s="87">
        <v>0.16185056</v>
      </c>
      <c r="E12" s="87">
        <v>0.16185056</v>
      </c>
      <c r="F12" s="87">
        <v>0.16185056</v>
      </c>
      <c r="G12" s="87">
        <v>0.16185056</v>
      </c>
      <c r="H12" s="87">
        <v>0.16185056</v>
      </c>
      <c r="I12" s="87">
        <v>0.16185056</v>
      </c>
      <c r="J12" s="87">
        <v>0.16185056</v>
      </c>
      <c r="K12" s="87">
        <v>0.16185056</v>
      </c>
      <c r="L12" s="87">
        <v>0</v>
      </c>
      <c r="M12" s="87">
        <v>0</v>
      </c>
      <c r="N12" s="87">
        <v>0</v>
      </c>
      <c r="O12" s="278" t="s">
        <v>1168</v>
      </c>
    </row>
    <row r="13" spans="1:16">
      <c r="A13" s="97" t="s">
        <v>1169</v>
      </c>
      <c r="B13" s="69">
        <v>0</v>
      </c>
      <c r="C13" s="69">
        <v>0</v>
      </c>
      <c r="D13" s="69">
        <v>0</v>
      </c>
      <c r="E13" s="69">
        <v>0</v>
      </c>
      <c r="F13" s="69">
        <v>0</v>
      </c>
      <c r="G13" s="69">
        <v>0</v>
      </c>
      <c r="H13" s="69">
        <v>0</v>
      </c>
      <c r="I13" s="69">
        <v>0</v>
      </c>
      <c r="J13" s="69">
        <v>0</v>
      </c>
      <c r="K13" s="69">
        <v>0</v>
      </c>
      <c r="L13" s="69">
        <v>0</v>
      </c>
      <c r="M13" s="69">
        <v>0</v>
      </c>
      <c r="N13" s="69">
        <v>0</v>
      </c>
      <c r="O13" s="98" t="s">
        <v>1170</v>
      </c>
    </row>
    <row r="14" spans="1:16">
      <c r="A14" s="97" t="s">
        <v>1171</v>
      </c>
      <c r="B14" s="69">
        <v>0</v>
      </c>
      <c r="C14" s="69">
        <v>0</v>
      </c>
      <c r="D14" s="69">
        <v>0</v>
      </c>
      <c r="E14" s="69">
        <v>0</v>
      </c>
      <c r="F14" s="69">
        <v>0</v>
      </c>
      <c r="G14" s="69">
        <v>0</v>
      </c>
      <c r="H14" s="69">
        <v>0</v>
      </c>
      <c r="I14" s="69">
        <v>0</v>
      </c>
      <c r="J14" s="69">
        <v>0</v>
      </c>
      <c r="K14" s="69">
        <v>0</v>
      </c>
      <c r="L14" s="69">
        <v>0</v>
      </c>
      <c r="M14" s="69">
        <v>0</v>
      </c>
      <c r="N14" s="69">
        <v>0</v>
      </c>
      <c r="O14" s="98" t="s">
        <v>1172</v>
      </c>
    </row>
    <row r="15" spans="1:16" ht="19.5">
      <c r="A15" s="97" t="s">
        <v>1173</v>
      </c>
      <c r="B15" s="69">
        <v>0</v>
      </c>
      <c r="C15" s="69">
        <v>0</v>
      </c>
      <c r="D15" s="69">
        <v>0</v>
      </c>
      <c r="E15" s="69">
        <v>0</v>
      </c>
      <c r="F15" s="69">
        <v>0</v>
      </c>
      <c r="G15" s="69">
        <v>0</v>
      </c>
      <c r="H15" s="69">
        <v>0</v>
      </c>
      <c r="I15" s="69">
        <v>0</v>
      </c>
      <c r="J15" s="69">
        <v>0</v>
      </c>
      <c r="K15" s="69">
        <v>0</v>
      </c>
      <c r="L15" s="69">
        <v>0</v>
      </c>
      <c r="M15" s="69">
        <v>0</v>
      </c>
      <c r="N15" s="69">
        <v>0</v>
      </c>
      <c r="O15" s="98" t="s">
        <v>1174</v>
      </c>
    </row>
    <row r="16" spans="1:16">
      <c r="A16" s="97" t="s">
        <v>1175</v>
      </c>
      <c r="B16" s="69">
        <v>0</v>
      </c>
      <c r="C16" s="69">
        <v>0.16185056</v>
      </c>
      <c r="D16" s="69">
        <v>0.16185056</v>
      </c>
      <c r="E16" s="69">
        <v>0.16185056</v>
      </c>
      <c r="F16" s="69">
        <v>0.16185056</v>
      </c>
      <c r="G16" s="69">
        <v>0.16185056</v>
      </c>
      <c r="H16" s="69">
        <v>0.16185056</v>
      </c>
      <c r="I16" s="69">
        <v>0.16185056</v>
      </c>
      <c r="J16" s="69">
        <v>0.16185056</v>
      </c>
      <c r="K16" s="69">
        <v>0.16185056</v>
      </c>
      <c r="L16" s="69">
        <v>0</v>
      </c>
      <c r="M16" s="69">
        <v>0</v>
      </c>
      <c r="N16" s="69">
        <v>0</v>
      </c>
      <c r="O16" s="98" t="s">
        <v>1176</v>
      </c>
    </row>
    <row r="17" spans="1:15" s="103" customFormat="1" thickBot="1">
      <c r="A17" s="273" t="s">
        <v>249</v>
      </c>
      <c r="B17" s="126">
        <v>998.43745414999989</v>
      </c>
      <c r="C17" s="126">
        <v>965.67152390999991</v>
      </c>
      <c r="D17" s="126">
        <v>984.66962575000002</v>
      </c>
      <c r="E17" s="126">
        <v>1012.90796111</v>
      </c>
      <c r="F17" s="126">
        <v>1036.5567747299999</v>
      </c>
      <c r="G17" s="126">
        <v>1023.391976</v>
      </c>
      <c r="H17" s="126">
        <v>1056.62986277</v>
      </c>
      <c r="I17" s="126">
        <v>1081.3874763399999</v>
      </c>
      <c r="J17" s="126">
        <v>1094.20893916</v>
      </c>
      <c r="K17" s="126">
        <v>1108.2692941999999</v>
      </c>
      <c r="L17" s="126">
        <v>1120.29303667</v>
      </c>
      <c r="M17" s="126">
        <v>1117.66604048</v>
      </c>
      <c r="N17" s="126">
        <v>1127.7476761200001</v>
      </c>
      <c r="O17" s="279" t="s">
        <v>1177</v>
      </c>
    </row>
    <row r="18" spans="1:15" ht="10.5" thickBot="1">
      <c r="A18" s="587"/>
      <c r="B18" s="588"/>
      <c r="C18" s="588"/>
      <c r="D18" s="588"/>
      <c r="E18" s="588"/>
      <c r="F18" s="588"/>
      <c r="G18" s="588"/>
      <c r="H18" s="588"/>
      <c r="I18" s="588"/>
      <c r="J18" s="588"/>
      <c r="K18" s="588"/>
      <c r="L18" s="588"/>
      <c r="M18" s="588"/>
      <c r="N18" s="588"/>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A5" sqref="A5"/>
    </sheetView>
  </sheetViews>
  <sheetFormatPr defaultColWidth="9.140625" defaultRowHeight="9.75"/>
  <cols>
    <col min="1" max="1" width="34.7109375" style="3" customWidth="1"/>
    <col min="2" max="14" width="6.85546875" style="3" customWidth="1"/>
    <col min="15" max="15" width="33" style="62" customWidth="1"/>
    <col min="16" max="16" width="9.140625" style="61"/>
    <col min="17" max="16384" width="9.140625" style="3"/>
  </cols>
  <sheetData>
    <row r="1" spans="1:16" s="1" customFormat="1" ht="12.75">
      <c r="A1" s="613" t="s">
        <v>254</v>
      </c>
      <c r="B1" s="614"/>
      <c r="C1" s="614"/>
      <c r="D1" s="614"/>
      <c r="E1" s="614"/>
      <c r="F1" s="614"/>
      <c r="G1" s="614"/>
      <c r="H1" s="614"/>
      <c r="I1" s="614"/>
      <c r="J1" s="614"/>
      <c r="K1" s="614"/>
      <c r="L1" s="614"/>
      <c r="M1" s="614"/>
      <c r="N1" s="614"/>
      <c r="O1" s="615"/>
      <c r="P1" s="138"/>
    </row>
    <row r="2" spans="1:16" s="134" customFormat="1" ht="13.5" customHeight="1">
      <c r="A2" s="616" t="s">
        <v>575</v>
      </c>
      <c r="B2" s="617"/>
      <c r="C2" s="617"/>
      <c r="D2" s="617"/>
      <c r="E2" s="617"/>
      <c r="F2" s="617"/>
      <c r="G2" s="617"/>
      <c r="H2" s="617"/>
      <c r="I2" s="617"/>
      <c r="J2" s="617"/>
      <c r="K2" s="617"/>
      <c r="L2" s="617"/>
      <c r="M2" s="617"/>
      <c r="N2" s="617"/>
      <c r="O2" s="618"/>
      <c r="P2" s="139"/>
    </row>
    <row r="3" spans="1:16" s="4" customFormat="1" ht="6" customHeight="1" thickBot="1">
      <c r="A3" s="263"/>
      <c r="B3" s="264"/>
      <c r="C3" s="264"/>
      <c r="D3" s="264"/>
      <c r="E3" s="264"/>
      <c r="F3" s="264"/>
      <c r="G3" s="264"/>
      <c r="H3" s="264"/>
      <c r="I3" s="264"/>
      <c r="J3" s="264"/>
      <c r="K3" s="264"/>
      <c r="L3" s="264"/>
      <c r="M3" s="264"/>
      <c r="N3" s="264"/>
      <c r="O3" s="133"/>
      <c r="P3" s="62"/>
    </row>
    <row r="4" spans="1:16" s="281" customFormat="1"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280" t="s">
        <v>144</v>
      </c>
      <c r="P4" s="94"/>
    </row>
    <row r="5" spans="1:16">
      <c r="A5" s="282" t="s">
        <v>1179</v>
      </c>
      <c r="B5" s="283"/>
      <c r="C5" s="283"/>
      <c r="D5" s="283"/>
      <c r="E5" s="283"/>
      <c r="F5" s="283"/>
      <c r="G5" s="283"/>
      <c r="H5" s="283"/>
      <c r="I5" s="283"/>
      <c r="J5" s="283"/>
      <c r="K5" s="283"/>
      <c r="L5" s="283"/>
      <c r="M5" s="283"/>
      <c r="N5" s="283"/>
      <c r="O5" s="284" t="s">
        <v>255</v>
      </c>
    </row>
    <row r="6" spans="1:16">
      <c r="A6" s="285" t="s">
        <v>1180</v>
      </c>
      <c r="B6" s="286"/>
      <c r="C6" s="286"/>
      <c r="D6" s="286"/>
      <c r="E6" s="286"/>
      <c r="F6" s="286"/>
      <c r="G6" s="286"/>
      <c r="H6" s="286"/>
      <c r="I6" s="286"/>
      <c r="J6" s="286"/>
      <c r="K6" s="286"/>
      <c r="L6" s="286"/>
      <c r="M6" s="286"/>
      <c r="N6" s="286"/>
      <c r="O6" s="122" t="s">
        <v>1181</v>
      </c>
    </row>
    <row r="7" spans="1:16">
      <c r="A7" s="287" t="s">
        <v>1182</v>
      </c>
      <c r="B7" s="286">
        <v>9912.5190596900011</v>
      </c>
      <c r="C7" s="286">
        <v>9437.275348170002</v>
      </c>
      <c r="D7" s="286">
        <v>9808.053011779999</v>
      </c>
      <c r="E7" s="286">
        <v>9806.6859361299994</v>
      </c>
      <c r="F7" s="286">
        <v>10139.62793099</v>
      </c>
      <c r="G7" s="286">
        <v>9760.9500565800008</v>
      </c>
      <c r="H7" s="286">
        <v>9757.0043995899996</v>
      </c>
      <c r="I7" s="286">
        <v>9133.4779775399984</v>
      </c>
      <c r="J7" s="286">
        <v>9275.3209414099983</v>
      </c>
      <c r="K7" s="286">
        <v>9344.6944314100001</v>
      </c>
      <c r="L7" s="286">
        <v>9245.5048494099992</v>
      </c>
      <c r="M7" s="286">
        <v>9176.3180843600021</v>
      </c>
      <c r="N7" s="286">
        <v>9209.2143592199991</v>
      </c>
      <c r="O7" s="123" t="s">
        <v>1183</v>
      </c>
    </row>
    <row r="8" spans="1:16">
      <c r="A8" s="288" t="s">
        <v>1184</v>
      </c>
      <c r="B8" s="286">
        <v>9826.2477459299989</v>
      </c>
      <c r="C8" s="286">
        <v>10860.975138649997</v>
      </c>
      <c r="D8" s="286">
        <v>11638.345556770002</v>
      </c>
      <c r="E8" s="286">
        <v>12112.459780820001</v>
      </c>
      <c r="F8" s="286">
        <v>12086.340215060001</v>
      </c>
      <c r="G8" s="286">
        <v>12494.483316889997</v>
      </c>
      <c r="H8" s="286">
        <v>11667.576695369999</v>
      </c>
      <c r="I8" s="286">
        <v>11918.20137196</v>
      </c>
      <c r="J8" s="286">
        <v>12068.358671890004</v>
      </c>
      <c r="K8" s="286">
        <v>12478.425134530002</v>
      </c>
      <c r="L8" s="286">
        <v>12729.54679183</v>
      </c>
      <c r="M8" s="286">
        <v>12990.709218889999</v>
      </c>
      <c r="N8" s="286">
        <v>12957.359863799997</v>
      </c>
      <c r="O8" s="289" t="s">
        <v>1185</v>
      </c>
    </row>
    <row r="9" spans="1:16">
      <c r="A9" s="288" t="s">
        <v>1186</v>
      </c>
      <c r="B9" s="286">
        <v>1089.1714803499999</v>
      </c>
      <c r="C9" s="286">
        <v>1222.8633538399999</v>
      </c>
      <c r="D9" s="286">
        <v>1225.51652188</v>
      </c>
      <c r="E9" s="286">
        <v>1285.3077931799999</v>
      </c>
      <c r="F9" s="286">
        <v>1280.3110878200002</v>
      </c>
      <c r="G9" s="286">
        <v>1452.3700836800001</v>
      </c>
      <c r="H9" s="286">
        <v>1693.5828366100002</v>
      </c>
      <c r="I9" s="286">
        <v>2431.4093219699998</v>
      </c>
      <c r="J9" s="286">
        <v>2193.7049433500001</v>
      </c>
      <c r="K9" s="286">
        <v>2115.2477746700001</v>
      </c>
      <c r="L9" s="286">
        <v>1501.0538669499999</v>
      </c>
      <c r="M9" s="286">
        <v>1715.1301899700002</v>
      </c>
      <c r="N9" s="286">
        <v>1718.5057772499999</v>
      </c>
      <c r="O9" s="289" t="s">
        <v>1187</v>
      </c>
    </row>
    <row r="10" spans="1:16">
      <c r="A10" s="288" t="s">
        <v>1188</v>
      </c>
      <c r="B10" s="286">
        <v>2086.97148543</v>
      </c>
      <c r="C10" s="286">
        <v>2226.5507266100003</v>
      </c>
      <c r="D10" s="286">
        <v>2211.5598477999997</v>
      </c>
      <c r="E10" s="286">
        <v>2368.4861861600002</v>
      </c>
      <c r="F10" s="286">
        <v>2443.6646924500005</v>
      </c>
      <c r="G10" s="286">
        <v>2387.5252927800002</v>
      </c>
      <c r="H10" s="286">
        <v>2336.0797084000001</v>
      </c>
      <c r="I10" s="286">
        <v>2479.2413392099998</v>
      </c>
      <c r="J10" s="286">
        <v>2796.4325571099998</v>
      </c>
      <c r="K10" s="286">
        <v>2963.7256082500003</v>
      </c>
      <c r="L10" s="286">
        <v>3921.2768461999999</v>
      </c>
      <c r="M10" s="286">
        <v>4071.0923000599996</v>
      </c>
      <c r="N10" s="286">
        <v>4328.0898012399994</v>
      </c>
      <c r="O10" s="289" t="s">
        <v>1189</v>
      </c>
    </row>
    <row r="11" spans="1:16" ht="19.5">
      <c r="A11" s="288" t="s">
        <v>1190</v>
      </c>
      <c r="B11" s="290">
        <v>0</v>
      </c>
      <c r="C11" s="290">
        <v>0</v>
      </c>
      <c r="D11" s="290">
        <v>0</v>
      </c>
      <c r="E11" s="290">
        <v>1</v>
      </c>
      <c r="F11" s="290">
        <v>0</v>
      </c>
      <c r="G11" s="290">
        <v>0</v>
      </c>
      <c r="H11" s="290">
        <v>0</v>
      </c>
      <c r="I11" s="290">
        <v>0</v>
      </c>
      <c r="J11" s="290">
        <v>0</v>
      </c>
      <c r="K11" s="290">
        <v>0</v>
      </c>
      <c r="L11" s="290">
        <v>0</v>
      </c>
      <c r="M11" s="290">
        <v>0</v>
      </c>
      <c r="N11" s="290">
        <v>0</v>
      </c>
      <c r="O11" s="289" t="s">
        <v>1191</v>
      </c>
    </row>
    <row r="12" spans="1:16" ht="19.5">
      <c r="A12" s="288" t="s">
        <v>1192</v>
      </c>
      <c r="B12" s="290">
        <v>0</v>
      </c>
      <c r="C12" s="290">
        <v>0</v>
      </c>
      <c r="D12" s="290">
        <v>1</v>
      </c>
      <c r="E12" s="290">
        <v>0</v>
      </c>
      <c r="F12" s="290">
        <v>0</v>
      </c>
      <c r="G12" s="290">
        <v>0</v>
      </c>
      <c r="H12" s="290">
        <v>0</v>
      </c>
      <c r="I12" s="290">
        <v>0</v>
      </c>
      <c r="J12" s="290">
        <v>0</v>
      </c>
      <c r="K12" s="290">
        <v>0</v>
      </c>
      <c r="L12" s="290">
        <v>0</v>
      </c>
      <c r="M12" s="290">
        <v>0</v>
      </c>
      <c r="N12" s="290">
        <v>0</v>
      </c>
      <c r="O12" s="289" t="s">
        <v>1193</v>
      </c>
    </row>
    <row r="13" spans="1:16" ht="19.5">
      <c r="A13" s="288" t="s">
        <v>1194</v>
      </c>
      <c r="B13" s="290">
        <v>0</v>
      </c>
      <c r="C13" s="290">
        <v>0</v>
      </c>
      <c r="D13" s="290">
        <v>0</v>
      </c>
      <c r="E13" s="290">
        <v>0</v>
      </c>
      <c r="F13" s="290">
        <v>0</v>
      </c>
      <c r="G13" s="290">
        <v>0</v>
      </c>
      <c r="H13" s="290">
        <v>0</v>
      </c>
      <c r="I13" s="290">
        <v>0</v>
      </c>
      <c r="J13" s="290">
        <v>0</v>
      </c>
      <c r="K13" s="290">
        <v>0</v>
      </c>
      <c r="L13" s="290">
        <v>0</v>
      </c>
      <c r="M13" s="290">
        <v>0</v>
      </c>
      <c r="N13" s="290">
        <v>0</v>
      </c>
      <c r="O13" s="289" t="s">
        <v>1195</v>
      </c>
    </row>
    <row r="14" spans="1:16">
      <c r="A14" s="288" t="s">
        <v>1196</v>
      </c>
      <c r="B14" s="291">
        <v>2473.57249559</v>
      </c>
      <c r="C14" s="291">
        <v>2511.6294955599997</v>
      </c>
      <c r="D14" s="291">
        <v>2536.4495267399993</v>
      </c>
      <c r="E14" s="291">
        <v>2605.4012602299999</v>
      </c>
      <c r="F14" s="291">
        <v>2623.0960800600005</v>
      </c>
      <c r="G14" s="291">
        <v>2700.2428076000006</v>
      </c>
      <c r="H14" s="291">
        <v>2561.28480412</v>
      </c>
      <c r="I14" s="291">
        <v>2677.8228276399996</v>
      </c>
      <c r="J14" s="291">
        <v>2788.882129560001</v>
      </c>
      <c r="K14" s="291">
        <v>2869.8621336600004</v>
      </c>
      <c r="L14" s="291">
        <v>3065.1492812999995</v>
      </c>
      <c r="M14" s="291">
        <v>3171.96436176</v>
      </c>
      <c r="N14" s="291">
        <v>3123.1903181799998</v>
      </c>
      <c r="O14" s="289" t="s">
        <v>1197</v>
      </c>
    </row>
    <row r="15" spans="1:16">
      <c r="A15" s="288" t="s">
        <v>1198</v>
      </c>
      <c r="B15" s="291">
        <v>0</v>
      </c>
      <c r="C15" s="291">
        <v>0</v>
      </c>
      <c r="D15" s="291">
        <v>0</v>
      </c>
      <c r="E15" s="291">
        <v>0</v>
      </c>
      <c r="F15" s="291">
        <v>0</v>
      </c>
      <c r="G15" s="291">
        <v>0</v>
      </c>
      <c r="H15" s="291">
        <v>0</v>
      </c>
      <c r="I15" s="291">
        <v>0</v>
      </c>
      <c r="J15" s="291">
        <v>0</v>
      </c>
      <c r="K15" s="291">
        <v>0</v>
      </c>
      <c r="L15" s="291">
        <v>0</v>
      </c>
      <c r="M15" s="291">
        <v>0</v>
      </c>
      <c r="N15" s="291">
        <v>0</v>
      </c>
      <c r="O15" s="289" t="s">
        <v>1199</v>
      </c>
    </row>
    <row r="16" spans="1:16" ht="19.5">
      <c r="A16" s="288" t="s">
        <v>1200</v>
      </c>
      <c r="B16" s="291">
        <v>0.64037140999999997</v>
      </c>
      <c r="C16" s="291">
        <v>0.61900755000000007</v>
      </c>
      <c r="D16" s="291">
        <v>0.59753688000000005</v>
      </c>
      <c r="E16" s="291">
        <v>0.57595883999999997</v>
      </c>
      <c r="F16" s="291">
        <v>0.55427291999999995</v>
      </c>
      <c r="G16" s="291">
        <v>0.53247856999999998</v>
      </c>
      <c r="H16" s="291">
        <v>0.51057525000000004</v>
      </c>
      <c r="I16" s="291">
        <v>0.48856242</v>
      </c>
      <c r="J16" s="291">
        <v>0.46643951</v>
      </c>
      <c r="K16" s="291">
        <v>0.44420599999999999</v>
      </c>
      <c r="L16" s="291">
        <v>0.42186130999999999</v>
      </c>
      <c r="M16" s="291">
        <v>0.39940490000000001</v>
      </c>
      <c r="N16" s="291">
        <v>0.37683621</v>
      </c>
      <c r="O16" s="289" t="s">
        <v>1201</v>
      </c>
    </row>
    <row r="17" spans="1:16">
      <c r="A17" s="288" t="s">
        <v>1202</v>
      </c>
      <c r="B17" s="291">
        <v>0.86099999999999999</v>
      </c>
      <c r="C17" s="291">
        <v>0.89989999999999992</v>
      </c>
      <c r="D17" s="291">
        <v>0.89510000000000001</v>
      </c>
      <c r="E17" s="291">
        <v>0.88900000000000001</v>
      </c>
      <c r="F17" s="291">
        <v>0.88049999999999995</v>
      </c>
      <c r="G17" s="291">
        <v>0.85129999999999995</v>
      </c>
      <c r="H17" s="291">
        <v>0.83979999999999999</v>
      </c>
      <c r="I17" s="291">
        <v>0.81440000000000001</v>
      </c>
      <c r="J17" s="291">
        <v>0.83004999999999995</v>
      </c>
      <c r="K17" s="291">
        <v>0.83660000000000001</v>
      </c>
      <c r="L17" s="291">
        <v>0.84910000000000008</v>
      </c>
      <c r="M17" s="291">
        <v>0.86439999999999995</v>
      </c>
      <c r="N17" s="291">
        <v>0.8667999999999999</v>
      </c>
      <c r="O17" s="289" t="s">
        <v>1203</v>
      </c>
    </row>
    <row r="18" spans="1:16">
      <c r="A18" s="288" t="s">
        <v>1204</v>
      </c>
      <c r="B18" s="291">
        <v>23.743000590000001</v>
      </c>
      <c r="C18" s="291">
        <v>22.44011179</v>
      </c>
      <c r="D18" s="291">
        <v>21.72643206</v>
      </c>
      <c r="E18" s="291">
        <v>21.259826220000001</v>
      </c>
      <c r="F18" s="291">
        <v>14.21821748</v>
      </c>
      <c r="G18" s="291">
        <v>14.21821748</v>
      </c>
      <c r="H18" s="291">
        <v>11.084647779999999</v>
      </c>
      <c r="I18" s="291">
        <v>15.83904441</v>
      </c>
      <c r="J18" s="291">
        <v>12.086244669999999</v>
      </c>
      <c r="K18" s="291">
        <v>11.40423111</v>
      </c>
      <c r="L18" s="291">
        <v>11.23334491</v>
      </c>
      <c r="M18" s="291">
        <v>10.91072612</v>
      </c>
      <c r="N18" s="291">
        <v>10.54291527</v>
      </c>
      <c r="O18" s="289" t="s">
        <v>1205</v>
      </c>
    </row>
    <row r="19" spans="1:16" ht="19.5">
      <c r="A19" s="288" t="s">
        <v>1206</v>
      </c>
      <c r="B19" s="291">
        <v>33.765000000000001</v>
      </c>
      <c r="C19" s="291">
        <v>33.765000000000001</v>
      </c>
      <c r="D19" s="291">
        <v>33.765000000000001</v>
      </c>
      <c r="E19" s="291">
        <v>33.765000000000001</v>
      </c>
      <c r="F19" s="291">
        <v>33.765000000000001</v>
      </c>
      <c r="G19" s="291">
        <v>33.765000000000001</v>
      </c>
      <c r="H19" s="291">
        <v>26.510149999999999</v>
      </c>
      <c r="I19" s="291">
        <v>26.510149999999999</v>
      </c>
      <c r="J19" s="291">
        <v>26.510149999999999</v>
      </c>
      <c r="K19" s="291">
        <v>26.510149999999999</v>
      </c>
      <c r="L19" s="291">
        <v>26.510149999999999</v>
      </c>
      <c r="M19" s="291">
        <v>26.510149999999999</v>
      </c>
      <c r="N19" s="291">
        <v>26.510149999999999</v>
      </c>
      <c r="O19" s="289" t="s">
        <v>1207</v>
      </c>
    </row>
    <row r="20" spans="1:16">
      <c r="A20" s="288" t="s">
        <v>1208</v>
      </c>
      <c r="B20" s="291">
        <v>81.4452146</v>
      </c>
      <c r="C20" s="291">
        <v>83.577635820000012</v>
      </c>
      <c r="D20" s="291">
        <v>85.080388240000005</v>
      </c>
      <c r="E20" s="291">
        <v>90.86933646</v>
      </c>
      <c r="F20" s="291">
        <v>90.451951159999993</v>
      </c>
      <c r="G20" s="291">
        <v>119.14926698000001</v>
      </c>
      <c r="H20" s="291">
        <v>123.68385462000002</v>
      </c>
      <c r="I20" s="291">
        <v>122.82727533000001</v>
      </c>
      <c r="J20" s="291">
        <v>123.79516116000001</v>
      </c>
      <c r="K20" s="291">
        <v>127.63351938999999</v>
      </c>
      <c r="L20" s="291">
        <v>129.16254125</v>
      </c>
      <c r="M20" s="291">
        <v>129.03384796000003</v>
      </c>
      <c r="N20" s="291">
        <v>129.92040127000001</v>
      </c>
      <c r="O20" s="289" t="s">
        <v>1209</v>
      </c>
    </row>
    <row r="21" spans="1:16">
      <c r="A21" s="288" t="s">
        <v>1210</v>
      </c>
      <c r="B21" s="291">
        <v>25528.936853800002</v>
      </c>
      <c r="C21" s="291">
        <v>26400.595718100001</v>
      </c>
      <c r="D21" s="291">
        <v>27562.988922410001</v>
      </c>
      <c r="E21" s="291">
        <v>28326.700078229998</v>
      </c>
      <c r="F21" s="291">
        <v>28712.909948109998</v>
      </c>
      <c r="G21" s="291">
        <v>28964.087820729997</v>
      </c>
      <c r="H21" s="291">
        <v>28178.157471890001</v>
      </c>
      <c r="I21" s="291">
        <v>28806.632270720002</v>
      </c>
      <c r="J21" s="291">
        <v>29286.387288869999</v>
      </c>
      <c r="K21" s="291">
        <v>29938.78378926</v>
      </c>
      <c r="L21" s="291">
        <v>30630.708633389997</v>
      </c>
      <c r="M21" s="291">
        <v>31292.93268428</v>
      </c>
      <c r="N21" s="291">
        <v>31504.577222680004</v>
      </c>
      <c r="O21" s="289" t="s">
        <v>1211</v>
      </c>
    </row>
    <row r="22" spans="1:16">
      <c r="A22" s="285" t="s">
        <v>1212</v>
      </c>
      <c r="B22" s="291"/>
      <c r="C22" s="291"/>
      <c r="D22" s="291"/>
      <c r="E22" s="291"/>
      <c r="F22" s="291"/>
      <c r="G22" s="291"/>
      <c r="H22" s="291"/>
      <c r="I22" s="291"/>
      <c r="J22" s="291"/>
      <c r="K22" s="291"/>
      <c r="L22" s="291"/>
      <c r="M22" s="291"/>
      <c r="N22" s="291"/>
      <c r="O22" s="122" t="s">
        <v>1213</v>
      </c>
    </row>
    <row r="23" spans="1:16">
      <c r="A23" s="287" t="s">
        <v>1214</v>
      </c>
      <c r="B23" s="291">
        <v>1018.7937036799998</v>
      </c>
      <c r="C23" s="291">
        <v>995.22876261000022</v>
      </c>
      <c r="D23" s="291">
        <v>1045.0557948999999</v>
      </c>
      <c r="E23" s="291">
        <v>1010.30748848</v>
      </c>
      <c r="F23" s="291">
        <v>1075.9509541300001</v>
      </c>
      <c r="G23" s="291">
        <v>1188.07272962</v>
      </c>
      <c r="H23" s="291">
        <v>1096.51681128</v>
      </c>
      <c r="I23" s="291">
        <v>1170.2184808699999</v>
      </c>
      <c r="J23" s="291">
        <v>1109.7215916999996</v>
      </c>
      <c r="K23" s="291">
        <v>1000.0513284200001</v>
      </c>
      <c r="L23" s="291">
        <v>1158.4181474000002</v>
      </c>
      <c r="M23" s="291">
        <v>1029.1152141200002</v>
      </c>
      <c r="N23" s="291">
        <v>1100.1209731000001</v>
      </c>
      <c r="O23" s="289" t="s">
        <v>1215</v>
      </c>
      <c r="P23" s="292"/>
    </row>
    <row r="24" spans="1:16">
      <c r="A24" s="287" t="s">
        <v>1216</v>
      </c>
      <c r="B24" s="291">
        <v>729.23106571000005</v>
      </c>
      <c r="C24" s="291">
        <v>774.62455087000012</v>
      </c>
      <c r="D24" s="291">
        <v>802.14426025</v>
      </c>
      <c r="E24" s="291">
        <v>780.18140194</v>
      </c>
      <c r="F24" s="291">
        <v>789.74964642999998</v>
      </c>
      <c r="G24" s="291">
        <v>824.22794622000015</v>
      </c>
      <c r="H24" s="291">
        <v>837.7851488099999</v>
      </c>
      <c r="I24" s="291">
        <v>853.13147441000001</v>
      </c>
      <c r="J24" s="291">
        <v>899.54235273000006</v>
      </c>
      <c r="K24" s="291">
        <v>853.05906333999997</v>
      </c>
      <c r="L24" s="291">
        <v>894.24620575000006</v>
      </c>
      <c r="M24" s="291">
        <v>884.28969330000018</v>
      </c>
      <c r="N24" s="291">
        <v>817.26787876000003</v>
      </c>
      <c r="O24" s="289" t="s">
        <v>1217</v>
      </c>
      <c r="P24" s="292"/>
    </row>
    <row r="25" spans="1:16">
      <c r="A25" s="287" t="s">
        <v>1218</v>
      </c>
      <c r="B25" s="291">
        <v>393.90372557000006</v>
      </c>
      <c r="C25" s="291">
        <v>404.65991372999997</v>
      </c>
      <c r="D25" s="291">
        <v>397.76765490000003</v>
      </c>
      <c r="E25" s="291">
        <v>395.41529533000005</v>
      </c>
      <c r="F25" s="291">
        <v>333.06623896000002</v>
      </c>
      <c r="G25" s="291">
        <v>332.49489647000001</v>
      </c>
      <c r="H25" s="291">
        <v>351.60687951</v>
      </c>
      <c r="I25" s="291">
        <v>264.28064393</v>
      </c>
      <c r="J25" s="291">
        <v>285.55752737</v>
      </c>
      <c r="K25" s="291">
        <v>296.67030708999999</v>
      </c>
      <c r="L25" s="291">
        <v>321.65693770999997</v>
      </c>
      <c r="M25" s="291">
        <v>335.99292892</v>
      </c>
      <c r="N25" s="291">
        <v>336.21431973</v>
      </c>
      <c r="O25" s="289" t="s">
        <v>1219</v>
      </c>
      <c r="P25" s="292"/>
    </row>
    <row r="26" spans="1:16">
      <c r="A26" s="287" t="s">
        <v>1220</v>
      </c>
      <c r="B26" s="291">
        <v>10.079908380000001</v>
      </c>
      <c r="C26" s="291">
        <v>60.022920820000003</v>
      </c>
      <c r="D26" s="291">
        <v>5.9570968899999999</v>
      </c>
      <c r="E26" s="291">
        <v>11.618468160000001</v>
      </c>
      <c r="F26" s="291">
        <v>32.858515550000007</v>
      </c>
      <c r="G26" s="291">
        <v>19.498047339999999</v>
      </c>
      <c r="H26" s="291">
        <v>29.686623569999995</v>
      </c>
      <c r="I26" s="291">
        <v>10.820643</v>
      </c>
      <c r="J26" s="291">
        <v>20.048505470000002</v>
      </c>
      <c r="K26" s="291">
        <v>11.115999049999999</v>
      </c>
      <c r="L26" s="291">
        <v>23.431602140000003</v>
      </c>
      <c r="M26" s="291">
        <v>19.411164620000005</v>
      </c>
      <c r="N26" s="291">
        <v>215.21117094000002</v>
      </c>
      <c r="O26" s="289" t="s">
        <v>1221</v>
      </c>
      <c r="P26" s="292"/>
    </row>
    <row r="27" spans="1:16">
      <c r="A27" s="287" t="s">
        <v>1222</v>
      </c>
      <c r="B27" s="291">
        <v>115.97229140999998</v>
      </c>
      <c r="C27" s="291">
        <v>123.99701127000002</v>
      </c>
      <c r="D27" s="291">
        <v>100.31048964</v>
      </c>
      <c r="E27" s="291">
        <v>131.10202139</v>
      </c>
      <c r="F27" s="291">
        <v>90.607539250000002</v>
      </c>
      <c r="G27" s="291">
        <v>101.30584836999999</v>
      </c>
      <c r="H27" s="291">
        <v>131.61202137000001</v>
      </c>
      <c r="I27" s="291">
        <v>115.19793304000001</v>
      </c>
      <c r="J27" s="291">
        <v>121.51430653999999</v>
      </c>
      <c r="K27" s="291">
        <v>123.26050241999999</v>
      </c>
      <c r="L27" s="291">
        <v>143.77790539</v>
      </c>
      <c r="M27" s="291">
        <v>162.55022100000002</v>
      </c>
      <c r="N27" s="291">
        <v>127.56168450999999</v>
      </c>
      <c r="O27" s="289" t="s">
        <v>1223</v>
      </c>
      <c r="P27" s="292"/>
    </row>
    <row r="28" spans="1:16">
      <c r="A28" s="287" t="s">
        <v>1224</v>
      </c>
      <c r="B28" s="291">
        <v>414.33427279</v>
      </c>
      <c r="C28" s="291">
        <v>420.13604561</v>
      </c>
      <c r="D28" s="291">
        <v>430.91723162</v>
      </c>
      <c r="E28" s="291">
        <v>421.57595859999992</v>
      </c>
      <c r="F28" s="291">
        <v>457.90061851999997</v>
      </c>
      <c r="G28" s="291">
        <v>465.31103288000008</v>
      </c>
      <c r="H28" s="291">
        <v>477.19480121999999</v>
      </c>
      <c r="I28" s="291">
        <v>450.94753653999993</v>
      </c>
      <c r="J28" s="291">
        <v>479.79227491999995</v>
      </c>
      <c r="K28" s="291">
        <v>456.01833416999995</v>
      </c>
      <c r="L28" s="291">
        <v>472.11117665</v>
      </c>
      <c r="M28" s="291">
        <v>478.78939378999996</v>
      </c>
      <c r="N28" s="291">
        <v>512.04854097999998</v>
      </c>
      <c r="O28" s="289" t="s">
        <v>1225</v>
      </c>
      <c r="P28" s="292"/>
    </row>
    <row r="29" spans="1:16">
      <c r="A29" s="287" t="s">
        <v>1226</v>
      </c>
      <c r="B29" s="291">
        <v>56.532267910000002</v>
      </c>
      <c r="C29" s="291">
        <v>50.765580539999995</v>
      </c>
      <c r="D29" s="291">
        <v>49.869805780000007</v>
      </c>
      <c r="E29" s="291">
        <v>48.549367889999999</v>
      </c>
      <c r="F29" s="291">
        <v>61.796623449999998</v>
      </c>
      <c r="G29" s="291">
        <v>66.765872200000004</v>
      </c>
      <c r="H29" s="291">
        <v>64.724924350000009</v>
      </c>
      <c r="I29" s="291">
        <v>77.991851690000004</v>
      </c>
      <c r="J29" s="291">
        <v>86.689774810000017</v>
      </c>
      <c r="K29" s="291">
        <v>75.540174980000003</v>
      </c>
      <c r="L29" s="291">
        <v>83.490613059999987</v>
      </c>
      <c r="M29" s="291">
        <v>77.14376236999999</v>
      </c>
      <c r="N29" s="291">
        <v>73.448954669999992</v>
      </c>
      <c r="O29" s="289" t="s">
        <v>1227</v>
      </c>
      <c r="P29" s="292"/>
    </row>
    <row r="30" spans="1:16" ht="19.5">
      <c r="A30" s="287" t="s">
        <v>1228</v>
      </c>
      <c r="B30" s="291">
        <v>8.1572867299999992</v>
      </c>
      <c r="C30" s="291">
        <v>11.529911390000001</v>
      </c>
      <c r="D30" s="291">
        <v>12.9491426</v>
      </c>
      <c r="E30" s="291">
        <v>14.239091740000001</v>
      </c>
      <c r="F30" s="291">
        <v>11.378597409999999</v>
      </c>
      <c r="G30" s="291">
        <v>15.577861780000001</v>
      </c>
      <c r="H30" s="291">
        <v>12.901324870000002</v>
      </c>
      <c r="I30" s="291">
        <v>15.149482319999999</v>
      </c>
      <c r="J30" s="291">
        <v>22.374451350000001</v>
      </c>
      <c r="K30" s="291">
        <v>16.042425900000001</v>
      </c>
      <c r="L30" s="291">
        <v>16.476007460000005</v>
      </c>
      <c r="M30" s="291">
        <v>16.602504939999999</v>
      </c>
      <c r="N30" s="291">
        <v>19.059915600000004</v>
      </c>
      <c r="O30" s="289" t="s">
        <v>1229</v>
      </c>
      <c r="P30" s="292"/>
    </row>
    <row r="31" spans="1:16">
      <c r="A31" s="287" t="s">
        <v>1230</v>
      </c>
      <c r="B31" s="293">
        <v>1.014</v>
      </c>
      <c r="C31" s="293">
        <v>1.6220000000000001</v>
      </c>
      <c r="D31" s="293">
        <v>6.7232192299999998</v>
      </c>
      <c r="E31" s="293">
        <v>5.75</v>
      </c>
      <c r="F31" s="293">
        <v>5.75</v>
      </c>
      <c r="G31" s="293">
        <v>5.9532929499999998</v>
      </c>
      <c r="H31" s="293">
        <v>7.0645967499999998</v>
      </c>
      <c r="I31" s="293">
        <v>5.25</v>
      </c>
      <c r="J31" s="293">
        <v>5.25</v>
      </c>
      <c r="K31" s="293">
        <v>5.25</v>
      </c>
      <c r="L31" s="293">
        <v>5.25</v>
      </c>
      <c r="M31" s="293">
        <v>5.25</v>
      </c>
      <c r="N31" s="293">
        <v>5.25</v>
      </c>
      <c r="O31" s="289" t="s">
        <v>1231</v>
      </c>
      <c r="P31" s="292"/>
    </row>
    <row r="32" spans="1:16" ht="19.5">
      <c r="A32" s="288" t="s">
        <v>1232</v>
      </c>
      <c r="B32" s="291">
        <v>52.717408879999994</v>
      </c>
      <c r="C32" s="291">
        <v>52.523087589999996</v>
      </c>
      <c r="D32" s="291">
        <v>57.233463810000003</v>
      </c>
      <c r="E32" s="291">
        <v>57.12517253</v>
      </c>
      <c r="F32" s="291">
        <v>56.909341249999997</v>
      </c>
      <c r="G32" s="291">
        <v>56.909399969999996</v>
      </c>
      <c r="H32" s="291">
        <v>61.584478689999997</v>
      </c>
      <c r="I32" s="291">
        <v>61.942446770000004</v>
      </c>
      <c r="J32" s="291">
        <v>62.393796129999998</v>
      </c>
      <c r="K32" s="291">
        <v>64.210914209999999</v>
      </c>
      <c r="L32" s="291">
        <v>64.609561429999999</v>
      </c>
      <c r="M32" s="291">
        <v>55.782777339999996</v>
      </c>
      <c r="N32" s="291">
        <v>55.558382300000005</v>
      </c>
      <c r="O32" s="289" t="s">
        <v>1233</v>
      </c>
      <c r="P32" s="292"/>
    </row>
    <row r="33" spans="1:16">
      <c r="A33" s="287" t="s">
        <v>1234</v>
      </c>
      <c r="B33" s="291">
        <v>6.2091609700000001</v>
      </c>
      <c r="C33" s="291">
        <v>6.023056079999999</v>
      </c>
      <c r="D33" s="291">
        <v>6.1723220799999989</v>
      </c>
      <c r="E33" s="291">
        <v>6.033236350000001</v>
      </c>
      <c r="F33" s="291">
        <v>5.8567107599999995</v>
      </c>
      <c r="G33" s="291">
        <v>5.7000467599999993</v>
      </c>
      <c r="H33" s="291">
        <v>5.8367698800000003</v>
      </c>
      <c r="I33" s="291">
        <v>5.6482620799999994</v>
      </c>
      <c r="J33" s="291">
        <v>5.2306687800000002</v>
      </c>
      <c r="K33" s="291">
        <v>6.0009408999999998</v>
      </c>
      <c r="L33" s="291">
        <v>5.375053069999999</v>
      </c>
      <c r="M33" s="291">
        <v>5.7097724200000002</v>
      </c>
      <c r="N33" s="291">
        <v>5.8599854499999999</v>
      </c>
      <c r="O33" s="289" t="s">
        <v>1235</v>
      </c>
      <c r="P33" s="292"/>
    </row>
    <row r="34" spans="1:16">
      <c r="A34" s="287" t="s">
        <v>1236</v>
      </c>
      <c r="B34" s="291">
        <v>22.470467389999996</v>
      </c>
      <c r="C34" s="291">
        <v>21.365651910000004</v>
      </c>
      <c r="D34" s="291">
        <v>20.861756310000001</v>
      </c>
      <c r="E34" s="291">
        <v>21.601296009999999</v>
      </c>
      <c r="F34" s="291">
        <v>22.056585009999996</v>
      </c>
      <c r="G34" s="291">
        <v>22.023691490000001</v>
      </c>
      <c r="H34" s="291">
        <v>22.285325969999999</v>
      </c>
      <c r="I34" s="291">
        <v>23.6493529</v>
      </c>
      <c r="J34" s="291">
        <v>22.672795950000005</v>
      </c>
      <c r="K34" s="291">
        <v>23.461597000000001</v>
      </c>
      <c r="L34" s="291">
        <v>25.739737019999996</v>
      </c>
      <c r="M34" s="291">
        <v>24.366310549999998</v>
      </c>
      <c r="N34" s="291">
        <v>25.593641299999994</v>
      </c>
      <c r="O34" s="289" t="s">
        <v>1237</v>
      </c>
      <c r="P34" s="292"/>
    </row>
    <row r="35" spans="1:16">
      <c r="A35" s="287" t="s">
        <v>1238</v>
      </c>
      <c r="B35" s="291">
        <v>1668.5498296500002</v>
      </c>
      <c r="C35" s="291">
        <v>1484.77796906</v>
      </c>
      <c r="D35" s="291">
        <v>1487.6161672799997</v>
      </c>
      <c r="E35" s="291">
        <v>1569.1736737799999</v>
      </c>
      <c r="F35" s="291">
        <v>1556.5979738899998</v>
      </c>
      <c r="G35" s="291">
        <v>1602.4163326400001</v>
      </c>
      <c r="H35" s="291">
        <v>1512.7013958699997</v>
      </c>
      <c r="I35" s="291">
        <v>1646.3891534499999</v>
      </c>
      <c r="J35" s="291">
        <v>1593.3395902399998</v>
      </c>
      <c r="K35" s="291">
        <v>1685.1311205300003</v>
      </c>
      <c r="L35" s="291">
        <v>1719.1242426099998</v>
      </c>
      <c r="M35" s="291">
        <v>1897.1120722799999</v>
      </c>
      <c r="N35" s="291">
        <v>1754.6932321600002</v>
      </c>
      <c r="O35" s="289" t="s">
        <v>1239</v>
      </c>
      <c r="P35" s="292"/>
    </row>
    <row r="36" spans="1:16">
      <c r="A36" s="287" t="s">
        <v>1240</v>
      </c>
      <c r="B36" s="291">
        <v>4497.9653895699994</v>
      </c>
      <c r="C36" s="291">
        <v>4407.2764620300004</v>
      </c>
      <c r="D36" s="291">
        <v>4423.5784059300004</v>
      </c>
      <c r="E36" s="291">
        <v>4472.6724727800001</v>
      </c>
      <c r="F36" s="291">
        <v>4500.4793452799995</v>
      </c>
      <c r="G36" s="291">
        <v>4706.2569993700008</v>
      </c>
      <c r="H36" s="291">
        <v>4611.5011027199998</v>
      </c>
      <c r="I36" s="291">
        <v>4700.6172616699996</v>
      </c>
      <c r="J36" s="291">
        <v>4714.12763662</v>
      </c>
      <c r="K36" s="291">
        <v>4615.8127086099994</v>
      </c>
      <c r="L36" s="291">
        <v>4933.7071902300004</v>
      </c>
      <c r="M36" s="291">
        <v>4992.1158163</v>
      </c>
      <c r="N36" s="291">
        <v>5047.8886802399993</v>
      </c>
      <c r="O36" s="123" t="s">
        <v>1241</v>
      </c>
    </row>
    <row r="37" spans="1:16" s="103" customFormat="1" ht="9">
      <c r="A37" s="30" t="s">
        <v>1242</v>
      </c>
      <c r="B37" s="293">
        <v>30026.902243370001</v>
      </c>
      <c r="C37" s="293">
        <v>30807.872180130002</v>
      </c>
      <c r="D37" s="293">
        <v>31986.567328340003</v>
      </c>
      <c r="E37" s="293">
        <v>32799.372551009998</v>
      </c>
      <c r="F37" s="293">
        <v>33213.389293389999</v>
      </c>
      <c r="G37" s="293">
        <v>33670.344820099999</v>
      </c>
      <c r="H37" s="293">
        <v>32789.658574609995</v>
      </c>
      <c r="I37" s="293">
        <v>33507.24953239</v>
      </c>
      <c r="J37" s="293">
        <v>34000.514925489995</v>
      </c>
      <c r="K37" s="293">
        <v>34554.596497869999</v>
      </c>
      <c r="L37" s="293">
        <v>35564.415823619995</v>
      </c>
      <c r="M37" s="293">
        <v>36285.04850058</v>
      </c>
      <c r="N37" s="293">
        <v>36552.465902920005</v>
      </c>
      <c r="O37" s="294" t="s">
        <v>135</v>
      </c>
      <c r="P37" s="89"/>
    </row>
    <row r="38" spans="1:16">
      <c r="A38" s="36" t="s">
        <v>1243</v>
      </c>
      <c r="B38" s="291"/>
      <c r="C38" s="291"/>
      <c r="D38" s="291"/>
      <c r="E38" s="291"/>
      <c r="F38" s="291"/>
      <c r="G38" s="291"/>
      <c r="H38" s="291"/>
      <c r="I38" s="291"/>
      <c r="J38" s="291"/>
      <c r="K38" s="291"/>
      <c r="L38" s="291"/>
      <c r="M38" s="291"/>
      <c r="N38" s="291"/>
      <c r="O38" s="130" t="s">
        <v>1244</v>
      </c>
    </row>
    <row r="39" spans="1:16">
      <c r="A39" s="285" t="s">
        <v>1245</v>
      </c>
      <c r="B39" s="291"/>
      <c r="C39" s="291"/>
      <c r="D39" s="291"/>
      <c r="E39" s="291"/>
      <c r="F39" s="291"/>
      <c r="G39" s="291"/>
      <c r="H39" s="291"/>
      <c r="I39" s="291"/>
      <c r="J39" s="291"/>
      <c r="K39" s="291"/>
      <c r="L39" s="291"/>
      <c r="M39" s="291"/>
      <c r="N39" s="291"/>
      <c r="O39" s="122" t="s">
        <v>1246</v>
      </c>
    </row>
    <row r="40" spans="1:16">
      <c r="A40" s="287" t="s">
        <v>1247</v>
      </c>
      <c r="B40" s="291"/>
      <c r="C40" s="291"/>
      <c r="D40" s="291"/>
      <c r="E40" s="291"/>
      <c r="F40" s="291"/>
      <c r="G40" s="291"/>
      <c r="H40" s="291"/>
      <c r="I40" s="291"/>
      <c r="J40" s="291"/>
      <c r="K40" s="291"/>
      <c r="L40" s="291"/>
      <c r="M40" s="291"/>
      <c r="N40" s="291"/>
      <c r="O40" s="123" t="s">
        <v>1248</v>
      </c>
    </row>
    <row r="41" spans="1:16">
      <c r="A41" s="295" t="s">
        <v>1249</v>
      </c>
      <c r="B41" s="291">
        <v>269.79156318999998</v>
      </c>
      <c r="C41" s="291">
        <v>233.71467537999999</v>
      </c>
      <c r="D41" s="291">
        <v>219.78148630999999</v>
      </c>
      <c r="E41" s="291">
        <v>217.24364822999999</v>
      </c>
      <c r="F41" s="291">
        <v>223.30618454999998</v>
      </c>
      <c r="G41" s="291">
        <v>221.39959651999999</v>
      </c>
      <c r="H41" s="291">
        <v>305.25636286999998</v>
      </c>
      <c r="I41" s="291">
        <v>138.25743548999998</v>
      </c>
      <c r="J41" s="291">
        <v>164.85886525000001</v>
      </c>
      <c r="K41" s="291">
        <v>182.08987624999997</v>
      </c>
      <c r="L41" s="291">
        <v>178.03657860999999</v>
      </c>
      <c r="M41" s="291">
        <v>181.19911382000001</v>
      </c>
      <c r="N41" s="291">
        <v>189.06399150000001</v>
      </c>
      <c r="O41" s="296" t="s">
        <v>1250</v>
      </c>
    </row>
    <row r="42" spans="1:16">
      <c r="A42" s="295" t="s">
        <v>1251</v>
      </c>
      <c r="B42" s="291">
        <v>195.11705051000001</v>
      </c>
      <c r="C42" s="291">
        <v>210.60384413</v>
      </c>
      <c r="D42" s="291">
        <v>258.70638604999999</v>
      </c>
      <c r="E42" s="291">
        <v>289.13066173999999</v>
      </c>
      <c r="F42" s="291">
        <v>190.52991955999997</v>
      </c>
      <c r="G42" s="291">
        <v>197.01430475000001</v>
      </c>
      <c r="H42" s="291">
        <v>200.52125076999999</v>
      </c>
      <c r="I42" s="291">
        <v>187.79937602000001</v>
      </c>
      <c r="J42" s="291">
        <v>218.35203758</v>
      </c>
      <c r="K42" s="291">
        <v>221.7453917</v>
      </c>
      <c r="L42" s="291">
        <v>229.01450170999996</v>
      </c>
      <c r="M42" s="291">
        <v>249.09218575</v>
      </c>
      <c r="N42" s="291">
        <v>242.29354713000001</v>
      </c>
      <c r="O42" s="296" t="s">
        <v>1252</v>
      </c>
    </row>
    <row r="43" spans="1:16">
      <c r="A43" s="295" t="s">
        <v>1253</v>
      </c>
      <c r="B43" s="291">
        <v>198.20033085</v>
      </c>
      <c r="C43" s="291">
        <v>204.06782290999999</v>
      </c>
      <c r="D43" s="291">
        <v>207.37017180999996</v>
      </c>
      <c r="E43" s="291">
        <v>205.34720342999998</v>
      </c>
      <c r="F43" s="291">
        <v>206.61113428999997</v>
      </c>
      <c r="G43" s="291">
        <v>208.25848964000002</v>
      </c>
      <c r="H43" s="291">
        <v>195.91125597000004</v>
      </c>
      <c r="I43" s="291">
        <v>207.11739609</v>
      </c>
      <c r="J43" s="291">
        <v>217.13615476000001</v>
      </c>
      <c r="K43" s="291">
        <v>221.75458228999997</v>
      </c>
      <c r="L43" s="291">
        <v>219.77305708000003</v>
      </c>
      <c r="M43" s="291">
        <v>212.44829033000002</v>
      </c>
      <c r="N43" s="291">
        <v>213.67721127999997</v>
      </c>
      <c r="O43" s="296" t="s">
        <v>1254</v>
      </c>
    </row>
    <row r="44" spans="1:16">
      <c r="A44" s="295" t="s">
        <v>1255</v>
      </c>
      <c r="B44" s="291">
        <v>37.729995619999997</v>
      </c>
      <c r="C44" s="291">
        <v>33.931739280000002</v>
      </c>
      <c r="D44" s="291">
        <v>38.717759370000003</v>
      </c>
      <c r="E44" s="291">
        <v>35.482393090000002</v>
      </c>
      <c r="F44" s="291">
        <v>29.688371939999996</v>
      </c>
      <c r="G44" s="291">
        <v>36.118918359999995</v>
      </c>
      <c r="H44" s="291">
        <v>27.82318343</v>
      </c>
      <c r="I44" s="291">
        <v>24.635091780000003</v>
      </c>
      <c r="J44" s="291">
        <v>27.493242379999998</v>
      </c>
      <c r="K44" s="291">
        <v>27.876802249999997</v>
      </c>
      <c r="L44" s="291">
        <v>30.325559419999998</v>
      </c>
      <c r="M44" s="291">
        <v>33.398379159999998</v>
      </c>
      <c r="N44" s="291">
        <v>29.299975200000002</v>
      </c>
      <c r="O44" s="296" t="s">
        <v>1256</v>
      </c>
    </row>
    <row r="45" spans="1:16">
      <c r="A45" s="295" t="s">
        <v>1257</v>
      </c>
      <c r="B45" s="291">
        <v>322.75567402000001</v>
      </c>
      <c r="C45" s="291">
        <v>332.87801770999999</v>
      </c>
      <c r="D45" s="291">
        <v>341.11569018</v>
      </c>
      <c r="E45" s="291">
        <v>360.14994057000001</v>
      </c>
      <c r="F45" s="291">
        <v>381.09888315000001</v>
      </c>
      <c r="G45" s="291">
        <v>378.21737650999995</v>
      </c>
      <c r="H45" s="291">
        <v>382.88906312999995</v>
      </c>
      <c r="I45" s="291">
        <v>372.50314150999998</v>
      </c>
      <c r="J45" s="291">
        <v>397.08750434999996</v>
      </c>
      <c r="K45" s="291">
        <v>373.26176043000009</v>
      </c>
      <c r="L45" s="291">
        <v>410.83092713999997</v>
      </c>
      <c r="M45" s="291">
        <v>402.43350454000006</v>
      </c>
      <c r="N45" s="291">
        <v>418.56569163000006</v>
      </c>
      <c r="O45" s="296" t="s">
        <v>1258</v>
      </c>
    </row>
    <row r="46" spans="1:16" ht="19.5">
      <c r="A46" s="295" t="s">
        <v>1259</v>
      </c>
      <c r="B46" s="291">
        <v>95.911213790000005</v>
      </c>
      <c r="C46" s="291">
        <v>92.599329420000018</v>
      </c>
      <c r="D46" s="291">
        <v>92.630687749999993</v>
      </c>
      <c r="E46" s="291">
        <v>90.034836179999999</v>
      </c>
      <c r="F46" s="291">
        <v>83.083391680000005</v>
      </c>
      <c r="G46" s="291">
        <v>78.851434289999986</v>
      </c>
      <c r="H46" s="291">
        <v>90.224828770000002</v>
      </c>
      <c r="I46" s="291">
        <v>90.975063130000024</v>
      </c>
      <c r="J46" s="291">
        <v>91.750791890000002</v>
      </c>
      <c r="K46" s="291">
        <v>92.018135340000001</v>
      </c>
      <c r="L46" s="291">
        <v>90.284439940000013</v>
      </c>
      <c r="M46" s="291">
        <v>90.735749499999997</v>
      </c>
      <c r="N46" s="291">
        <v>93.310336099999986</v>
      </c>
      <c r="O46" s="296" t="s">
        <v>1260</v>
      </c>
    </row>
    <row r="47" spans="1:16" ht="19.5">
      <c r="A47" s="295" t="s">
        <v>1261</v>
      </c>
      <c r="B47" s="291">
        <v>51.615017339999994</v>
      </c>
      <c r="C47" s="291">
        <v>49.542253790000004</v>
      </c>
      <c r="D47" s="291">
        <v>48.326201480000009</v>
      </c>
      <c r="E47" s="291">
        <v>47.498154590000006</v>
      </c>
      <c r="F47" s="291">
        <v>58.540601729999992</v>
      </c>
      <c r="G47" s="291">
        <v>62.427064990000005</v>
      </c>
      <c r="H47" s="291">
        <v>59.652190479999994</v>
      </c>
      <c r="I47" s="291">
        <v>69.6318208</v>
      </c>
      <c r="J47" s="291">
        <v>86.223026350000026</v>
      </c>
      <c r="K47" s="291">
        <v>74.856628639999997</v>
      </c>
      <c r="L47" s="291">
        <v>82.634123009999996</v>
      </c>
      <c r="M47" s="291">
        <v>76.20754912999999</v>
      </c>
      <c r="N47" s="291">
        <v>70.419006879999998</v>
      </c>
      <c r="O47" s="296" t="s">
        <v>1262</v>
      </c>
    </row>
    <row r="48" spans="1:16" ht="19.5">
      <c r="A48" s="295" t="s">
        <v>1263</v>
      </c>
      <c r="B48" s="291">
        <v>14.490447789999999</v>
      </c>
      <c r="C48" s="291">
        <v>15.281314029999999</v>
      </c>
      <c r="D48" s="291">
        <v>15.935794059999997</v>
      </c>
      <c r="E48" s="291">
        <v>17.078679879999999</v>
      </c>
      <c r="F48" s="291">
        <v>16.474250939999997</v>
      </c>
      <c r="G48" s="291">
        <v>21.959579750000003</v>
      </c>
      <c r="H48" s="291">
        <v>13.388221519999998</v>
      </c>
      <c r="I48" s="291">
        <v>16.13975366</v>
      </c>
      <c r="J48" s="291">
        <v>25.05876306</v>
      </c>
      <c r="K48" s="291">
        <v>18.459988989999996</v>
      </c>
      <c r="L48" s="291">
        <v>18.332162020000005</v>
      </c>
      <c r="M48" s="291">
        <v>18.567797329999998</v>
      </c>
      <c r="N48" s="291">
        <v>22.096905919999998</v>
      </c>
      <c r="O48" s="296" t="s">
        <v>1264</v>
      </c>
    </row>
    <row r="49" spans="1:15">
      <c r="A49" s="295" t="s">
        <v>1265</v>
      </c>
      <c r="B49" s="291">
        <v>10.908717449999997</v>
      </c>
      <c r="C49" s="291">
        <v>62.041073599999997</v>
      </c>
      <c r="D49" s="291">
        <v>118.21106605999999</v>
      </c>
      <c r="E49" s="291">
        <v>13.614728810000001</v>
      </c>
      <c r="F49" s="291">
        <v>26.867441170000003</v>
      </c>
      <c r="G49" s="291">
        <v>159.07768389999998</v>
      </c>
      <c r="H49" s="291">
        <v>151.79447642999997</v>
      </c>
      <c r="I49" s="291">
        <v>46.835519399999995</v>
      </c>
      <c r="J49" s="291">
        <v>37.791353829999998</v>
      </c>
      <c r="K49" s="291">
        <v>89.74051747</v>
      </c>
      <c r="L49" s="291">
        <v>36.338571200000004</v>
      </c>
      <c r="M49" s="291">
        <v>21.246928010000001</v>
      </c>
      <c r="N49" s="291">
        <v>73.610439100000008</v>
      </c>
      <c r="O49" s="296" t="s">
        <v>1266</v>
      </c>
    </row>
    <row r="50" spans="1:15">
      <c r="A50" s="295" t="s">
        <v>1267</v>
      </c>
      <c r="B50" s="291">
        <v>0</v>
      </c>
      <c r="C50" s="291">
        <v>0</v>
      </c>
      <c r="D50" s="291">
        <v>0</v>
      </c>
      <c r="E50" s="291">
        <v>1.8489999999999999E-2</v>
      </c>
      <c r="F50" s="291">
        <v>1.8489999999999999E-2</v>
      </c>
      <c r="G50" s="291">
        <v>0</v>
      </c>
      <c r="H50" s="291">
        <v>0</v>
      </c>
      <c r="I50" s="291">
        <v>0</v>
      </c>
      <c r="J50" s="291">
        <v>0</v>
      </c>
      <c r="K50" s="291">
        <v>0</v>
      </c>
      <c r="L50" s="291">
        <v>0</v>
      </c>
      <c r="M50" s="291">
        <v>0</v>
      </c>
      <c r="N50" s="291">
        <v>0</v>
      </c>
      <c r="O50" s="296" t="s">
        <v>1268</v>
      </c>
    </row>
    <row r="51" spans="1:15">
      <c r="A51" s="297" t="s">
        <v>1269</v>
      </c>
      <c r="B51" s="290">
        <v>50.821108610000003</v>
      </c>
      <c r="C51" s="290">
        <v>94.456122899999983</v>
      </c>
      <c r="D51" s="290">
        <v>52.40767082</v>
      </c>
      <c r="E51" s="290">
        <v>77.02448566999999</v>
      </c>
      <c r="F51" s="290">
        <v>56.880462129999998</v>
      </c>
      <c r="G51" s="290">
        <v>77.529319669999978</v>
      </c>
      <c r="H51" s="290">
        <v>60.01463219</v>
      </c>
      <c r="I51" s="290">
        <v>63.724680179999993</v>
      </c>
      <c r="J51" s="290">
        <v>80.199407550000004</v>
      </c>
      <c r="K51" s="290">
        <v>76.198473100000001</v>
      </c>
      <c r="L51" s="290">
        <v>80.82948494</v>
      </c>
      <c r="M51" s="290">
        <v>78.07410225000001</v>
      </c>
      <c r="N51" s="290">
        <v>72.538296340000002</v>
      </c>
      <c r="O51" s="296" t="s">
        <v>1270</v>
      </c>
    </row>
    <row r="52" spans="1:15">
      <c r="A52" s="297" t="s">
        <v>1271</v>
      </c>
      <c r="B52" s="290">
        <v>29.930481140000001</v>
      </c>
      <c r="C52" s="290">
        <v>22.023014369999999</v>
      </c>
      <c r="D52" s="290">
        <v>24.05022512</v>
      </c>
      <c r="E52" s="290">
        <v>27.995205210000009</v>
      </c>
      <c r="F52" s="290">
        <v>35.609900359999997</v>
      </c>
      <c r="G52" s="290">
        <v>40.93866366999999</v>
      </c>
      <c r="H52" s="290">
        <v>59.512904100000014</v>
      </c>
      <c r="I52" s="290">
        <v>64.897163680000006</v>
      </c>
      <c r="J52" s="290">
        <v>85.397452770000001</v>
      </c>
      <c r="K52" s="290">
        <v>72.870155050000008</v>
      </c>
      <c r="L52" s="290">
        <v>55.366241939999995</v>
      </c>
      <c r="M52" s="290">
        <v>49.118017959999996</v>
      </c>
      <c r="N52" s="290">
        <v>39.370224139999991</v>
      </c>
      <c r="O52" s="296" t="s">
        <v>1272</v>
      </c>
    </row>
    <row r="53" spans="1:15">
      <c r="A53" s="297" t="s">
        <v>1273</v>
      </c>
      <c r="B53" s="290">
        <v>39.35989335</v>
      </c>
      <c r="C53" s="290">
        <v>33.577404430000001</v>
      </c>
      <c r="D53" s="290">
        <v>35.095476180000006</v>
      </c>
      <c r="E53" s="290">
        <v>38.227007359999995</v>
      </c>
      <c r="F53" s="290">
        <v>33.186944879999999</v>
      </c>
      <c r="G53" s="290">
        <v>41.358454649999999</v>
      </c>
      <c r="H53" s="290">
        <v>38.855807679999998</v>
      </c>
      <c r="I53" s="290">
        <v>38.601552910000009</v>
      </c>
      <c r="J53" s="290">
        <v>45.849367539999996</v>
      </c>
      <c r="K53" s="290">
        <v>68.768674369999999</v>
      </c>
      <c r="L53" s="290">
        <v>65.846726419999996</v>
      </c>
      <c r="M53" s="290">
        <v>65.897430439999994</v>
      </c>
      <c r="N53" s="290">
        <v>60.876504170000004</v>
      </c>
      <c r="O53" s="296" t="s">
        <v>1274</v>
      </c>
    </row>
    <row r="54" spans="1:15">
      <c r="A54" s="297" t="s">
        <v>1275</v>
      </c>
      <c r="B54" s="290">
        <v>9.9792443399999993</v>
      </c>
      <c r="C54" s="290">
        <v>7.2839490399999995</v>
      </c>
      <c r="D54" s="290">
        <v>7.2443138000000014</v>
      </c>
      <c r="E54" s="290">
        <v>9.9001898599999993</v>
      </c>
      <c r="F54" s="290">
        <v>9.8749697199999993</v>
      </c>
      <c r="G54" s="290">
        <v>7.9543292399999999</v>
      </c>
      <c r="H54" s="290">
        <v>7.0306815900000004</v>
      </c>
      <c r="I54" s="290">
        <v>7.8495698700000007</v>
      </c>
      <c r="J54" s="290">
        <v>10.487008580000001</v>
      </c>
      <c r="K54" s="290">
        <v>11.1585511</v>
      </c>
      <c r="L54" s="290">
        <v>10.321243920000001</v>
      </c>
      <c r="M54" s="290">
        <v>13.86049644</v>
      </c>
      <c r="N54" s="290">
        <v>10.62196181</v>
      </c>
      <c r="O54" s="296" t="s">
        <v>1276</v>
      </c>
    </row>
    <row r="55" spans="1:15">
      <c r="A55" s="297" t="s">
        <v>1277</v>
      </c>
      <c r="B55" s="290">
        <v>13868.727459420001</v>
      </c>
      <c r="C55" s="290">
        <v>14756.471038160002</v>
      </c>
      <c r="D55" s="290">
        <v>15549.887475970001</v>
      </c>
      <c r="E55" s="290">
        <v>15985.534718399997</v>
      </c>
      <c r="F55" s="290">
        <v>16027.952572</v>
      </c>
      <c r="G55" s="290">
        <v>16292.24767948</v>
      </c>
      <c r="H55" s="290">
        <v>15489.617415170002</v>
      </c>
      <c r="I55" s="290">
        <v>15954.440853640001</v>
      </c>
      <c r="J55" s="290">
        <v>16052.752834180001</v>
      </c>
      <c r="K55" s="290">
        <v>16342.69493141</v>
      </c>
      <c r="L55" s="290">
        <v>16929.037630479997</v>
      </c>
      <c r="M55" s="290">
        <v>17421.80863815</v>
      </c>
      <c r="N55" s="290">
        <v>17585.441833050001</v>
      </c>
      <c r="O55" s="296" t="s">
        <v>1278</v>
      </c>
    </row>
    <row r="56" spans="1:15">
      <c r="A56" s="297" t="s">
        <v>1279</v>
      </c>
      <c r="B56" s="290">
        <v>2813.0178253899999</v>
      </c>
      <c r="C56" s="290">
        <v>2701.0607817399996</v>
      </c>
      <c r="D56" s="290">
        <v>2725.5981959999999</v>
      </c>
      <c r="E56" s="290">
        <v>2920.1368013299998</v>
      </c>
      <c r="F56" s="290">
        <v>2900.5537372200006</v>
      </c>
      <c r="G56" s="290">
        <v>2888.0152491499994</v>
      </c>
      <c r="H56" s="290">
        <v>2662.9697395899998</v>
      </c>
      <c r="I56" s="290">
        <v>2812.20205201</v>
      </c>
      <c r="J56" s="290">
        <v>2899.8887423399997</v>
      </c>
      <c r="K56" s="290">
        <v>2944.1746150399999</v>
      </c>
      <c r="L56" s="290">
        <v>3209.9479073800003</v>
      </c>
      <c r="M56" s="290">
        <v>3202.9680751799997</v>
      </c>
      <c r="N56" s="290">
        <v>3314.7924453700007</v>
      </c>
      <c r="O56" s="296" t="s">
        <v>1280</v>
      </c>
    </row>
    <row r="57" spans="1:15">
      <c r="A57" s="297" t="s">
        <v>1281</v>
      </c>
      <c r="B57" s="290">
        <v>18008.35602281</v>
      </c>
      <c r="C57" s="290">
        <v>18849.532380890003</v>
      </c>
      <c r="D57" s="290">
        <v>19735.078600960001</v>
      </c>
      <c r="E57" s="290">
        <v>20334.417144349994</v>
      </c>
      <c r="F57" s="290">
        <v>20280.277255320001</v>
      </c>
      <c r="G57" s="290">
        <v>20711.368144570002</v>
      </c>
      <c r="H57" s="290">
        <v>19745.462013690001</v>
      </c>
      <c r="I57" s="290">
        <v>20095.610470170002</v>
      </c>
      <c r="J57" s="290">
        <v>20440.326552409999</v>
      </c>
      <c r="K57" s="290">
        <v>20817.669083429999</v>
      </c>
      <c r="L57" s="290">
        <v>21646.919155210002</v>
      </c>
      <c r="M57" s="290">
        <v>22117.05625799</v>
      </c>
      <c r="N57" s="290">
        <v>22435.978369619999</v>
      </c>
      <c r="O57" s="296" t="s">
        <v>1282</v>
      </c>
    </row>
    <row r="58" spans="1:15">
      <c r="A58" s="287" t="s">
        <v>1283</v>
      </c>
      <c r="B58" s="290">
        <v>0</v>
      </c>
      <c r="C58" s="290">
        <v>0</v>
      </c>
      <c r="D58" s="290">
        <v>0</v>
      </c>
      <c r="E58" s="290">
        <v>0</v>
      </c>
      <c r="F58" s="290">
        <v>0</v>
      </c>
      <c r="G58" s="290">
        <v>0</v>
      </c>
      <c r="H58" s="290">
        <v>0</v>
      </c>
      <c r="I58" s="290">
        <v>0</v>
      </c>
      <c r="J58" s="290">
        <v>0</v>
      </c>
      <c r="K58" s="290">
        <v>0</v>
      </c>
      <c r="L58" s="290">
        <v>0</v>
      </c>
      <c r="M58" s="290">
        <v>0</v>
      </c>
      <c r="N58" s="290">
        <v>0</v>
      </c>
      <c r="O58" s="123" t="s">
        <v>1284</v>
      </c>
    </row>
    <row r="59" spans="1:15">
      <c r="A59" s="295" t="s">
        <v>1285</v>
      </c>
      <c r="B59" s="290">
        <v>1062.1052417200001</v>
      </c>
      <c r="C59" s="290">
        <v>1099.4621440499998</v>
      </c>
      <c r="D59" s="290">
        <v>1116.3633857000002</v>
      </c>
      <c r="E59" s="290">
        <v>1140.48997259</v>
      </c>
      <c r="F59" s="290">
        <v>1168.3612615400002</v>
      </c>
      <c r="G59" s="290">
        <v>1187.4090253499999</v>
      </c>
      <c r="H59" s="290">
        <v>1184.3944427900001</v>
      </c>
      <c r="I59" s="290">
        <v>1186.2486516499998</v>
      </c>
      <c r="J59" s="290">
        <v>1167.0267869300001</v>
      </c>
      <c r="K59" s="290">
        <v>1172.78530568</v>
      </c>
      <c r="L59" s="290">
        <v>1177.2925166700002</v>
      </c>
      <c r="M59" s="290">
        <v>1173.54887162</v>
      </c>
      <c r="N59" s="290">
        <v>1189.0961663100002</v>
      </c>
      <c r="O59" s="296" t="s">
        <v>1286</v>
      </c>
    </row>
    <row r="60" spans="1:15" ht="19.5">
      <c r="A60" s="295" t="s">
        <v>1287</v>
      </c>
      <c r="B60" s="290">
        <v>639.93045156999995</v>
      </c>
      <c r="C60" s="290">
        <v>708.24430339999992</v>
      </c>
      <c r="D60" s="290">
        <v>715.24022577000017</v>
      </c>
      <c r="E60" s="290">
        <v>727.00210160000006</v>
      </c>
      <c r="F60" s="290">
        <v>802.2446718299999</v>
      </c>
      <c r="G60" s="290">
        <v>824.45699935000005</v>
      </c>
      <c r="H60" s="290">
        <v>807.81851872000004</v>
      </c>
      <c r="I60" s="290">
        <v>792.04491385999984</v>
      </c>
      <c r="J60" s="290">
        <v>825.54349208999986</v>
      </c>
      <c r="K60" s="290">
        <v>821.84864526000001</v>
      </c>
      <c r="L60" s="290">
        <v>816.82734486000027</v>
      </c>
      <c r="M60" s="290">
        <v>811.27388135000001</v>
      </c>
      <c r="N60" s="290">
        <v>804.27667673999997</v>
      </c>
      <c r="O60" s="296" t="s">
        <v>1288</v>
      </c>
    </row>
    <row r="61" spans="1:15">
      <c r="A61" s="295" t="s">
        <v>1289</v>
      </c>
      <c r="B61" s="290">
        <v>489.95673505999997</v>
      </c>
      <c r="C61" s="290">
        <v>485.01252408999994</v>
      </c>
      <c r="D61" s="290">
        <v>495.31016105000003</v>
      </c>
      <c r="E61" s="290">
        <v>500.67913243999999</v>
      </c>
      <c r="F61" s="290">
        <v>520.17117308999991</v>
      </c>
      <c r="G61" s="290">
        <v>522.30362923999996</v>
      </c>
      <c r="H61" s="290">
        <v>530.71638430000007</v>
      </c>
      <c r="I61" s="290">
        <v>587.08847721000006</v>
      </c>
      <c r="J61" s="290">
        <v>588.62719922999997</v>
      </c>
      <c r="K61" s="290">
        <v>591.65037144999997</v>
      </c>
      <c r="L61" s="290">
        <v>619.02546801999995</v>
      </c>
      <c r="M61" s="290">
        <v>635.85818862999997</v>
      </c>
      <c r="N61" s="290">
        <v>610.16435318999993</v>
      </c>
      <c r="O61" s="296" t="s">
        <v>1290</v>
      </c>
    </row>
    <row r="62" spans="1:15">
      <c r="A62" s="295" t="s">
        <v>1291</v>
      </c>
      <c r="B62" s="290">
        <v>2191.99242835</v>
      </c>
      <c r="C62" s="290">
        <v>2292.7189715399995</v>
      </c>
      <c r="D62" s="290">
        <v>2326.9137725200003</v>
      </c>
      <c r="E62" s="290">
        <v>2368.1712066300001</v>
      </c>
      <c r="F62" s="290">
        <v>2490.7771064600001</v>
      </c>
      <c r="G62" s="290">
        <v>2534.16965394</v>
      </c>
      <c r="H62" s="290">
        <v>2522.9293458100001</v>
      </c>
      <c r="I62" s="290">
        <v>2565.3820427199998</v>
      </c>
      <c r="J62" s="290">
        <v>2581.1974782499997</v>
      </c>
      <c r="K62" s="290">
        <v>2586.2843223900004</v>
      </c>
      <c r="L62" s="290">
        <v>2613.1453295500005</v>
      </c>
      <c r="M62" s="290">
        <v>2620.6809415999996</v>
      </c>
      <c r="N62" s="290">
        <v>2603.53719624</v>
      </c>
      <c r="O62" s="296" t="s">
        <v>1292</v>
      </c>
    </row>
    <row r="63" spans="1:15">
      <c r="A63" s="287" t="s">
        <v>1293</v>
      </c>
      <c r="B63" s="290">
        <v>5.33</v>
      </c>
      <c r="C63" s="290">
        <v>5.5</v>
      </c>
      <c r="D63" s="290">
        <v>6.4435500000000001</v>
      </c>
      <c r="E63" s="290">
        <v>5.6</v>
      </c>
      <c r="F63" s="290">
        <v>5.6</v>
      </c>
      <c r="G63" s="290">
        <v>5.8032929500000003</v>
      </c>
      <c r="H63" s="290">
        <v>6.9145967500000003</v>
      </c>
      <c r="I63" s="290">
        <v>5.25</v>
      </c>
      <c r="J63" s="290">
        <v>5.25</v>
      </c>
      <c r="K63" s="290">
        <v>5.25</v>
      </c>
      <c r="L63" s="290">
        <v>5.25</v>
      </c>
      <c r="M63" s="290">
        <v>5.25</v>
      </c>
      <c r="N63" s="290">
        <v>5.25</v>
      </c>
      <c r="O63" s="123" t="s">
        <v>1293</v>
      </c>
    </row>
    <row r="64" spans="1:15">
      <c r="A64" s="287" t="s">
        <v>1294</v>
      </c>
      <c r="B64" s="290">
        <v>20205.678451160002</v>
      </c>
      <c r="C64" s="290">
        <v>21147.751352430001</v>
      </c>
      <c r="D64" s="290">
        <v>22068.435923480007</v>
      </c>
      <c r="E64" s="290">
        <v>22708.188350979995</v>
      </c>
      <c r="F64" s="290">
        <v>22776.654361780002</v>
      </c>
      <c r="G64" s="290">
        <v>23251.341091459999</v>
      </c>
      <c r="H64" s="290">
        <v>22275.305956249998</v>
      </c>
      <c r="I64" s="290">
        <v>22666.242512889999</v>
      </c>
      <c r="J64" s="290">
        <v>23026.774030660006</v>
      </c>
      <c r="K64" s="290">
        <v>23409.203405820001</v>
      </c>
      <c r="L64" s="290">
        <v>24265.314484760002</v>
      </c>
      <c r="M64" s="290">
        <v>24742.987199589999</v>
      </c>
      <c r="N64" s="290">
        <v>25044.765565860005</v>
      </c>
      <c r="O64" s="123" t="s">
        <v>166</v>
      </c>
    </row>
    <row r="65" spans="1:16">
      <c r="A65" s="285" t="s">
        <v>1295</v>
      </c>
      <c r="B65" s="290">
        <v>0</v>
      </c>
      <c r="C65" s="290">
        <v>0</v>
      </c>
      <c r="D65" s="290">
        <v>0</v>
      </c>
      <c r="E65" s="290">
        <v>0</v>
      </c>
      <c r="F65" s="290">
        <v>0</v>
      </c>
      <c r="G65" s="290">
        <v>0</v>
      </c>
      <c r="H65" s="290">
        <v>0</v>
      </c>
      <c r="I65" s="290">
        <v>0</v>
      </c>
      <c r="J65" s="290">
        <v>0</v>
      </c>
      <c r="K65" s="290">
        <v>0</v>
      </c>
      <c r="L65" s="290">
        <v>0</v>
      </c>
      <c r="M65" s="290">
        <v>0</v>
      </c>
      <c r="N65" s="290">
        <v>0</v>
      </c>
      <c r="O65" s="122" t="s">
        <v>1296</v>
      </c>
    </row>
    <row r="66" spans="1:16">
      <c r="A66" s="285" t="s">
        <v>1297</v>
      </c>
      <c r="B66" s="290"/>
      <c r="C66" s="290"/>
      <c r="D66" s="290"/>
      <c r="E66" s="290"/>
      <c r="F66" s="290"/>
      <c r="G66" s="290"/>
      <c r="H66" s="290"/>
      <c r="I66" s="290"/>
      <c r="J66" s="290"/>
      <c r="K66" s="290"/>
      <c r="L66" s="290"/>
      <c r="M66" s="290"/>
      <c r="N66" s="290"/>
      <c r="O66" s="122" t="s">
        <v>1298</v>
      </c>
    </row>
    <row r="67" spans="1:16">
      <c r="A67" s="287" t="s">
        <v>1299</v>
      </c>
      <c r="B67" s="290">
        <v>2378.9023393499997</v>
      </c>
      <c r="C67" s="290">
        <v>2435.2643258200001</v>
      </c>
      <c r="D67" s="290">
        <v>2435.5496886199999</v>
      </c>
      <c r="E67" s="290">
        <v>2430.6034450500001</v>
      </c>
      <c r="F67" s="290">
        <v>2623.2899244499999</v>
      </c>
      <c r="G67" s="290">
        <v>2628.3727869899994</v>
      </c>
      <c r="H67" s="290">
        <v>2636.4422967999999</v>
      </c>
      <c r="I67" s="290">
        <v>2646.53639161</v>
      </c>
      <c r="J67" s="290">
        <v>2546.53639161</v>
      </c>
      <c r="K67" s="290">
        <v>2546.5363916100005</v>
      </c>
      <c r="L67" s="290">
        <v>2546.5363916100005</v>
      </c>
      <c r="M67" s="290">
        <v>2599.03639161</v>
      </c>
      <c r="N67" s="290">
        <v>2599.03639161</v>
      </c>
      <c r="O67" s="289" t="s">
        <v>1300</v>
      </c>
    </row>
    <row r="68" spans="1:16">
      <c r="A68" s="287" t="s">
        <v>1301</v>
      </c>
      <c r="B68" s="290">
        <v>1968.2545955400001</v>
      </c>
      <c r="C68" s="290">
        <v>1983.6180470800002</v>
      </c>
      <c r="D68" s="290">
        <v>2057.3668377399999</v>
      </c>
      <c r="E68" s="290">
        <v>2068.2062991099997</v>
      </c>
      <c r="F68" s="290">
        <v>2113.45063192</v>
      </c>
      <c r="G68" s="290">
        <v>2151.2452904200004</v>
      </c>
      <c r="H68" s="290">
        <v>2096.8829706299998</v>
      </c>
      <c r="I68" s="290">
        <v>2237.9841654499996</v>
      </c>
      <c r="J68" s="290">
        <v>2332.5462012500002</v>
      </c>
      <c r="K68" s="290">
        <v>2363.24937563</v>
      </c>
      <c r="L68" s="290">
        <v>2422.3667538699997</v>
      </c>
      <c r="M68" s="290">
        <v>2429.6135685700001</v>
      </c>
      <c r="N68" s="290">
        <v>2473.3501755099996</v>
      </c>
      <c r="O68" s="289" t="s">
        <v>1302</v>
      </c>
    </row>
    <row r="69" spans="1:16">
      <c r="A69" s="287" t="s">
        <v>1303</v>
      </c>
      <c r="B69" s="290">
        <v>7.7983000000000002E-4</v>
      </c>
      <c r="C69" s="290">
        <v>7.7983000000000002E-4</v>
      </c>
      <c r="D69" s="290">
        <v>7.7983000000000002E-4</v>
      </c>
      <c r="E69" s="290">
        <v>7.7983000000000002E-4</v>
      </c>
      <c r="F69" s="290">
        <v>7.7983000000000002E-4</v>
      </c>
      <c r="G69" s="290">
        <v>7.7983000000000002E-4</v>
      </c>
      <c r="H69" s="290">
        <v>7.7983000000000002E-4</v>
      </c>
      <c r="I69" s="290">
        <v>7.7983000000000002E-4</v>
      </c>
      <c r="J69" s="290">
        <v>7.7983000000000002E-4</v>
      </c>
      <c r="K69" s="290">
        <v>7.7983000000000002E-4</v>
      </c>
      <c r="L69" s="290">
        <v>7.7983000000000002E-4</v>
      </c>
      <c r="M69" s="290">
        <v>7.7983000000000002E-4</v>
      </c>
      <c r="N69" s="290">
        <v>7.7983000000000002E-4</v>
      </c>
      <c r="O69" s="289" t="s">
        <v>1304</v>
      </c>
    </row>
    <row r="70" spans="1:16">
      <c r="A70" s="287" t="s">
        <v>1305</v>
      </c>
      <c r="B70" s="290">
        <v>369.34862651000003</v>
      </c>
      <c r="C70" s="290">
        <v>277.54066903</v>
      </c>
      <c r="D70" s="290">
        <v>277.77334439000003</v>
      </c>
      <c r="E70" s="290">
        <v>282.77334624999997</v>
      </c>
      <c r="F70" s="290">
        <v>282.77334624999997</v>
      </c>
      <c r="G70" s="290">
        <v>278.39840356999997</v>
      </c>
      <c r="H70" s="290">
        <v>278.39840357000003</v>
      </c>
      <c r="I70" s="290">
        <v>278.52157496000001</v>
      </c>
      <c r="J70" s="290">
        <v>316.38990468999998</v>
      </c>
      <c r="K70" s="290">
        <v>316.60652256999998</v>
      </c>
      <c r="L70" s="290">
        <v>316.60652256999998</v>
      </c>
      <c r="M70" s="290">
        <v>324.46390795999997</v>
      </c>
      <c r="N70" s="290">
        <v>324.12957606000003</v>
      </c>
      <c r="O70" s="289" t="s">
        <v>157</v>
      </c>
    </row>
    <row r="71" spans="1:16">
      <c r="A71" s="287" t="s">
        <v>1306</v>
      </c>
      <c r="B71" s="290">
        <v>-27.391993989999996</v>
      </c>
      <c r="C71" s="290">
        <v>-12.552550760000004</v>
      </c>
      <c r="D71" s="290">
        <v>16.864760290000003</v>
      </c>
      <c r="E71" s="290">
        <v>18.420018600000002</v>
      </c>
      <c r="F71" s="290">
        <v>19.973210970000004</v>
      </c>
      <c r="G71" s="290">
        <v>7.7462223600000009</v>
      </c>
      <c r="H71" s="290">
        <v>-43.092444350000001</v>
      </c>
      <c r="I71" s="290">
        <v>-43.52023389</v>
      </c>
      <c r="J71" s="290">
        <v>-46.324189320000002</v>
      </c>
      <c r="K71" s="290">
        <v>-42.245190540000003</v>
      </c>
      <c r="L71" s="290">
        <v>-5.3377782500000031</v>
      </c>
      <c r="M71" s="290">
        <v>3.2111456500000011</v>
      </c>
      <c r="N71" s="290">
        <v>6.5567828400000021</v>
      </c>
      <c r="O71" s="289" t="s">
        <v>1307</v>
      </c>
    </row>
    <row r="72" spans="1:16" s="301" customFormat="1" hidden="1">
      <c r="A72" s="298" t="s">
        <v>1308</v>
      </c>
      <c r="B72" s="299" t="e">
        <v>#REF!</v>
      </c>
      <c r="C72" s="299" t="e">
        <v>#REF!</v>
      </c>
      <c r="D72" s="299" t="e">
        <v>#REF!</v>
      </c>
      <c r="E72" s="299" t="e">
        <v>#REF!</v>
      </c>
      <c r="F72" s="299" t="e">
        <v>#REF!</v>
      </c>
      <c r="G72" s="299" t="e">
        <v>#REF!</v>
      </c>
      <c r="H72" s="299" t="e">
        <v>#REF!</v>
      </c>
      <c r="I72" s="299" t="e">
        <v>#REF!</v>
      </c>
      <c r="J72" s="299" t="e">
        <v>#REF!</v>
      </c>
      <c r="K72" s="299" t="e">
        <v>#REF!</v>
      </c>
      <c r="L72" s="299" t="e">
        <v>#REF!</v>
      </c>
      <c r="M72" s="299" t="e">
        <v>#REF!</v>
      </c>
      <c r="N72" s="299" t="e">
        <v>#REF!</v>
      </c>
      <c r="O72" s="300"/>
      <c r="P72" s="83"/>
    </row>
    <row r="73" spans="1:16">
      <c r="A73" s="287" t="s">
        <v>1309</v>
      </c>
      <c r="B73" s="290">
        <v>0</v>
      </c>
      <c r="C73" s="290">
        <v>0</v>
      </c>
      <c r="D73" s="290">
        <v>0</v>
      </c>
      <c r="E73" s="290">
        <v>0</v>
      </c>
      <c r="F73" s="290">
        <v>0</v>
      </c>
      <c r="G73" s="290">
        <v>0</v>
      </c>
      <c r="H73" s="290">
        <v>0</v>
      </c>
      <c r="I73" s="290">
        <v>0</v>
      </c>
      <c r="J73" s="290">
        <v>28.488303160000001</v>
      </c>
      <c r="K73" s="290">
        <v>28.488303160000001</v>
      </c>
      <c r="L73" s="290">
        <v>28.488303160000001</v>
      </c>
      <c r="M73" s="290">
        <v>28.488303160000001</v>
      </c>
      <c r="N73" s="290">
        <v>28.488299999999999</v>
      </c>
      <c r="O73" s="289" t="s">
        <v>1310</v>
      </c>
    </row>
    <row r="74" spans="1:16">
      <c r="A74" s="287" t="s">
        <v>1311</v>
      </c>
      <c r="B74" s="290">
        <v>5131.9668241900008</v>
      </c>
      <c r="C74" s="290">
        <v>4976.250311400001</v>
      </c>
      <c r="D74" s="290">
        <v>5131.2190342899994</v>
      </c>
      <c r="E74" s="290">
        <v>5290.7133114400012</v>
      </c>
      <c r="F74" s="290">
        <v>5397.9503945599999</v>
      </c>
      <c r="G74" s="290">
        <v>5352.7879316000017</v>
      </c>
      <c r="H74" s="290">
        <v>5545.6854083500011</v>
      </c>
      <c r="I74" s="290">
        <v>5721.4842539400006</v>
      </c>
      <c r="J74" s="290">
        <v>5796.8198889999985</v>
      </c>
      <c r="K74" s="290">
        <v>5932.8208902299993</v>
      </c>
      <c r="L74" s="290">
        <v>5990.9181080800008</v>
      </c>
      <c r="M74" s="290">
        <v>6153.3174493300003</v>
      </c>
      <c r="N74" s="290">
        <v>6076.7915952200001</v>
      </c>
      <c r="O74" s="289" t="s">
        <v>1312</v>
      </c>
    </row>
    <row r="75" spans="1:16">
      <c r="A75" s="287" t="s">
        <v>1313</v>
      </c>
      <c r="B75" s="290">
        <v>0</v>
      </c>
      <c r="C75" s="290">
        <v>0</v>
      </c>
      <c r="D75" s="290">
        <v>0</v>
      </c>
      <c r="E75" s="290">
        <v>0</v>
      </c>
      <c r="F75" s="290">
        <v>0</v>
      </c>
      <c r="G75" s="290">
        <v>0</v>
      </c>
      <c r="H75" s="290">
        <v>0</v>
      </c>
      <c r="I75" s="290">
        <v>0</v>
      </c>
      <c r="J75" s="290">
        <v>0</v>
      </c>
      <c r="K75" s="290">
        <v>0</v>
      </c>
      <c r="L75" s="290">
        <v>0</v>
      </c>
      <c r="M75" s="290">
        <v>0</v>
      </c>
      <c r="N75" s="290">
        <v>0</v>
      </c>
      <c r="O75" s="289" t="s">
        <v>1314</v>
      </c>
    </row>
    <row r="76" spans="1:16">
      <c r="A76" s="287" t="s">
        <v>9</v>
      </c>
      <c r="B76" s="290">
        <v>9821.0811714299998</v>
      </c>
      <c r="C76" s="290">
        <v>9660.1215824300016</v>
      </c>
      <c r="D76" s="290">
        <v>9918.774445179999</v>
      </c>
      <c r="E76" s="290">
        <v>10090.717200290001</v>
      </c>
      <c r="F76" s="290">
        <v>10437.43828801</v>
      </c>
      <c r="G76" s="290">
        <v>10418.551414800002</v>
      </c>
      <c r="H76" s="290">
        <v>10514.317414829999</v>
      </c>
      <c r="I76" s="290">
        <v>10841.00693189</v>
      </c>
      <c r="J76" s="290">
        <v>10974.457280219998</v>
      </c>
      <c r="K76" s="290">
        <v>11145.457072540001</v>
      </c>
      <c r="L76" s="290">
        <v>11299.57908091</v>
      </c>
      <c r="M76" s="290">
        <v>11538.131546140001</v>
      </c>
      <c r="N76" s="290">
        <v>11508.35360113</v>
      </c>
      <c r="O76" s="123" t="s">
        <v>1315</v>
      </c>
    </row>
    <row r="77" spans="1:16" s="103" customFormat="1" thickBot="1">
      <c r="A77" s="302" t="s">
        <v>1316</v>
      </c>
      <c r="B77" s="303">
        <v>30026.759622589998</v>
      </c>
      <c r="C77" s="303">
        <v>30807.872934860003</v>
      </c>
      <c r="D77" s="303">
        <v>31987.210368660006</v>
      </c>
      <c r="E77" s="303">
        <v>32798.905551269992</v>
      </c>
      <c r="F77" s="303">
        <v>33214.09264979</v>
      </c>
      <c r="G77" s="303">
        <v>33669.892506259996</v>
      </c>
      <c r="H77" s="303">
        <v>32789.623371080001</v>
      </c>
      <c r="I77" s="303">
        <v>33507.249444779998</v>
      </c>
      <c r="J77" s="303">
        <v>34001.231310880001</v>
      </c>
      <c r="K77" s="303">
        <v>34554.660478359998</v>
      </c>
      <c r="L77" s="303">
        <v>35564.893565669998</v>
      </c>
      <c r="M77" s="303">
        <v>36281.118745729997</v>
      </c>
      <c r="N77" s="303">
        <v>36553.119166990007</v>
      </c>
      <c r="O77" s="304" t="s">
        <v>1317</v>
      </c>
      <c r="P77" s="89"/>
    </row>
    <row r="78" spans="1:16" ht="10.5" thickBot="1">
      <c r="A78" s="305"/>
      <c r="B78" s="306"/>
      <c r="C78" s="306"/>
      <c r="D78" s="306"/>
      <c r="E78" s="306"/>
      <c r="F78" s="306"/>
      <c r="G78" s="306"/>
      <c r="H78" s="306"/>
      <c r="I78" s="306"/>
      <c r="J78" s="306"/>
      <c r="K78" s="306"/>
      <c r="L78" s="306"/>
      <c r="M78" s="306"/>
      <c r="N78" s="306"/>
      <c r="O78" s="307"/>
    </row>
    <row r="80" spans="1:16">
      <c r="A80" s="308"/>
      <c r="B80" s="21"/>
      <c r="C80" s="21"/>
      <c r="D80" s="21"/>
      <c r="E80" s="21"/>
      <c r="F80" s="21"/>
      <c r="G80" s="21"/>
      <c r="H80" s="21"/>
      <c r="I80" s="21"/>
      <c r="J80" s="21"/>
      <c r="K80" s="21"/>
      <c r="L80" s="21"/>
      <c r="M80" s="21"/>
      <c r="N80" s="21"/>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D6" sqref="D6"/>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1" customWidth="1"/>
    <col min="19" max="16384" width="8" style="3"/>
  </cols>
  <sheetData>
    <row r="1" spans="1:18" s="1" customFormat="1" ht="12.75">
      <c r="A1" s="627" t="s">
        <v>256</v>
      </c>
      <c r="B1" s="628"/>
      <c r="C1" s="628"/>
      <c r="D1" s="628"/>
      <c r="E1" s="628"/>
      <c r="F1" s="628"/>
      <c r="G1" s="628"/>
      <c r="H1" s="628"/>
      <c r="I1" s="628"/>
      <c r="J1" s="628"/>
      <c r="K1" s="628"/>
      <c r="L1" s="628"/>
      <c r="M1" s="628"/>
      <c r="N1" s="628"/>
      <c r="O1" s="628"/>
      <c r="P1" s="628"/>
      <c r="Q1" s="628"/>
      <c r="R1" s="629"/>
    </row>
    <row r="2" spans="1:18" s="134" customFormat="1" ht="9.75" customHeight="1">
      <c r="A2" s="616" t="s">
        <v>576</v>
      </c>
      <c r="B2" s="617"/>
      <c r="C2" s="617"/>
      <c r="D2" s="617"/>
      <c r="E2" s="617"/>
      <c r="F2" s="617"/>
      <c r="G2" s="617"/>
      <c r="H2" s="617"/>
      <c r="I2" s="617"/>
      <c r="J2" s="617"/>
      <c r="K2" s="617"/>
      <c r="L2" s="617"/>
      <c r="M2" s="617"/>
      <c r="N2" s="617"/>
      <c r="O2" s="617"/>
      <c r="P2" s="617"/>
      <c r="Q2" s="617"/>
      <c r="R2" s="618"/>
    </row>
    <row r="3" spans="1:18" s="4" customFormat="1" ht="9.75" customHeight="1" thickBot="1">
      <c r="A3" s="263"/>
      <c r="B3" s="264"/>
      <c r="C3" s="264"/>
      <c r="D3" s="264"/>
      <c r="E3" s="264"/>
      <c r="F3" s="264"/>
      <c r="G3" s="264"/>
      <c r="H3" s="264"/>
      <c r="I3" s="264"/>
      <c r="J3" s="264"/>
      <c r="K3" s="264"/>
      <c r="L3" s="264"/>
      <c r="M3" s="264"/>
      <c r="N3" s="264"/>
      <c r="O3" s="264"/>
      <c r="P3" s="264"/>
      <c r="Q3" s="264"/>
      <c r="R3" s="133"/>
    </row>
    <row r="4" spans="1:18" ht="10.5" thickBot="1">
      <c r="A4" s="591" t="s">
        <v>1318</v>
      </c>
      <c r="B4" s="309" t="s">
        <v>1319</v>
      </c>
      <c r="C4" s="310" t="s">
        <v>1320</v>
      </c>
      <c r="D4" s="592" t="s">
        <v>5</v>
      </c>
      <c r="E4" s="41">
        <v>42491</v>
      </c>
      <c r="F4" s="41">
        <v>42522</v>
      </c>
      <c r="G4" s="41">
        <v>42552</v>
      </c>
      <c r="H4" s="41">
        <v>42583</v>
      </c>
      <c r="I4" s="41">
        <v>42614</v>
      </c>
      <c r="J4" s="41">
        <v>42644</v>
      </c>
      <c r="K4" s="41">
        <v>42675</v>
      </c>
      <c r="L4" s="41">
        <v>42705</v>
      </c>
      <c r="M4" s="41">
        <v>42736</v>
      </c>
      <c r="N4" s="41">
        <v>42767</v>
      </c>
      <c r="O4" s="41">
        <v>42795</v>
      </c>
      <c r="P4" s="41">
        <v>42826</v>
      </c>
      <c r="Q4" s="41">
        <v>42856</v>
      </c>
      <c r="R4" s="280" t="s">
        <v>144</v>
      </c>
    </row>
    <row r="5" spans="1:18">
      <c r="A5" s="311" t="s">
        <v>1321</v>
      </c>
      <c r="B5" s="312" t="s">
        <v>1322</v>
      </c>
      <c r="C5" s="313" t="s">
        <v>1321</v>
      </c>
      <c r="D5" s="282" t="s">
        <v>1179</v>
      </c>
      <c r="E5" s="283"/>
      <c r="F5" s="283"/>
      <c r="G5" s="283"/>
      <c r="H5" s="283"/>
      <c r="I5" s="283"/>
      <c r="J5" s="283"/>
      <c r="K5" s="283"/>
      <c r="L5" s="283"/>
      <c r="M5" s="283"/>
      <c r="N5" s="283"/>
      <c r="O5" s="283"/>
      <c r="P5" s="283"/>
      <c r="Q5" s="283"/>
      <c r="R5" s="284" t="s">
        <v>255</v>
      </c>
    </row>
    <row r="6" spans="1:18">
      <c r="A6" s="311" t="s">
        <v>1323</v>
      </c>
      <c r="B6" s="312" t="s">
        <v>1323</v>
      </c>
      <c r="C6" s="313" t="s">
        <v>1323</v>
      </c>
      <c r="D6" s="285" t="s">
        <v>1180</v>
      </c>
      <c r="E6" s="286"/>
      <c r="F6" s="286"/>
      <c r="G6" s="286"/>
      <c r="H6" s="286"/>
      <c r="I6" s="286"/>
      <c r="J6" s="286"/>
      <c r="K6" s="286"/>
      <c r="L6" s="286"/>
      <c r="M6" s="286"/>
      <c r="N6" s="286"/>
      <c r="O6" s="286"/>
      <c r="P6" s="286"/>
      <c r="Q6" s="286"/>
      <c r="R6" s="122" t="s">
        <v>1181</v>
      </c>
    </row>
    <row r="7" spans="1:18">
      <c r="A7" s="314" t="s">
        <v>1324</v>
      </c>
      <c r="B7" s="315" t="s">
        <v>1325</v>
      </c>
      <c r="C7" s="316" t="s">
        <v>1325</v>
      </c>
      <c r="D7" s="287" t="s">
        <v>1182</v>
      </c>
      <c r="E7" s="286">
        <v>6745.7720817999998</v>
      </c>
      <c r="F7" s="286">
        <v>6249.50752104</v>
      </c>
      <c r="G7" s="286">
        <v>6533.8607143299996</v>
      </c>
      <c r="H7" s="286">
        <v>6482.0886963099992</v>
      </c>
      <c r="I7" s="286">
        <v>6723.4453045099999</v>
      </c>
      <c r="J7" s="286">
        <v>6485.8969400000005</v>
      </c>
      <c r="K7" s="286">
        <v>6758.01111683</v>
      </c>
      <c r="L7" s="286">
        <v>6059.3390001799999</v>
      </c>
      <c r="M7" s="286">
        <v>6242.5856822299993</v>
      </c>
      <c r="N7" s="286">
        <v>6316.3833173200001</v>
      </c>
      <c r="O7" s="286">
        <v>6257.4947747900005</v>
      </c>
      <c r="P7" s="286">
        <v>6268.3039414300019</v>
      </c>
      <c r="Q7" s="286">
        <v>6316.5831722299999</v>
      </c>
      <c r="R7" s="123" t="s">
        <v>1183</v>
      </c>
    </row>
    <row r="8" spans="1:18">
      <c r="A8" s="317" t="s">
        <v>1326</v>
      </c>
      <c r="B8" s="315" t="s">
        <v>1326</v>
      </c>
      <c r="C8" s="316" t="s">
        <v>1326</v>
      </c>
      <c r="D8" s="288" t="s">
        <v>1184</v>
      </c>
      <c r="E8" s="286">
        <v>9822.7932894899986</v>
      </c>
      <c r="F8" s="286">
        <v>10857.327081459998</v>
      </c>
      <c r="G8" s="286">
        <v>11634.538990300001</v>
      </c>
      <c r="H8" s="286">
        <v>12108.786168290002</v>
      </c>
      <c r="I8" s="286">
        <v>12082.793569500001</v>
      </c>
      <c r="J8" s="286">
        <v>12490.894915909998</v>
      </c>
      <c r="K8" s="286">
        <v>11663.757372399999</v>
      </c>
      <c r="L8" s="286">
        <v>11914.66771826</v>
      </c>
      <c r="M8" s="286">
        <v>12064.707753600003</v>
      </c>
      <c r="N8" s="286">
        <v>12474.737681260001</v>
      </c>
      <c r="O8" s="286">
        <v>12725.412346430001</v>
      </c>
      <c r="P8" s="286">
        <v>12986.386226419998</v>
      </c>
      <c r="Q8" s="286">
        <v>12953.430203799997</v>
      </c>
      <c r="R8" s="289" t="s">
        <v>1185</v>
      </c>
    </row>
    <row r="9" spans="1:18">
      <c r="A9" s="317" t="s">
        <v>194</v>
      </c>
      <c r="B9" s="315" t="s">
        <v>1327</v>
      </c>
      <c r="C9" s="316" t="s">
        <v>1327</v>
      </c>
      <c r="D9" s="288" t="s">
        <v>1186</v>
      </c>
      <c r="E9" s="286">
        <v>796.25103613999988</v>
      </c>
      <c r="F9" s="286">
        <v>916.85074788999987</v>
      </c>
      <c r="G9" s="286">
        <v>931.57172947000004</v>
      </c>
      <c r="H9" s="286">
        <v>991.44367182999986</v>
      </c>
      <c r="I9" s="286">
        <v>972.35204162000014</v>
      </c>
      <c r="J9" s="286">
        <v>1202.7677634900001</v>
      </c>
      <c r="K9" s="286">
        <v>1350.43294719</v>
      </c>
      <c r="L9" s="286">
        <v>2026.2159437299997</v>
      </c>
      <c r="M9" s="286">
        <v>1789.2920269600002</v>
      </c>
      <c r="N9" s="286">
        <v>1785.0321500300001</v>
      </c>
      <c r="O9" s="286">
        <v>1130.99051356</v>
      </c>
      <c r="P9" s="286">
        <v>1211.0749969200001</v>
      </c>
      <c r="Q9" s="286">
        <v>1203.2732845999999</v>
      </c>
      <c r="R9" s="289" t="s">
        <v>1187</v>
      </c>
    </row>
    <row r="10" spans="1:18">
      <c r="A10" s="317" t="s">
        <v>1328</v>
      </c>
      <c r="B10" s="315" t="s">
        <v>1328</v>
      </c>
      <c r="C10" s="316" t="s">
        <v>1328</v>
      </c>
      <c r="D10" s="288" t="s">
        <v>1188</v>
      </c>
      <c r="E10" s="286">
        <v>1833.3828452799999</v>
      </c>
      <c r="F10" s="286">
        <v>1929.6573124800002</v>
      </c>
      <c r="G10" s="286">
        <v>1893.2308421399998</v>
      </c>
      <c r="H10" s="286">
        <v>2031.4749372700003</v>
      </c>
      <c r="I10" s="286">
        <v>2136.7283096600004</v>
      </c>
      <c r="J10" s="286">
        <v>1976.0568419199999</v>
      </c>
      <c r="K10" s="286">
        <v>1848.5125569600002</v>
      </c>
      <c r="L10" s="286">
        <v>1947.6067004500001</v>
      </c>
      <c r="M10" s="286">
        <v>2264.6280223399999</v>
      </c>
      <c r="N10" s="286">
        <v>2357.1582812900001</v>
      </c>
      <c r="O10" s="286">
        <v>3260.1906147</v>
      </c>
      <c r="P10" s="286">
        <v>3405.4625265099999</v>
      </c>
      <c r="Q10" s="286">
        <v>3592.2867895499999</v>
      </c>
      <c r="R10" s="289" t="s">
        <v>1189</v>
      </c>
    </row>
    <row r="11" spans="1:18">
      <c r="A11" s="317" t="s">
        <v>1329</v>
      </c>
      <c r="B11" s="315" t="s">
        <v>1330</v>
      </c>
      <c r="C11" s="316" t="s">
        <v>1331</v>
      </c>
      <c r="D11" s="288" t="s">
        <v>1190</v>
      </c>
      <c r="E11" s="290">
        <v>0</v>
      </c>
      <c r="F11" s="290">
        <v>0</v>
      </c>
      <c r="G11" s="290">
        <v>0</v>
      </c>
      <c r="H11" s="290">
        <v>0</v>
      </c>
      <c r="I11" s="290">
        <v>0</v>
      </c>
      <c r="J11" s="290">
        <v>0</v>
      </c>
      <c r="K11" s="290">
        <v>0</v>
      </c>
      <c r="L11" s="290">
        <v>0</v>
      </c>
      <c r="M11" s="290">
        <v>0</v>
      </c>
      <c r="N11" s="290">
        <v>0</v>
      </c>
      <c r="O11" s="290">
        <v>0</v>
      </c>
      <c r="P11" s="290">
        <v>0</v>
      </c>
      <c r="Q11" s="290">
        <v>0</v>
      </c>
      <c r="R11" s="289" t="s">
        <v>1191</v>
      </c>
    </row>
    <row r="12" spans="1:18" ht="19.5">
      <c r="A12" s="317" t="s">
        <v>1332</v>
      </c>
      <c r="B12" s="315" t="s">
        <v>1333</v>
      </c>
      <c r="C12" s="315" t="s">
        <v>1334</v>
      </c>
      <c r="D12" s="288" t="s">
        <v>1192</v>
      </c>
      <c r="E12" s="290">
        <v>0</v>
      </c>
      <c r="F12" s="290">
        <v>0</v>
      </c>
      <c r="G12" s="290">
        <v>0</v>
      </c>
      <c r="H12" s="290">
        <v>0</v>
      </c>
      <c r="I12" s="290">
        <v>0</v>
      </c>
      <c r="J12" s="290">
        <v>0</v>
      </c>
      <c r="K12" s="290">
        <v>0</v>
      </c>
      <c r="L12" s="290">
        <v>0</v>
      </c>
      <c r="M12" s="290">
        <v>0</v>
      </c>
      <c r="N12" s="290">
        <v>0</v>
      </c>
      <c r="O12" s="290">
        <v>0</v>
      </c>
      <c r="P12" s="290">
        <v>0</v>
      </c>
      <c r="Q12" s="290">
        <v>0</v>
      </c>
      <c r="R12" s="289" t="s">
        <v>1193</v>
      </c>
    </row>
    <row r="13" spans="1:18">
      <c r="A13" s="317" t="s">
        <v>1335</v>
      </c>
      <c r="B13" s="315" t="s">
        <v>1335</v>
      </c>
      <c r="C13" s="315" t="s">
        <v>1336</v>
      </c>
      <c r="D13" s="288" t="s">
        <v>1194</v>
      </c>
      <c r="E13" s="290">
        <v>0</v>
      </c>
      <c r="F13" s="290">
        <v>0</v>
      </c>
      <c r="G13" s="290">
        <v>0</v>
      </c>
      <c r="H13" s="290">
        <v>0</v>
      </c>
      <c r="I13" s="290">
        <v>0</v>
      </c>
      <c r="J13" s="290">
        <v>0</v>
      </c>
      <c r="K13" s="290">
        <v>0</v>
      </c>
      <c r="L13" s="290">
        <v>0</v>
      </c>
      <c r="M13" s="290">
        <v>0</v>
      </c>
      <c r="N13" s="290">
        <v>0</v>
      </c>
      <c r="O13" s="290">
        <v>0</v>
      </c>
      <c r="P13" s="290">
        <v>0</v>
      </c>
      <c r="Q13" s="290">
        <v>0</v>
      </c>
      <c r="R13" s="289" t="s">
        <v>1195</v>
      </c>
    </row>
    <row r="14" spans="1:18">
      <c r="A14" s="317" t="s">
        <v>1337</v>
      </c>
      <c r="B14" s="315" t="s">
        <v>1337</v>
      </c>
      <c r="C14" s="315" t="s">
        <v>1338</v>
      </c>
      <c r="D14" s="288" t="s">
        <v>1196</v>
      </c>
      <c r="E14" s="291">
        <v>2353.7199890699999</v>
      </c>
      <c r="F14" s="291">
        <v>2403.78376278</v>
      </c>
      <c r="G14" s="291">
        <v>2448.9123706399996</v>
      </c>
      <c r="H14" s="291">
        <v>2504.1258009799999</v>
      </c>
      <c r="I14" s="291">
        <v>2471.2741361200005</v>
      </c>
      <c r="J14" s="291">
        <v>2497.7541509800003</v>
      </c>
      <c r="K14" s="291">
        <v>2376.2035958400002</v>
      </c>
      <c r="L14" s="291">
        <v>2477.9747512399999</v>
      </c>
      <c r="M14" s="291">
        <v>2565.3329299000006</v>
      </c>
      <c r="N14" s="291">
        <v>2582.0823874700004</v>
      </c>
      <c r="O14" s="291">
        <v>2762.8574964699997</v>
      </c>
      <c r="P14" s="291">
        <v>2869.7643641199998</v>
      </c>
      <c r="Q14" s="291">
        <v>2821.8423016299994</v>
      </c>
      <c r="R14" s="289" t="s">
        <v>1197</v>
      </c>
    </row>
    <row r="15" spans="1:18">
      <c r="A15" s="25" t="s">
        <v>1339</v>
      </c>
      <c r="B15" s="318" t="s">
        <v>1339</v>
      </c>
      <c r="C15" s="319" t="s">
        <v>1339</v>
      </c>
      <c r="D15" s="288" t="s">
        <v>1198</v>
      </c>
      <c r="E15" s="291">
        <v>0</v>
      </c>
      <c r="F15" s="291">
        <v>0</v>
      </c>
      <c r="G15" s="291">
        <v>0</v>
      </c>
      <c r="H15" s="291">
        <v>0</v>
      </c>
      <c r="I15" s="291">
        <v>0</v>
      </c>
      <c r="J15" s="291">
        <v>0</v>
      </c>
      <c r="K15" s="291">
        <v>0</v>
      </c>
      <c r="L15" s="291">
        <v>0</v>
      </c>
      <c r="M15" s="291">
        <v>0</v>
      </c>
      <c r="N15" s="291">
        <v>0</v>
      </c>
      <c r="O15" s="291">
        <v>0</v>
      </c>
      <c r="P15" s="291">
        <v>0</v>
      </c>
      <c r="Q15" s="291">
        <v>0</v>
      </c>
      <c r="R15" s="289" t="s">
        <v>1199</v>
      </c>
    </row>
    <row r="16" spans="1:18">
      <c r="A16" s="25" t="s">
        <v>1340</v>
      </c>
      <c r="B16" s="318" t="s">
        <v>1341</v>
      </c>
      <c r="C16" s="319" t="s">
        <v>1342</v>
      </c>
      <c r="D16" s="288" t="s">
        <v>1200</v>
      </c>
      <c r="E16" s="291">
        <v>0.64037140999999997</v>
      </c>
      <c r="F16" s="291">
        <v>0.61900755000000007</v>
      </c>
      <c r="G16" s="291">
        <v>0.59753688000000005</v>
      </c>
      <c r="H16" s="291">
        <v>0.57595883999999997</v>
      </c>
      <c r="I16" s="291">
        <v>0.55427291999999995</v>
      </c>
      <c r="J16" s="291">
        <v>0.53247856999999998</v>
      </c>
      <c r="K16" s="291">
        <v>0.51057525000000004</v>
      </c>
      <c r="L16" s="291">
        <v>0.48856242</v>
      </c>
      <c r="M16" s="291">
        <v>0.46643951</v>
      </c>
      <c r="N16" s="291">
        <v>0.44420599999999999</v>
      </c>
      <c r="O16" s="291">
        <v>0.42186130999999999</v>
      </c>
      <c r="P16" s="291">
        <v>0.39940490000000001</v>
      </c>
      <c r="Q16" s="291">
        <v>0.37683621</v>
      </c>
      <c r="R16" s="289" t="s">
        <v>1201</v>
      </c>
    </row>
    <row r="17" spans="1:18">
      <c r="A17" s="25" t="s">
        <v>1343</v>
      </c>
      <c r="B17" s="318" t="s">
        <v>1344</v>
      </c>
      <c r="C17" s="319" t="s">
        <v>1345</v>
      </c>
      <c r="D17" s="288" t="s">
        <v>1202</v>
      </c>
      <c r="E17" s="291">
        <v>0</v>
      </c>
      <c r="F17" s="291">
        <v>0</v>
      </c>
      <c r="G17" s="291">
        <v>0</v>
      </c>
      <c r="H17" s="291">
        <v>0</v>
      </c>
      <c r="I17" s="291">
        <v>0</v>
      </c>
      <c r="J17" s="291">
        <v>0</v>
      </c>
      <c r="K17" s="291">
        <v>0</v>
      </c>
      <c r="L17" s="291">
        <v>0</v>
      </c>
      <c r="M17" s="291">
        <v>0</v>
      </c>
      <c r="N17" s="291">
        <v>0</v>
      </c>
      <c r="O17" s="291">
        <v>0</v>
      </c>
      <c r="P17" s="291">
        <v>0</v>
      </c>
      <c r="Q17" s="291">
        <v>0</v>
      </c>
      <c r="R17" s="289" t="s">
        <v>1203</v>
      </c>
    </row>
    <row r="18" spans="1:18">
      <c r="A18" s="320"/>
      <c r="B18" s="318" t="s">
        <v>1346</v>
      </c>
      <c r="C18" s="321"/>
      <c r="D18" s="288" t="s">
        <v>1204</v>
      </c>
      <c r="E18" s="291">
        <v>23.60800059</v>
      </c>
      <c r="F18" s="291">
        <v>22.305111789999998</v>
      </c>
      <c r="G18" s="291">
        <v>21.591432059999999</v>
      </c>
      <c r="H18" s="291">
        <v>21.124826219999999</v>
      </c>
      <c r="I18" s="291">
        <v>14.08321748</v>
      </c>
      <c r="J18" s="291">
        <v>14.08321748</v>
      </c>
      <c r="K18" s="291">
        <v>10.949647779999999</v>
      </c>
      <c r="L18" s="291">
        <v>15.70404441</v>
      </c>
      <c r="M18" s="291">
        <v>11.951244669999999</v>
      </c>
      <c r="N18" s="291">
        <v>11.26923111</v>
      </c>
      <c r="O18" s="291">
        <v>11.09834491</v>
      </c>
      <c r="P18" s="291">
        <v>10.77572612</v>
      </c>
      <c r="Q18" s="291">
        <v>10.40791527</v>
      </c>
      <c r="R18" s="289" t="s">
        <v>1205</v>
      </c>
    </row>
    <row r="19" spans="1:18" ht="19.5">
      <c r="A19" s="320"/>
      <c r="B19" s="318" t="s">
        <v>1347</v>
      </c>
      <c r="C19" s="321"/>
      <c r="D19" s="288" t="s">
        <v>1206</v>
      </c>
      <c r="E19" s="291">
        <v>0.36649999999999999</v>
      </c>
      <c r="F19" s="291">
        <v>0.36649999999999999</v>
      </c>
      <c r="G19" s="291">
        <v>0.36649999999999999</v>
      </c>
      <c r="H19" s="291">
        <v>0.36649999999999999</v>
      </c>
      <c r="I19" s="291">
        <v>0.36649999999999999</v>
      </c>
      <c r="J19" s="291">
        <v>0.36649999999999999</v>
      </c>
      <c r="K19" s="291">
        <v>0.40314999999999995</v>
      </c>
      <c r="L19" s="291">
        <v>0.40314999999999995</v>
      </c>
      <c r="M19" s="291">
        <v>0.40314999999999995</v>
      </c>
      <c r="N19" s="291">
        <v>0.40314999999999995</v>
      </c>
      <c r="O19" s="291">
        <v>0.40314999999999995</v>
      </c>
      <c r="P19" s="291">
        <v>0.40314999999999995</v>
      </c>
      <c r="Q19" s="291">
        <v>0.40314999999999995</v>
      </c>
      <c r="R19" s="289" t="s">
        <v>1207</v>
      </c>
    </row>
    <row r="20" spans="1:18">
      <c r="A20" s="25" t="s">
        <v>1348</v>
      </c>
      <c r="B20" s="318" t="s">
        <v>1349</v>
      </c>
      <c r="C20" s="319" t="s">
        <v>1349</v>
      </c>
      <c r="D20" s="288" t="s">
        <v>1208</v>
      </c>
      <c r="E20" s="291">
        <v>80.913551729999995</v>
      </c>
      <c r="F20" s="291">
        <v>82.89273489</v>
      </c>
      <c r="G20" s="291">
        <v>84.404099810000005</v>
      </c>
      <c r="H20" s="291">
        <v>90.24881053</v>
      </c>
      <c r="I20" s="291">
        <v>89.908276059999992</v>
      </c>
      <c r="J20" s="291">
        <v>118.61377230000001</v>
      </c>
      <c r="K20" s="291">
        <v>123.42740406000001</v>
      </c>
      <c r="L20" s="291">
        <v>122.57082477</v>
      </c>
      <c r="M20" s="291">
        <v>123.5387106</v>
      </c>
      <c r="N20" s="291">
        <v>127.37706882999998</v>
      </c>
      <c r="O20" s="291">
        <v>129.06794124999999</v>
      </c>
      <c r="P20" s="291">
        <v>128.93924796000002</v>
      </c>
      <c r="Q20" s="291">
        <v>129.82580127</v>
      </c>
      <c r="R20" s="289" t="s">
        <v>1209</v>
      </c>
    </row>
    <row r="21" spans="1:18">
      <c r="A21" s="25" t="s">
        <v>1350</v>
      </c>
      <c r="B21" s="318" t="s">
        <v>1210</v>
      </c>
      <c r="C21" s="319" t="s">
        <v>1210</v>
      </c>
      <c r="D21" s="288" t="s">
        <v>1210</v>
      </c>
      <c r="E21" s="291">
        <v>21657.447665719999</v>
      </c>
      <c r="F21" s="291">
        <v>22463.309779990002</v>
      </c>
      <c r="G21" s="291">
        <v>23549.074215890003</v>
      </c>
      <c r="H21" s="291">
        <v>24230.235370459999</v>
      </c>
      <c r="I21" s="291">
        <v>24491.505628039999</v>
      </c>
      <c r="J21" s="291">
        <v>24786.966580819997</v>
      </c>
      <c r="K21" s="291">
        <v>24132.20836646</v>
      </c>
      <c r="L21" s="291">
        <v>24564.970695700002</v>
      </c>
      <c r="M21" s="291">
        <v>25062.905960019998</v>
      </c>
      <c r="N21" s="291">
        <v>25654.887473549999</v>
      </c>
      <c r="O21" s="291">
        <v>26277.937043649999</v>
      </c>
      <c r="P21" s="291">
        <v>26881.50958464</v>
      </c>
      <c r="Q21" s="291">
        <v>27028.429454800003</v>
      </c>
      <c r="R21" s="289" t="s">
        <v>1211</v>
      </c>
    </row>
    <row r="22" spans="1:18">
      <c r="A22" s="322" t="s">
        <v>1351</v>
      </c>
      <c r="B22" s="323" t="s">
        <v>1352</v>
      </c>
      <c r="C22" s="324" t="s">
        <v>1352</v>
      </c>
      <c r="D22" s="285" t="s">
        <v>1212</v>
      </c>
      <c r="E22" s="291"/>
      <c r="F22" s="291"/>
      <c r="G22" s="291"/>
      <c r="H22" s="291"/>
      <c r="I22" s="291"/>
      <c r="J22" s="291"/>
      <c r="K22" s="291"/>
      <c r="L22" s="291"/>
      <c r="M22" s="291"/>
      <c r="N22" s="291"/>
      <c r="O22" s="291"/>
      <c r="P22" s="291"/>
      <c r="Q22" s="291"/>
      <c r="R22" s="122" t="s">
        <v>1213</v>
      </c>
    </row>
    <row r="23" spans="1:18">
      <c r="A23" s="25" t="s">
        <v>1353</v>
      </c>
      <c r="B23" s="318" t="s">
        <v>1353</v>
      </c>
      <c r="C23" s="319" t="s">
        <v>1353</v>
      </c>
      <c r="D23" s="287" t="s">
        <v>1214</v>
      </c>
      <c r="E23" s="291">
        <v>678.49840386999995</v>
      </c>
      <c r="F23" s="291">
        <v>684.38424881000014</v>
      </c>
      <c r="G23" s="291">
        <v>719.1517207899999</v>
      </c>
      <c r="H23" s="291">
        <v>666.08393232999993</v>
      </c>
      <c r="I23" s="291">
        <v>776.55923359000008</v>
      </c>
      <c r="J23" s="291">
        <v>846.76380398000003</v>
      </c>
      <c r="K23" s="291">
        <v>722.89530726999999</v>
      </c>
      <c r="L23" s="291">
        <v>909.68467318999978</v>
      </c>
      <c r="M23" s="291">
        <v>788.54885438999986</v>
      </c>
      <c r="N23" s="291">
        <v>651.95702521999999</v>
      </c>
      <c r="O23" s="291">
        <v>821.35223011000005</v>
      </c>
      <c r="P23" s="291">
        <v>728.51616821000016</v>
      </c>
      <c r="Q23" s="291">
        <v>795.4815768200001</v>
      </c>
      <c r="R23" s="289" t="s">
        <v>1215</v>
      </c>
    </row>
    <row r="24" spans="1:18">
      <c r="A24" s="25" t="s">
        <v>1354</v>
      </c>
      <c r="B24" s="325"/>
      <c r="C24" s="321"/>
      <c r="D24" s="287" t="s">
        <v>1216</v>
      </c>
      <c r="E24" s="291">
        <v>109.44371253999999</v>
      </c>
      <c r="F24" s="291">
        <v>51.563465939999993</v>
      </c>
      <c r="G24" s="291">
        <v>79.347430700000004</v>
      </c>
      <c r="H24" s="291">
        <v>66.534025</v>
      </c>
      <c r="I24" s="291">
        <v>62.517542339999999</v>
      </c>
      <c r="J24" s="291">
        <v>69.213013840000002</v>
      </c>
      <c r="K24" s="291">
        <v>70.362006589999993</v>
      </c>
      <c r="L24" s="291">
        <v>70.102226639999998</v>
      </c>
      <c r="M24" s="291">
        <v>76.008215239999998</v>
      </c>
      <c r="N24" s="291">
        <v>77.756976540000011</v>
      </c>
      <c r="O24" s="291">
        <v>94.807354720000006</v>
      </c>
      <c r="P24" s="291">
        <v>86.929304879999975</v>
      </c>
      <c r="Q24" s="291">
        <v>93.761035740000011</v>
      </c>
      <c r="R24" s="289" t="s">
        <v>1217</v>
      </c>
    </row>
    <row r="25" spans="1:18">
      <c r="A25" s="25" t="s">
        <v>1355</v>
      </c>
      <c r="B25" s="325"/>
      <c r="C25" s="321"/>
      <c r="D25" s="287" t="s">
        <v>1218</v>
      </c>
      <c r="E25" s="291">
        <v>293.39661467000002</v>
      </c>
      <c r="F25" s="291">
        <v>301.93706637999998</v>
      </c>
      <c r="G25" s="291">
        <v>295.82884795000001</v>
      </c>
      <c r="H25" s="291">
        <v>295.48240966000003</v>
      </c>
      <c r="I25" s="291">
        <v>229.35372852</v>
      </c>
      <c r="J25" s="291">
        <v>222.69469982000004</v>
      </c>
      <c r="K25" s="291">
        <v>241.50566470000001</v>
      </c>
      <c r="L25" s="291">
        <v>154.98950762000001</v>
      </c>
      <c r="M25" s="291">
        <v>171.34478786000003</v>
      </c>
      <c r="N25" s="291">
        <v>179.49710058999997</v>
      </c>
      <c r="O25" s="291">
        <v>189.99476908999998</v>
      </c>
      <c r="P25" s="291">
        <v>182.11974691</v>
      </c>
      <c r="Q25" s="291">
        <v>192.40932436</v>
      </c>
      <c r="R25" s="289" t="s">
        <v>1219</v>
      </c>
    </row>
    <row r="26" spans="1:18">
      <c r="A26" s="25" t="s">
        <v>1356</v>
      </c>
      <c r="B26" s="318" t="s">
        <v>1356</v>
      </c>
      <c r="C26" s="319" t="s">
        <v>1356</v>
      </c>
      <c r="D26" s="287" t="s">
        <v>1220</v>
      </c>
      <c r="E26" s="291">
        <v>8.4392944800000009</v>
      </c>
      <c r="F26" s="291">
        <v>58.322330129999997</v>
      </c>
      <c r="G26" s="291">
        <v>4.6961689899999994</v>
      </c>
      <c r="H26" s="291">
        <v>10.5176956</v>
      </c>
      <c r="I26" s="291">
        <v>31.912606370000006</v>
      </c>
      <c r="J26" s="291">
        <v>16.10702148</v>
      </c>
      <c r="K26" s="291">
        <v>27.481695379999994</v>
      </c>
      <c r="L26" s="291">
        <v>8.6184426100000007</v>
      </c>
      <c r="M26" s="291">
        <v>17.111584330000003</v>
      </c>
      <c r="N26" s="291">
        <v>8.8028989899999992</v>
      </c>
      <c r="O26" s="291">
        <v>13.60116569</v>
      </c>
      <c r="P26" s="291">
        <v>8.7162199200000003</v>
      </c>
      <c r="Q26" s="291">
        <v>206.63593643000002</v>
      </c>
      <c r="R26" s="289" t="s">
        <v>1221</v>
      </c>
    </row>
    <row r="27" spans="1:18">
      <c r="A27" s="25" t="s">
        <v>1357</v>
      </c>
      <c r="B27" s="318" t="s">
        <v>1357</v>
      </c>
      <c r="C27" s="319" t="s">
        <v>1357</v>
      </c>
      <c r="D27" s="287" t="s">
        <v>1222</v>
      </c>
      <c r="E27" s="291">
        <v>87.157349289999985</v>
      </c>
      <c r="F27" s="291">
        <v>107.25239297</v>
      </c>
      <c r="G27" s="291">
        <v>78.896956129999992</v>
      </c>
      <c r="H27" s="291">
        <v>80.521157509999995</v>
      </c>
      <c r="I27" s="291">
        <v>68.572129469999993</v>
      </c>
      <c r="J27" s="291">
        <v>68.40653644999999</v>
      </c>
      <c r="K27" s="291">
        <v>107.33626229000001</v>
      </c>
      <c r="L27" s="291">
        <v>86.150528260000016</v>
      </c>
      <c r="M27" s="291">
        <v>90.779693189999989</v>
      </c>
      <c r="N27" s="291">
        <v>91.482410209999998</v>
      </c>
      <c r="O27" s="291">
        <v>103.45320768000001</v>
      </c>
      <c r="P27" s="291">
        <v>118.72952957000001</v>
      </c>
      <c r="Q27" s="291">
        <v>108.92095598</v>
      </c>
      <c r="R27" s="289" t="s">
        <v>1223</v>
      </c>
    </row>
    <row r="28" spans="1:18">
      <c r="A28" s="320"/>
      <c r="B28" s="318" t="s">
        <v>1358</v>
      </c>
      <c r="C28" s="321"/>
      <c r="D28" s="287" t="s">
        <v>1224</v>
      </c>
      <c r="E28" s="291">
        <v>182.46609771999999</v>
      </c>
      <c r="F28" s="291">
        <v>174.57750377999994</v>
      </c>
      <c r="G28" s="291">
        <v>187.59235982999996</v>
      </c>
      <c r="H28" s="291">
        <v>181.54334910999998</v>
      </c>
      <c r="I28" s="291">
        <v>205.97620340999998</v>
      </c>
      <c r="J28" s="291">
        <v>197.81826109000002</v>
      </c>
      <c r="K28" s="291">
        <v>200.06973261000002</v>
      </c>
      <c r="L28" s="291">
        <v>200.24241738000001</v>
      </c>
      <c r="M28" s="291">
        <v>208.11846582999996</v>
      </c>
      <c r="N28" s="291">
        <v>206.14080303999998</v>
      </c>
      <c r="O28" s="291">
        <v>215.31542294000002</v>
      </c>
      <c r="P28" s="291">
        <v>215.68907813000004</v>
      </c>
      <c r="Q28" s="291">
        <v>219.09478790000003</v>
      </c>
      <c r="R28" s="289" t="s">
        <v>1225</v>
      </c>
    </row>
    <row r="29" spans="1:18">
      <c r="A29" s="320"/>
      <c r="B29" s="318" t="s">
        <v>1359</v>
      </c>
      <c r="C29" s="321"/>
      <c r="D29" s="287" t="s">
        <v>1226</v>
      </c>
      <c r="E29" s="291">
        <v>8.7406185699999988</v>
      </c>
      <c r="F29" s="291">
        <v>8.9415010499999994</v>
      </c>
      <c r="G29" s="291">
        <v>9.3066136400000001</v>
      </c>
      <c r="H29" s="291">
        <v>9.5839281300000003</v>
      </c>
      <c r="I29" s="291">
        <v>9.8985058100000014</v>
      </c>
      <c r="J29" s="291">
        <v>14.614228600000001</v>
      </c>
      <c r="K29" s="291">
        <v>6.5244711899999999</v>
      </c>
      <c r="L29" s="291">
        <v>8.0662035900000006</v>
      </c>
      <c r="M29" s="291">
        <v>9.4951475000000016</v>
      </c>
      <c r="N29" s="291">
        <v>12.185987750000001</v>
      </c>
      <c r="O29" s="291">
        <v>12.208355990000001</v>
      </c>
      <c r="P29" s="291">
        <v>11.970858359999999</v>
      </c>
      <c r="Q29" s="291">
        <v>11.40618886</v>
      </c>
      <c r="R29" s="289" t="s">
        <v>1227</v>
      </c>
    </row>
    <row r="30" spans="1:18">
      <c r="A30" s="320"/>
      <c r="B30" s="318" t="s">
        <v>1360</v>
      </c>
      <c r="C30" s="321"/>
      <c r="D30" s="287" t="s">
        <v>1228</v>
      </c>
      <c r="E30" s="291">
        <v>3.7402188600000001</v>
      </c>
      <c r="F30" s="291">
        <v>6.1830896600000003</v>
      </c>
      <c r="G30" s="291">
        <v>7.2661351600000001</v>
      </c>
      <c r="H30" s="291">
        <v>8.3037150799999999</v>
      </c>
      <c r="I30" s="291">
        <v>6.2028877199999997</v>
      </c>
      <c r="J30" s="291">
        <v>9.8450708300000009</v>
      </c>
      <c r="K30" s="291">
        <v>7.0658074000000006</v>
      </c>
      <c r="L30" s="291">
        <v>6.8854363300000001</v>
      </c>
      <c r="M30" s="291">
        <v>14.057020809999999</v>
      </c>
      <c r="N30" s="291">
        <v>10.28582956</v>
      </c>
      <c r="O30" s="291">
        <v>10.703229560000002</v>
      </c>
      <c r="P30" s="291">
        <v>10.70234956</v>
      </c>
      <c r="Q30" s="291">
        <v>13.072469590000001</v>
      </c>
      <c r="R30" s="289" t="s">
        <v>1229</v>
      </c>
    </row>
    <row r="31" spans="1:18">
      <c r="A31" s="320"/>
      <c r="B31" s="318" t="s">
        <v>1361</v>
      </c>
      <c r="C31" s="321"/>
      <c r="D31" s="287" t="s">
        <v>1230</v>
      </c>
      <c r="E31" s="293">
        <v>1.014</v>
      </c>
      <c r="F31" s="293">
        <v>1.1220000000000001</v>
      </c>
      <c r="G31" s="293">
        <v>1.22321923</v>
      </c>
      <c r="H31" s="293">
        <v>0.25</v>
      </c>
      <c r="I31" s="293">
        <v>0.25</v>
      </c>
      <c r="J31" s="293">
        <v>0.45329295000000003</v>
      </c>
      <c r="K31" s="293">
        <v>1.0645967500000002</v>
      </c>
      <c r="L31" s="293">
        <v>0.25</v>
      </c>
      <c r="M31" s="293">
        <v>0.25</v>
      </c>
      <c r="N31" s="293">
        <v>0.25</v>
      </c>
      <c r="O31" s="293">
        <v>0.25</v>
      </c>
      <c r="P31" s="293">
        <v>0.25</v>
      </c>
      <c r="Q31" s="293">
        <v>0.25</v>
      </c>
      <c r="R31" s="123" t="s">
        <v>1231</v>
      </c>
    </row>
    <row r="32" spans="1:18" ht="19.5">
      <c r="A32" s="320"/>
      <c r="B32" s="318" t="s">
        <v>1362</v>
      </c>
      <c r="C32" s="321"/>
      <c r="D32" s="288" t="s">
        <v>1232</v>
      </c>
      <c r="E32" s="291">
        <v>27.952303119999996</v>
      </c>
      <c r="F32" s="291">
        <v>27.828711199999997</v>
      </c>
      <c r="G32" s="291">
        <v>27.705856790000002</v>
      </c>
      <c r="H32" s="291">
        <v>27.582264880000004</v>
      </c>
      <c r="I32" s="291">
        <v>27.458672969999995</v>
      </c>
      <c r="J32" s="291">
        <v>27.550981060000002</v>
      </c>
      <c r="K32" s="291">
        <v>32.318299150000001</v>
      </c>
      <c r="L32" s="291">
        <v>32.768357229999999</v>
      </c>
      <c r="M32" s="291">
        <v>32.771265329999999</v>
      </c>
      <c r="N32" s="291">
        <v>32.808173409999995</v>
      </c>
      <c r="O32" s="291">
        <v>33.504902749999999</v>
      </c>
      <c r="P32" s="291">
        <v>25.319004589999999</v>
      </c>
      <c r="Q32" s="291">
        <v>25.192268920000004</v>
      </c>
      <c r="R32" s="289" t="s">
        <v>1233</v>
      </c>
    </row>
    <row r="33" spans="1:18">
      <c r="A33" s="320"/>
      <c r="B33" s="318" t="s">
        <v>1363</v>
      </c>
      <c r="C33" s="321"/>
      <c r="D33" s="287" t="s">
        <v>1234</v>
      </c>
      <c r="E33" s="291">
        <v>3.1500360499999998</v>
      </c>
      <c r="F33" s="291">
        <v>3.1255419599999996</v>
      </c>
      <c r="G33" s="291">
        <v>3.3191528199999993</v>
      </c>
      <c r="H33" s="291">
        <v>3.27683305</v>
      </c>
      <c r="I33" s="291">
        <v>3.1891509399999993</v>
      </c>
      <c r="J33" s="291">
        <v>3.0936365699999997</v>
      </c>
      <c r="K33" s="291">
        <v>3.2606700700000002</v>
      </c>
      <c r="L33" s="291">
        <v>3.1293098999999995</v>
      </c>
      <c r="M33" s="291">
        <v>2.9147244699999999</v>
      </c>
      <c r="N33" s="291">
        <v>3.0777804799999995</v>
      </c>
      <c r="O33" s="291">
        <v>3.1902310199999997</v>
      </c>
      <c r="P33" s="291">
        <v>3.4448155799999993</v>
      </c>
      <c r="Q33" s="291">
        <v>3.3023829699999996</v>
      </c>
      <c r="R33" s="123" t="s">
        <v>1235</v>
      </c>
    </row>
    <row r="34" spans="1:18">
      <c r="A34" s="320"/>
      <c r="B34" s="318" t="s">
        <v>1364</v>
      </c>
      <c r="C34" s="321"/>
      <c r="D34" s="287" t="s">
        <v>1236</v>
      </c>
      <c r="E34" s="291">
        <v>14.142885729999998</v>
      </c>
      <c r="F34" s="291">
        <v>13.659559710000002</v>
      </c>
      <c r="G34" s="291">
        <v>13.335820519999999</v>
      </c>
      <c r="H34" s="291">
        <v>14.1616436</v>
      </c>
      <c r="I34" s="291">
        <v>14.837234959999998</v>
      </c>
      <c r="J34" s="291">
        <v>15.005843129999999</v>
      </c>
      <c r="K34" s="291">
        <v>14.313769149999999</v>
      </c>
      <c r="L34" s="291">
        <v>14.315948450000002</v>
      </c>
      <c r="M34" s="291">
        <v>15.21016477</v>
      </c>
      <c r="N34" s="291">
        <v>16.742969600000002</v>
      </c>
      <c r="O34" s="291">
        <v>18.565289789999998</v>
      </c>
      <c r="P34" s="291">
        <v>16.695593380000002</v>
      </c>
      <c r="Q34" s="291">
        <v>17.655184639999998</v>
      </c>
      <c r="R34" s="123" t="s">
        <v>1237</v>
      </c>
    </row>
    <row r="35" spans="1:18">
      <c r="A35" s="25" t="s">
        <v>1365</v>
      </c>
      <c r="B35" s="318" t="s">
        <v>1365</v>
      </c>
      <c r="C35" s="319" t="s">
        <v>1365</v>
      </c>
      <c r="D35" s="287" t="s">
        <v>1238</v>
      </c>
      <c r="E35" s="291">
        <v>1046.6779446900002</v>
      </c>
      <c r="F35" s="291">
        <v>1061.8819526</v>
      </c>
      <c r="G35" s="291">
        <v>1039.5951220699999</v>
      </c>
      <c r="H35" s="291">
        <v>1094.7661667499999</v>
      </c>
      <c r="I35" s="291">
        <v>1052.4046990399997</v>
      </c>
      <c r="J35" s="291">
        <v>1095.43707118</v>
      </c>
      <c r="K35" s="291">
        <v>1092.2298507899998</v>
      </c>
      <c r="L35" s="291">
        <v>1150.7313848199999</v>
      </c>
      <c r="M35" s="291">
        <v>1161.9497729</v>
      </c>
      <c r="N35" s="291">
        <v>1235.0414815000004</v>
      </c>
      <c r="O35" s="291">
        <v>1272.88864569</v>
      </c>
      <c r="P35" s="291">
        <v>1425.50772624</v>
      </c>
      <c r="Q35" s="291">
        <v>1278.7077679900001</v>
      </c>
      <c r="R35" s="123" t="s">
        <v>1239</v>
      </c>
    </row>
    <row r="36" spans="1:18">
      <c r="A36" s="25" t="s">
        <v>1366</v>
      </c>
      <c r="B36" s="318" t="s">
        <v>1240</v>
      </c>
      <c r="C36" s="319" t="s">
        <v>1367</v>
      </c>
      <c r="D36" s="287" t="s">
        <v>1240</v>
      </c>
      <c r="E36" s="291">
        <v>2464.8194800900001</v>
      </c>
      <c r="F36" s="291">
        <v>2500.7793647400003</v>
      </c>
      <c r="G36" s="291">
        <v>2467.2654052600001</v>
      </c>
      <c r="H36" s="291">
        <v>2458.6071212799998</v>
      </c>
      <c r="I36" s="291">
        <v>2489.1325958100001</v>
      </c>
      <c r="J36" s="291">
        <v>2587.0034616600001</v>
      </c>
      <c r="K36" s="291">
        <v>2526.4281339200002</v>
      </c>
      <c r="L36" s="291">
        <v>2645.93443669</v>
      </c>
      <c r="M36" s="291">
        <v>2588.5596972500002</v>
      </c>
      <c r="N36" s="291">
        <v>2526.0294374899995</v>
      </c>
      <c r="O36" s="291">
        <v>2789.8348055699998</v>
      </c>
      <c r="P36" s="291">
        <v>2834.5903959800003</v>
      </c>
      <c r="Q36" s="291">
        <v>2965.8898809399998</v>
      </c>
      <c r="R36" s="123" t="s">
        <v>1241</v>
      </c>
    </row>
    <row r="37" spans="1:18" s="103" customFormat="1" ht="9">
      <c r="A37" s="36" t="s">
        <v>1368</v>
      </c>
      <c r="B37" s="326" t="s">
        <v>1242</v>
      </c>
      <c r="C37" s="327" t="s">
        <v>1242</v>
      </c>
      <c r="D37" s="30" t="s">
        <v>1242</v>
      </c>
      <c r="E37" s="293">
        <v>24122.267145810001</v>
      </c>
      <c r="F37" s="293">
        <v>24964.089144730002</v>
      </c>
      <c r="G37" s="293">
        <v>26016.339621150004</v>
      </c>
      <c r="H37" s="293">
        <v>26688.842491739997</v>
      </c>
      <c r="I37" s="293">
        <v>26980.638223849997</v>
      </c>
      <c r="J37" s="293">
        <v>27373.970042479996</v>
      </c>
      <c r="K37" s="293">
        <v>26658.636500379998</v>
      </c>
      <c r="L37" s="293">
        <v>27210.905132390002</v>
      </c>
      <c r="M37" s="293">
        <v>27651.465657269997</v>
      </c>
      <c r="N37" s="293">
        <v>28180.91691104</v>
      </c>
      <c r="O37" s="293">
        <v>29067.77184922</v>
      </c>
      <c r="P37" s="293">
        <v>29716.099980620002</v>
      </c>
      <c r="Q37" s="293">
        <v>29994.319335740001</v>
      </c>
      <c r="R37" s="294" t="s">
        <v>135</v>
      </c>
    </row>
    <row r="38" spans="1:18">
      <c r="A38" s="322" t="s">
        <v>1369</v>
      </c>
      <c r="B38" s="323" t="s">
        <v>1370</v>
      </c>
      <c r="C38" s="324"/>
      <c r="D38" s="36" t="s">
        <v>1243</v>
      </c>
      <c r="E38" s="291"/>
      <c r="F38" s="291"/>
      <c r="G38" s="291"/>
      <c r="H38" s="291"/>
      <c r="I38" s="291"/>
      <c r="J38" s="291"/>
      <c r="K38" s="291"/>
      <c r="L38" s="291"/>
      <c r="M38" s="291"/>
      <c r="N38" s="291"/>
      <c r="O38" s="291"/>
      <c r="P38" s="291"/>
      <c r="Q38" s="291"/>
      <c r="R38" s="130" t="s">
        <v>1244</v>
      </c>
    </row>
    <row r="39" spans="1:18">
      <c r="A39" s="322" t="s">
        <v>1371</v>
      </c>
      <c r="B39" s="323" t="s">
        <v>1372</v>
      </c>
      <c r="C39" s="324" t="s">
        <v>1373</v>
      </c>
      <c r="D39" s="285" t="s">
        <v>1245</v>
      </c>
      <c r="E39" s="291"/>
      <c r="F39" s="291"/>
      <c r="G39" s="291"/>
      <c r="H39" s="291"/>
      <c r="I39" s="291"/>
      <c r="J39" s="291"/>
      <c r="K39" s="291"/>
      <c r="L39" s="291"/>
      <c r="M39" s="291"/>
      <c r="N39" s="291"/>
      <c r="O39" s="291"/>
      <c r="P39" s="291"/>
      <c r="Q39" s="291"/>
      <c r="R39" s="122" t="s">
        <v>1246</v>
      </c>
    </row>
    <row r="40" spans="1:18">
      <c r="A40" s="322" t="s">
        <v>1374</v>
      </c>
      <c r="B40" s="323"/>
      <c r="C40" s="324"/>
      <c r="D40" s="287" t="s">
        <v>1247</v>
      </c>
      <c r="E40" s="291"/>
      <c r="F40" s="291"/>
      <c r="G40" s="291"/>
      <c r="H40" s="291"/>
      <c r="I40" s="291"/>
      <c r="J40" s="291"/>
      <c r="K40" s="291"/>
      <c r="L40" s="291"/>
      <c r="M40" s="291"/>
      <c r="N40" s="291"/>
      <c r="O40" s="291"/>
      <c r="P40" s="291"/>
      <c r="Q40" s="291"/>
      <c r="R40" s="123" t="s">
        <v>1248</v>
      </c>
    </row>
    <row r="41" spans="1:18">
      <c r="A41" s="25" t="s">
        <v>1375</v>
      </c>
      <c r="B41" s="325"/>
      <c r="C41" s="321"/>
      <c r="D41" s="295" t="s">
        <v>1249</v>
      </c>
      <c r="E41" s="291">
        <v>198.36860833999998</v>
      </c>
      <c r="F41" s="291">
        <v>153.64636222000001</v>
      </c>
      <c r="G41" s="291">
        <v>148.46954544999997</v>
      </c>
      <c r="H41" s="291">
        <v>147.86172363999998</v>
      </c>
      <c r="I41" s="291">
        <v>149.58006914999999</v>
      </c>
      <c r="J41" s="291">
        <v>152.11902040000001</v>
      </c>
      <c r="K41" s="291">
        <v>238.61033468000002</v>
      </c>
      <c r="L41" s="291">
        <v>81.403626290000005</v>
      </c>
      <c r="M41" s="291">
        <v>102.21545648</v>
      </c>
      <c r="N41" s="291">
        <v>110.73578651999999</v>
      </c>
      <c r="O41" s="291">
        <v>108.69714488999999</v>
      </c>
      <c r="P41" s="291">
        <v>105.38747245999998</v>
      </c>
      <c r="Q41" s="291">
        <v>113.40363273000001</v>
      </c>
      <c r="R41" s="296" t="s">
        <v>1250</v>
      </c>
    </row>
    <row r="42" spans="1:18">
      <c r="A42" s="25" t="s">
        <v>1376</v>
      </c>
      <c r="B42" s="325"/>
      <c r="C42" s="321"/>
      <c r="D42" s="295" t="s">
        <v>1251</v>
      </c>
      <c r="E42" s="291">
        <v>87.325587160000012</v>
      </c>
      <c r="F42" s="291">
        <v>96.609763489999978</v>
      </c>
      <c r="G42" s="291">
        <v>145.35596565</v>
      </c>
      <c r="H42" s="291">
        <v>176.54438553999998</v>
      </c>
      <c r="I42" s="291">
        <v>73.325212680000007</v>
      </c>
      <c r="J42" s="291">
        <v>82.434636499999996</v>
      </c>
      <c r="K42" s="291">
        <v>88.399013429999997</v>
      </c>
      <c r="L42" s="291">
        <v>79.962344850000008</v>
      </c>
      <c r="M42" s="291">
        <v>82.984525069999989</v>
      </c>
      <c r="N42" s="291">
        <v>81.813228450000011</v>
      </c>
      <c r="O42" s="291">
        <v>93.149472750000001</v>
      </c>
      <c r="P42" s="291">
        <v>110.09795487000001</v>
      </c>
      <c r="Q42" s="291">
        <v>112.26195437000001</v>
      </c>
      <c r="R42" s="296" t="s">
        <v>1252</v>
      </c>
    </row>
    <row r="43" spans="1:18">
      <c r="A43" s="320"/>
      <c r="B43" s="318" t="s">
        <v>1377</v>
      </c>
      <c r="C43" s="321"/>
      <c r="D43" s="295" t="s">
        <v>1253</v>
      </c>
      <c r="E43" s="291">
        <v>51.00464095000001</v>
      </c>
      <c r="F43" s="291">
        <v>54.658030560000007</v>
      </c>
      <c r="G43" s="291">
        <v>54.92667586999999</v>
      </c>
      <c r="H43" s="291">
        <v>55.469961930000004</v>
      </c>
      <c r="I43" s="291">
        <v>54.823864369999995</v>
      </c>
      <c r="J43" s="291">
        <v>49.696003770000004</v>
      </c>
      <c r="K43" s="291">
        <v>43.408693590000006</v>
      </c>
      <c r="L43" s="291">
        <v>46.084168990000016</v>
      </c>
      <c r="M43" s="291">
        <v>48.527306240000016</v>
      </c>
      <c r="N43" s="291">
        <v>48.490347939999999</v>
      </c>
      <c r="O43" s="291">
        <v>42.163293110000005</v>
      </c>
      <c r="P43" s="291">
        <v>41.725306080000003</v>
      </c>
      <c r="Q43" s="291">
        <v>39.555411230000004</v>
      </c>
      <c r="R43" s="296" t="s">
        <v>1254</v>
      </c>
    </row>
    <row r="44" spans="1:18">
      <c r="A44" s="320"/>
      <c r="B44" s="318" t="s">
        <v>1378</v>
      </c>
      <c r="C44" s="321"/>
      <c r="D44" s="295" t="s">
        <v>1255</v>
      </c>
      <c r="E44" s="291">
        <v>16.326297009999998</v>
      </c>
      <c r="F44" s="291">
        <v>12.317900370000002</v>
      </c>
      <c r="G44" s="291">
        <v>16.450786310000002</v>
      </c>
      <c r="H44" s="291">
        <v>12.09831604</v>
      </c>
      <c r="I44" s="291">
        <v>10.39789242</v>
      </c>
      <c r="J44" s="291">
        <v>15.6979817</v>
      </c>
      <c r="K44" s="291">
        <v>7.9460255400000008</v>
      </c>
      <c r="L44" s="291">
        <v>4.3116866200000006</v>
      </c>
      <c r="M44" s="291">
        <v>5.7580206699999996</v>
      </c>
      <c r="N44" s="291">
        <v>5.1441082900000001</v>
      </c>
      <c r="O44" s="291">
        <v>6.9480536799999992</v>
      </c>
      <c r="P44" s="291">
        <v>9.2023431899999988</v>
      </c>
      <c r="Q44" s="291">
        <v>7.4419840199999996</v>
      </c>
      <c r="R44" s="296" t="s">
        <v>1256</v>
      </c>
    </row>
    <row r="45" spans="1:18">
      <c r="A45" s="25" t="s">
        <v>1379</v>
      </c>
      <c r="B45" s="325"/>
      <c r="C45" s="321"/>
      <c r="D45" s="295" t="s">
        <v>1257</v>
      </c>
      <c r="E45" s="291">
        <v>118.77726191999999</v>
      </c>
      <c r="F45" s="291">
        <v>108.00152016999998</v>
      </c>
      <c r="G45" s="291">
        <v>135.13262474999999</v>
      </c>
      <c r="H45" s="291">
        <v>131.15291425000001</v>
      </c>
      <c r="I45" s="291">
        <v>163.73585250000002</v>
      </c>
      <c r="J45" s="291">
        <v>142.73687936999994</v>
      </c>
      <c r="K45" s="291">
        <v>142.53480204000002</v>
      </c>
      <c r="L45" s="291">
        <v>143.02900972</v>
      </c>
      <c r="M45" s="291">
        <v>147.02414988999996</v>
      </c>
      <c r="N45" s="291">
        <v>141.39875735000001</v>
      </c>
      <c r="O45" s="291">
        <v>160.29666653999999</v>
      </c>
      <c r="P45" s="291">
        <v>153.6342554</v>
      </c>
      <c r="Q45" s="291">
        <v>163.13169748000004</v>
      </c>
      <c r="R45" s="296" t="s">
        <v>1258</v>
      </c>
    </row>
    <row r="46" spans="1:18">
      <c r="A46" s="25" t="s">
        <v>1380</v>
      </c>
      <c r="B46" s="325"/>
      <c r="C46" s="321"/>
      <c r="D46" s="295" t="s">
        <v>1259</v>
      </c>
      <c r="E46" s="291">
        <v>7.9990630800000009</v>
      </c>
      <c r="F46" s="291">
        <v>7.4757653500000005</v>
      </c>
      <c r="G46" s="291">
        <v>7.3949580399999997</v>
      </c>
      <c r="H46" s="291">
        <v>5.7009133900000002</v>
      </c>
      <c r="I46" s="291">
        <v>5.2764746100000002</v>
      </c>
      <c r="J46" s="291">
        <v>5.2291422999999995</v>
      </c>
      <c r="K46" s="291">
        <v>5.2372304600000001</v>
      </c>
      <c r="L46" s="291">
        <v>5.8705017200000009</v>
      </c>
      <c r="M46" s="291">
        <v>5.7841662500000002</v>
      </c>
      <c r="N46" s="291">
        <v>5.764176130000001</v>
      </c>
      <c r="O46" s="291">
        <v>5.7564223299999995</v>
      </c>
      <c r="P46" s="291">
        <v>5.0617025100000008</v>
      </c>
      <c r="Q46" s="291">
        <v>5.0279796499999989</v>
      </c>
      <c r="R46" s="296" t="s">
        <v>1260</v>
      </c>
    </row>
    <row r="47" spans="1:18">
      <c r="A47" s="25" t="s">
        <v>1381</v>
      </c>
      <c r="B47" s="325"/>
      <c r="C47" s="321"/>
      <c r="D47" s="295" t="s">
        <v>1261</v>
      </c>
      <c r="E47" s="291">
        <v>5.6081717300000005</v>
      </c>
      <c r="F47" s="291">
        <v>7.7181748800000003</v>
      </c>
      <c r="G47" s="291">
        <v>7.7630093400000009</v>
      </c>
      <c r="H47" s="291">
        <v>8.7261028300000003</v>
      </c>
      <c r="I47" s="291">
        <v>6.64248409</v>
      </c>
      <c r="J47" s="291">
        <v>10.27541139</v>
      </c>
      <c r="K47" s="291">
        <v>7.7557305800000007</v>
      </c>
      <c r="L47" s="291">
        <v>8.5180730800000006</v>
      </c>
      <c r="M47" s="291">
        <v>9.2578970100000006</v>
      </c>
      <c r="N47" s="291">
        <v>11.73193938</v>
      </c>
      <c r="O47" s="291">
        <v>11.754307620000002</v>
      </c>
      <c r="P47" s="291">
        <v>11.970858359999999</v>
      </c>
      <c r="Q47" s="291">
        <v>11.40618886</v>
      </c>
      <c r="R47" s="296" t="s">
        <v>1262</v>
      </c>
    </row>
    <row r="48" spans="1:18" ht="19.5">
      <c r="A48" s="25" t="s">
        <v>1382</v>
      </c>
      <c r="B48" s="325"/>
      <c r="C48" s="321"/>
      <c r="D48" s="295" t="s">
        <v>1263</v>
      </c>
      <c r="E48" s="291">
        <v>7.4150726099999993</v>
      </c>
      <c r="F48" s="291">
        <v>7.72953489</v>
      </c>
      <c r="G48" s="291">
        <v>8.1232987999999988</v>
      </c>
      <c r="H48" s="291">
        <v>8.4750997199999993</v>
      </c>
      <c r="I48" s="291">
        <v>8.5834687800000005</v>
      </c>
      <c r="J48" s="291">
        <v>13.30844738</v>
      </c>
      <c r="K48" s="291">
        <v>5.14510735</v>
      </c>
      <c r="L48" s="291">
        <v>5.5620831299999995</v>
      </c>
      <c r="M48" s="291">
        <v>14.057020809999999</v>
      </c>
      <c r="N48" s="291">
        <v>10.28582956</v>
      </c>
      <c r="O48" s="291">
        <v>10.703229560000002</v>
      </c>
      <c r="P48" s="291">
        <v>10.70234956</v>
      </c>
      <c r="Q48" s="291">
        <v>13.072469590000001</v>
      </c>
      <c r="R48" s="296" t="s">
        <v>1264</v>
      </c>
    </row>
    <row r="49" spans="1:18">
      <c r="A49" s="320"/>
      <c r="B49" s="325"/>
      <c r="C49" s="319" t="s">
        <v>1383</v>
      </c>
      <c r="D49" s="295" t="s">
        <v>1265</v>
      </c>
      <c r="E49" s="291">
        <v>10.908717449999997</v>
      </c>
      <c r="F49" s="291">
        <v>62.041073599999997</v>
      </c>
      <c r="G49" s="291">
        <v>118.21106605999999</v>
      </c>
      <c r="H49" s="291">
        <v>13.614728810000001</v>
      </c>
      <c r="I49" s="291">
        <v>26.867441170000003</v>
      </c>
      <c r="J49" s="291">
        <v>159.07768389999998</v>
      </c>
      <c r="K49" s="291">
        <v>151.79447642999997</v>
      </c>
      <c r="L49" s="291">
        <v>46.835519399999995</v>
      </c>
      <c r="M49" s="291">
        <v>37.791353829999998</v>
      </c>
      <c r="N49" s="291">
        <v>89.74051747</v>
      </c>
      <c r="O49" s="291">
        <v>36.338571200000004</v>
      </c>
      <c r="P49" s="291">
        <v>21.246928010000001</v>
      </c>
      <c r="Q49" s="291">
        <v>73.610439100000008</v>
      </c>
      <c r="R49" s="296" t="s">
        <v>1266</v>
      </c>
    </row>
    <row r="50" spans="1:18">
      <c r="A50" s="320"/>
      <c r="B50" s="325"/>
      <c r="C50" s="319" t="s">
        <v>1384</v>
      </c>
      <c r="D50" s="295" t="s">
        <v>1267</v>
      </c>
      <c r="E50" s="291">
        <v>0</v>
      </c>
      <c r="F50" s="291">
        <v>0</v>
      </c>
      <c r="G50" s="291">
        <v>0</v>
      </c>
      <c r="H50" s="291">
        <v>1.8489999999999999E-2</v>
      </c>
      <c r="I50" s="291">
        <v>1.8489999999999999E-2</v>
      </c>
      <c r="J50" s="291">
        <v>0</v>
      </c>
      <c r="K50" s="291">
        <v>0</v>
      </c>
      <c r="L50" s="291">
        <v>0</v>
      </c>
      <c r="M50" s="291">
        <v>0</v>
      </c>
      <c r="N50" s="291">
        <v>0</v>
      </c>
      <c r="O50" s="291">
        <v>0</v>
      </c>
      <c r="P50" s="291">
        <v>0</v>
      </c>
      <c r="Q50" s="291">
        <v>0</v>
      </c>
      <c r="R50" s="296" t="s">
        <v>1268</v>
      </c>
    </row>
    <row r="51" spans="1:18">
      <c r="A51" s="320"/>
      <c r="B51" s="325"/>
      <c r="C51" s="319" t="s">
        <v>1385</v>
      </c>
      <c r="D51" s="297" t="s">
        <v>1269</v>
      </c>
      <c r="E51" s="290">
        <v>50.821108610000003</v>
      </c>
      <c r="F51" s="290">
        <v>94.456122899999983</v>
      </c>
      <c r="G51" s="290">
        <v>52.40767082</v>
      </c>
      <c r="H51" s="290">
        <v>77.02448566999999</v>
      </c>
      <c r="I51" s="290">
        <v>56.880462129999998</v>
      </c>
      <c r="J51" s="290">
        <v>77.529319669999978</v>
      </c>
      <c r="K51" s="290">
        <v>60.01463219</v>
      </c>
      <c r="L51" s="290">
        <v>63.724680179999993</v>
      </c>
      <c r="M51" s="290">
        <v>80.199407550000004</v>
      </c>
      <c r="N51" s="290">
        <v>76.198473100000001</v>
      </c>
      <c r="O51" s="290">
        <v>80.82948494</v>
      </c>
      <c r="P51" s="290">
        <v>78.07410225000001</v>
      </c>
      <c r="Q51" s="290">
        <v>72.538296340000002</v>
      </c>
      <c r="R51" s="296" t="s">
        <v>1270</v>
      </c>
    </row>
    <row r="52" spans="1:18">
      <c r="A52" s="320"/>
      <c r="B52" s="318" t="s">
        <v>1386</v>
      </c>
      <c r="C52" s="321"/>
      <c r="D52" s="297" t="s">
        <v>1271</v>
      </c>
      <c r="E52" s="290">
        <v>17.908699050000003</v>
      </c>
      <c r="F52" s="290">
        <v>9.0213471299999988</v>
      </c>
      <c r="G52" s="290">
        <v>9.2896029799999997</v>
      </c>
      <c r="H52" s="290">
        <v>9.3540664000000042</v>
      </c>
      <c r="I52" s="290">
        <v>16.256463289999999</v>
      </c>
      <c r="J52" s="290">
        <v>19.821436879999993</v>
      </c>
      <c r="K52" s="290">
        <v>38.303055560000011</v>
      </c>
      <c r="L52" s="290">
        <v>42.755007100000007</v>
      </c>
      <c r="M52" s="290">
        <v>61.416814599999995</v>
      </c>
      <c r="N52" s="290">
        <v>49.352497870000001</v>
      </c>
      <c r="O52" s="290">
        <v>32.465291579999999</v>
      </c>
      <c r="P52" s="290">
        <v>27.43449068</v>
      </c>
      <c r="Q52" s="290">
        <v>28.476131809999995</v>
      </c>
      <c r="R52" s="296" t="s">
        <v>1272</v>
      </c>
    </row>
    <row r="53" spans="1:18">
      <c r="A53" s="320"/>
      <c r="B53" s="318" t="s">
        <v>1387</v>
      </c>
      <c r="C53" s="321"/>
      <c r="D53" s="297" t="s">
        <v>1273</v>
      </c>
      <c r="E53" s="290">
        <v>26.60301119</v>
      </c>
      <c r="F53" s="290">
        <v>20.868745529999998</v>
      </c>
      <c r="G53" s="290">
        <v>23.74015709</v>
      </c>
      <c r="H53" s="290">
        <v>24.462574059999998</v>
      </c>
      <c r="I53" s="290">
        <v>23.817093100000001</v>
      </c>
      <c r="J53" s="290">
        <v>25.521222260000002</v>
      </c>
      <c r="K53" s="290">
        <v>27.619347620000003</v>
      </c>
      <c r="L53" s="290">
        <v>23.850330020000001</v>
      </c>
      <c r="M53" s="290">
        <v>27.770290009999997</v>
      </c>
      <c r="N53" s="290">
        <v>47.311848420000004</v>
      </c>
      <c r="O53" s="290">
        <v>44.65789006</v>
      </c>
      <c r="P53" s="290">
        <v>42.921886019999995</v>
      </c>
      <c r="Q53" s="290">
        <v>44.406846360000003</v>
      </c>
      <c r="R53" s="296" t="s">
        <v>1274</v>
      </c>
    </row>
    <row r="54" spans="1:18">
      <c r="A54" s="25" t="s">
        <v>1388</v>
      </c>
      <c r="B54" s="318" t="s">
        <v>1389</v>
      </c>
      <c r="C54" s="321"/>
      <c r="D54" s="297" t="s">
        <v>1275</v>
      </c>
      <c r="E54" s="290">
        <v>1.2015241299999999</v>
      </c>
      <c r="F54" s="290">
        <v>1.0088256799999999</v>
      </c>
      <c r="G54" s="290">
        <v>1.0551982699999998</v>
      </c>
      <c r="H54" s="290">
        <v>3.5205707099999999</v>
      </c>
      <c r="I54" s="290">
        <v>3.4337766300000001</v>
      </c>
      <c r="J54" s="290">
        <v>1.13526331</v>
      </c>
      <c r="K54" s="290">
        <v>0.66379648999999996</v>
      </c>
      <c r="L54" s="290">
        <v>0.94586709000000002</v>
      </c>
      <c r="M54" s="290">
        <v>1.2062088000000002</v>
      </c>
      <c r="N54" s="290">
        <v>1.27661085</v>
      </c>
      <c r="O54" s="290">
        <v>0.44028847999999998</v>
      </c>
      <c r="P54" s="290">
        <v>2.8284760100000006</v>
      </c>
      <c r="Q54" s="290">
        <v>0.41808798999999996</v>
      </c>
      <c r="R54" s="296" t="s">
        <v>1276</v>
      </c>
    </row>
    <row r="55" spans="1:18">
      <c r="A55" s="320"/>
      <c r="B55" s="325"/>
      <c r="C55" s="319" t="s">
        <v>1390</v>
      </c>
      <c r="D55" s="297" t="s">
        <v>1277</v>
      </c>
      <c r="E55" s="290">
        <v>13868.727459420001</v>
      </c>
      <c r="F55" s="290">
        <v>14756.471038160002</v>
      </c>
      <c r="G55" s="290">
        <v>15549.887475970001</v>
      </c>
      <c r="H55" s="290">
        <v>15985.534718399997</v>
      </c>
      <c r="I55" s="290">
        <v>16027.952572</v>
      </c>
      <c r="J55" s="290">
        <v>16292.24767948</v>
      </c>
      <c r="K55" s="290">
        <v>15489.617415170002</v>
      </c>
      <c r="L55" s="290">
        <v>15954.440853640001</v>
      </c>
      <c r="M55" s="290">
        <v>16052.752834180001</v>
      </c>
      <c r="N55" s="290">
        <v>16342.69493141</v>
      </c>
      <c r="O55" s="290">
        <v>16929.037630479997</v>
      </c>
      <c r="P55" s="290">
        <v>17421.80863815</v>
      </c>
      <c r="Q55" s="290">
        <v>17585.441833050001</v>
      </c>
      <c r="R55" s="296" t="s">
        <v>1278</v>
      </c>
    </row>
    <row r="56" spans="1:18">
      <c r="A56" s="25" t="s">
        <v>1391</v>
      </c>
      <c r="B56" s="318" t="s">
        <v>1392</v>
      </c>
      <c r="C56" s="319" t="s">
        <v>1393</v>
      </c>
      <c r="D56" s="297" t="s">
        <v>1279</v>
      </c>
      <c r="E56" s="290">
        <v>1743.0808041</v>
      </c>
      <c r="F56" s="290">
        <v>1808.1006482899998</v>
      </c>
      <c r="G56" s="290">
        <v>1759.4350216099999</v>
      </c>
      <c r="H56" s="290">
        <v>1895.8895454800002</v>
      </c>
      <c r="I56" s="290">
        <v>1866.6662462800002</v>
      </c>
      <c r="J56" s="290">
        <v>1880.2094284099994</v>
      </c>
      <c r="K56" s="290">
        <v>1824.7566074899999</v>
      </c>
      <c r="L56" s="290">
        <v>1899.4026387299998</v>
      </c>
      <c r="M56" s="290">
        <v>1985.7908913199999</v>
      </c>
      <c r="N56" s="290">
        <v>2035.5883860600002</v>
      </c>
      <c r="O56" s="290">
        <v>2256.8058106700005</v>
      </c>
      <c r="P56" s="290">
        <v>2201.39875626</v>
      </c>
      <c r="Q56" s="290">
        <v>2316.9041115600007</v>
      </c>
      <c r="R56" s="296" t="s">
        <v>1280</v>
      </c>
    </row>
    <row r="57" spans="1:18">
      <c r="A57" s="25" t="s">
        <v>1394</v>
      </c>
      <c r="B57" s="325"/>
      <c r="C57" s="321"/>
      <c r="D57" s="297" t="s">
        <v>1281</v>
      </c>
      <c r="E57" s="290">
        <v>16212.076026750001</v>
      </c>
      <c r="F57" s="290">
        <v>17200.124853220001</v>
      </c>
      <c r="G57" s="290">
        <v>18037.643057010002</v>
      </c>
      <c r="H57" s="290">
        <v>18555.448596869996</v>
      </c>
      <c r="I57" s="290">
        <v>18494.2578632</v>
      </c>
      <c r="J57" s="290">
        <v>18927.039556719999</v>
      </c>
      <c r="K57" s="290">
        <v>18131.806268619999</v>
      </c>
      <c r="L57" s="290">
        <v>18406.696390560002</v>
      </c>
      <c r="M57" s="290">
        <v>18662.536342710002</v>
      </c>
      <c r="N57" s="290">
        <v>19057.5274388</v>
      </c>
      <c r="O57" s="290">
        <v>19820.04355789</v>
      </c>
      <c r="P57" s="290">
        <v>20243.49551981</v>
      </c>
      <c r="Q57" s="290">
        <v>20587.097064140002</v>
      </c>
      <c r="R57" s="296" t="s">
        <v>1282</v>
      </c>
    </row>
    <row r="58" spans="1:18">
      <c r="A58" s="322" t="s">
        <v>1395</v>
      </c>
      <c r="B58" s="323"/>
      <c r="C58" s="324"/>
      <c r="D58" s="287" t="s">
        <v>1283</v>
      </c>
      <c r="E58" s="290"/>
      <c r="F58" s="290"/>
      <c r="G58" s="290"/>
      <c r="H58" s="290"/>
      <c r="I58" s="290"/>
      <c r="J58" s="290"/>
      <c r="K58" s="290"/>
      <c r="L58" s="290"/>
      <c r="M58" s="290"/>
      <c r="N58" s="290"/>
      <c r="O58" s="290"/>
      <c r="P58" s="290"/>
      <c r="Q58" s="290"/>
      <c r="R58" s="123" t="s">
        <v>1284</v>
      </c>
    </row>
    <row r="59" spans="1:18">
      <c r="A59" s="25" t="s">
        <v>1396</v>
      </c>
      <c r="B59" s="325"/>
      <c r="C59" s="321"/>
      <c r="D59" s="295" t="s">
        <v>1285</v>
      </c>
      <c r="E59" s="290">
        <v>646.23548137</v>
      </c>
      <c r="F59" s="290">
        <v>651.25126063999983</v>
      </c>
      <c r="G59" s="290">
        <v>642.39008207000018</v>
      </c>
      <c r="H59" s="290">
        <v>644.03720497999996</v>
      </c>
      <c r="I59" s="290">
        <v>646.65159394000034</v>
      </c>
      <c r="J59" s="290">
        <v>663.53538354999989</v>
      </c>
      <c r="K59" s="290">
        <v>651.86965678000001</v>
      </c>
      <c r="L59" s="290">
        <v>650.7148856</v>
      </c>
      <c r="M59" s="290">
        <v>629.00901662000012</v>
      </c>
      <c r="N59" s="290">
        <v>638.62669581000011</v>
      </c>
      <c r="O59" s="290">
        <v>644.09851101000004</v>
      </c>
      <c r="P59" s="290">
        <v>643.91780132000008</v>
      </c>
      <c r="Q59" s="290">
        <v>661.43016008000018</v>
      </c>
      <c r="R59" s="296" t="s">
        <v>1286</v>
      </c>
    </row>
    <row r="60" spans="1:18">
      <c r="A60" s="25" t="s">
        <v>1397</v>
      </c>
      <c r="B60" s="325"/>
      <c r="C60" s="321"/>
      <c r="D60" s="295" t="s">
        <v>1287</v>
      </c>
      <c r="E60" s="290">
        <v>158.06885793000001</v>
      </c>
      <c r="F60" s="290">
        <v>155.95376084999998</v>
      </c>
      <c r="G60" s="290">
        <v>169.18491352000001</v>
      </c>
      <c r="H60" s="290">
        <v>169.90904702999998</v>
      </c>
      <c r="I60" s="290">
        <v>165.05582291999997</v>
      </c>
      <c r="J60" s="290">
        <v>166.57047699</v>
      </c>
      <c r="K60" s="290">
        <v>164.80853596</v>
      </c>
      <c r="L60" s="290">
        <v>170.79667689999999</v>
      </c>
      <c r="M60" s="290">
        <v>195.49881189000001</v>
      </c>
      <c r="N60" s="290">
        <v>188.13748646999997</v>
      </c>
      <c r="O60" s="290">
        <v>188.44587877000001</v>
      </c>
      <c r="P60" s="290">
        <v>183.14731798000003</v>
      </c>
      <c r="Q60" s="290">
        <v>182.69837863999999</v>
      </c>
      <c r="R60" s="296" t="s">
        <v>1288</v>
      </c>
    </row>
    <row r="61" spans="1:18">
      <c r="A61" s="25" t="s">
        <v>1398</v>
      </c>
      <c r="B61" s="325"/>
      <c r="C61" s="321"/>
      <c r="D61" s="295" t="s">
        <v>1289</v>
      </c>
      <c r="E61" s="290">
        <v>255.74930543999997</v>
      </c>
      <c r="F61" s="290">
        <v>253.87790473999996</v>
      </c>
      <c r="G61" s="290">
        <v>251.01967726000001</v>
      </c>
      <c r="H61" s="290">
        <v>255.57825274999996</v>
      </c>
      <c r="I61" s="290">
        <v>268.9525307799999</v>
      </c>
      <c r="J61" s="290">
        <v>274.19576028</v>
      </c>
      <c r="K61" s="290">
        <v>278.57264309000004</v>
      </c>
      <c r="L61" s="290">
        <v>284.01397799000006</v>
      </c>
      <c r="M61" s="290">
        <v>291.73059800999999</v>
      </c>
      <c r="N61" s="290">
        <v>292.45397745999998</v>
      </c>
      <c r="O61" s="290">
        <v>304.70786197999996</v>
      </c>
      <c r="P61" s="290">
        <v>312.67109534999997</v>
      </c>
      <c r="Q61" s="290">
        <v>312.47694144999997</v>
      </c>
      <c r="R61" s="296" t="s">
        <v>1290</v>
      </c>
    </row>
    <row r="62" spans="1:18">
      <c r="A62" s="25" t="s">
        <v>1399</v>
      </c>
      <c r="B62" s="325"/>
      <c r="C62" s="321"/>
      <c r="D62" s="295" t="s">
        <v>1291</v>
      </c>
      <c r="E62" s="290">
        <v>1060.05364474</v>
      </c>
      <c r="F62" s="290">
        <v>1061.0829262299999</v>
      </c>
      <c r="G62" s="290">
        <v>1062.5946728500003</v>
      </c>
      <c r="H62" s="290">
        <v>1069.5245047599999</v>
      </c>
      <c r="I62" s="290">
        <v>1080.6599476400002</v>
      </c>
      <c r="J62" s="290">
        <v>1104.3016208199999</v>
      </c>
      <c r="K62" s="290">
        <v>1095.2508358300001</v>
      </c>
      <c r="L62" s="290">
        <v>1105.5255404899999</v>
      </c>
      <c r="M62" s="290">
        <v>1116.2384265200001</v>
      </c>
      <c r="N62" s="290">
        <v>1119.2181597400001</v>
      </c>
      <c r="O62" s="290">
        <v>1137.25225176</v>
      </c>
      <c r="P62" s="290">
        <v>1139.73621465</v>
      </c>
      <c r="Q62" s="290">
        <v>1156.6054801700002</v>
      </c>
      <c r="R62" s="296" t="s">
        <v>1292</v>
      </c>
    </row>
    <row r="63" spans="1:18">
      <c r="A63" s="25" t="s">
        <v>1400</v>
      </c>
      <c r="B63" s="325"/>
      <c r="C63" s="321"/>
      <c r="D63" s="287" t="s">
        <v>1293</v>
      </c>
      <c r="E63" s="290">
        <v>0</v>
      </c>
      <c r="F63" s="290">
        <v>0</v>
      </c>
      <c r="G63" s="290">
        <v>0.94355</v>
      </c>
      <c r="H63" s="290">
        <v>0.1</v>
      </c>
      <c r="I63" s="290">
        <v>0.1</v>
      </c>
      <c r="J63" s="290">
        <v>0.30329295000000001</v>
      </c>
      <c r="K63" s="290">
        <v>0.91459675000000007</v>
      </c>
      <c r="L63" s="290">
        <v>0.25</v>
      </c>
      <c r="M63" s="290">
        <v>0.25</v>
      </c>
      <c r="N63" s="290">
        <v>0.25</v>
      </c>
      <c r="O63" s="290">
        <v>0.25</v>
      </c>
      <c r="P63" s="290">
        <v>0.25</v>
      </c>
      <c r="Q63" s="290">
        <v>0.25</v>
      </c>
      <c r="R63" s="123" t="s">
        <v>1293</v>
      </c>
    </row>
    <row r="64" spans="1:18">
      <c r="A64" s="25" t="s">
        <v>1401</v>
      </c>
      <c r="B64" s="318" t="s">
        <v>7</v>
      </c>
      <c r="C64" s="319" t="s">
        <v>1402</v>
      </c>
      <c r="D64" s="287" t="s">
        <v>1294</v>
      </c>
      <c r="E64" s="290">
        <v>17272.129671490002</v>
      </c>
      <c r="F64" s="290">
        <v>18261.20777945</v>
      </c>
      <c r="G64" s="290">
        <v>19101.181279860004</v>
      </c>
      <c r="H64" s="290">
        <v>19625.073101629994</v>
      </c>
      <c r="I64" s="290">
        <v>19575.01781084</v>
      </c>
      <c r="J64" s="290">
        <v>20031.644470489999</v>
      </c>
      <c r="K64" s="290">
        <v>19227.9717012</v>
      </c>
      <c r="L64" s="290">
        <v>19512.47193105</v>
      </c>
      <c r="M64" s="290">
        <v>19779.024769230004</v>
      </c>
      <c r="N64" s="290">
        <v>20176.995598540001</v>
      </c>
      <c r="O64" s="290">
        <v>20957.545809650001</v>
      </c>
      <c r="P64" s="290">
        <v>21383.481734460001</v>
      </c>
      <c r="Q64" s="290">
        <v>21743.952544310003</v>
      </c>
      <c r="R64" s="123" t="s">
        <v>166</v>
      </c>
    </row>
    <row r="65" spans="1:18">
      <c r="A65" s="25"/>
      <c r="B65" s="318" t="s">
        <v>8</v>
      </c>
      <c r="C65" s="315"/>
      <c r="D65" s="285" t="s">
        <v>1295</v>
      </c>
      <c r="E65" s="290">
        <v>0</v>
      </c>
      <c r="F65" s="290">
        <v>0</v>
      </c>
      <c r="G65" s="290">
        <v>0</v>
      </c>
      <c r="H65" s="290">
        <v>0</v>
      </c>
      <c r="I65" s="290">
        <v>0</v>
      </c>
      <c r="J65" s="290">
        <v>0</v>
      </c>
      <c r="K65" s="290">
        <v>0</v>
      </c>
      <c r="L65" s="290">
        <v>0</v>
      </c>
      <c r="M65" s="290">
        <v>0</v>
      </c>
      <c r="N65" s="290">
        <v>0</v>
      </c>
      <c r="O65" s="290">
        <v>0</v>
      </c>
      <c r="P65" s="290">
        <v>0</v>
      </c>
      <c r="Q65" s="290">
        <v>0</v>
      </c>
      <c r="R65" s="122" t="s">
        <v>1296</v>
      </c>
    </row>
    <row r="66" spans="1:18">
      <c r="A66" s="322" t="s">
        <v>1403</v>
      </c>
      <c r="B66" s="323" t="s">
        <v>1404</v>
      </c>
      <c r="C66" s="328"/>
      <c r="D66" s="285" t="s">
        <v>1297</v>
      </c>
      <c r="E66" s="290"/>
      <c r="F66" s="290"/>
      <c r="G66" s="290"/>
      <c r="H66" s="290"/>
      <c r="I66" s="290"/>
      <c r="J66" s="290"/>
      <c r="K66" s="290"/>
      <c r="L66" s="290"/>
      <c r="M66" s="290"/>
      <c r="N66" s="290"/>
      <c r="O66" s="290"/>
      <c r="P66" s="290"/>
      <c r="Q66" s="290"/>
      <c r="R66" s="122" t="s">
        <v>1298</v>
      </c>
    </row>
    <row r="67" spans="1:18">
      <c r="A67" s="25"/>
      <c r="B67" s="318" t="s">
        <v>1405</v>
      </c>
      <c r="C67" s="329"/>
      <c r="D67" s="287" t="s">
        <v>1299</v>
      </c>
      <c r="E67" s="290">
        <v>1134.3402488899999</v>
      </c>
      <c r="F67" s="290">
        <v>1080.70223536</v>
      </c>
      <c r="G67" s="290">
        <v>1080.99227116</v>
      </c>
      <c r="H67" s="290">
        <v>1081.04602759</v>
      </c>
      <c r="I67" s="290">
        <v>1273.73250699</v>
      </c>
      <c r="J67" s="290">
        <v>1273.8153695299998</v>
      </c>
      <c r="K67" s="290">
        <v>1281.88487934</v>
      </c>
      <c r="L67" s="290">
        <v>1291.9789741500001</v>
      </c>
      <c r="M67" s="290">
        <v>1291.9789741500001</v>
      </c>
      <c r="N67" s="290">
        <v>1291.9789741500001</v>
      </c>
      <c r="O67" s="290">
        <v>1291.9789741500001</v>
      </c>
      <c r="P67" s="290">
        <v>1344.4789741500001</v>
      </c>
      <c r="Q67" s="290">
        <v>1344.4789741500001</v>
      </c>
      <c r="R67" s="123" t="s">
        <v>1300</v>
      </c>
    </row>
    <row r="68" spans="1:18">
      <c r="A68" s="25" t="s">
        <v>1406</v>
      </c>
      <c r="B68" s="318"/>
      <c r="C68" s="329"/>
      <c r="D68" s="287" t="s">
        <v>1301</v>
      </c>
      <c r="E68" s="290">
        <v>1444.6661300999999</v>
      </c>
      <c r="F68" s="290">
        <v>1471.8507148900003</v>
      </c>
      <c r="G68" s="290">
        <v>1524.7916032000001</v>
      </c>
      <c r="H68" s="290">
        <v>1533.2495433199997</v>
      </c>
      <c r="I68" s="290">
        <v>1578.55047984</v>
      </c>
      <c r="J68" s="290">
        <v>1582.8786333400001</v>
      </c>
      <c r="K68" s="290">
        <v>1525.3793842799998</v>
      </c>
      <c r="L68" s="290">
        <v>1649.6954216299998</v>
      </c>
      <c r="M68" s="290">
        <v>1725.2832207800002</v>
      </c>
      <c r="N68" s="290">
        <v>1747.3506372500001</v>
      </c>
      <c r="O68" s="290">
        <v>1795.9264735599995</v>
      </c>
      <c r="P68" s="290">
        <v>1796.9997710299999</v>
      </c>
      <c r="Q68" s="290">
        <v>1835.9757828999998</v>
      </c>
      <c r="R68" s="123" t="s">
        <v>1302</v>
      </c>
    </row>
    <row r="69" spans="1:18">
      <c r="A69" s="25"/>
      <c r="B69" s="318" t="s">
        <v>1407</v>
      </c>
      <c r="C69" s="329"/>
      <c r="D69" s="287" t="s">
        <v>1303</v>
      </c>
      <c r="E69" s="290">
        <v>7.7983000000000002E-4</v>
      </c>
      <c r="F69" s="290">
        <v>7.7983000000000002E-4</v>
      </c>
      <c r="G69" s="290">
        <v>7.7983000000000002E-4</v>
      </c>
      <c r="H69" s="290">
        <v>7.7983000000000002E-4</v>
      </c>
      <c r="I69" s="290">
        <v>7.7983000000000002E-4</v>
      </c>
      <c r="J69" s="290">
        <v>7.7983000000000002E-4</v>
      </c>
      <c r="K69" s="290">
        <v>7.7983000000000002E-4</v>
      </c>
      <c r="L69" s="290">
        <v>7.7983000000000002E-4</v>
      </c>
      <c r="M69" s="290">
        <v>7.7983000000000002E-4</v>
      </c>
      <c r="N69" s="290">
        <v>7.7983000000000002E-4</v>
      </c>
      <c r="O69" s="290">
        <v>7.7983000000000002E-4</v>
      </c>
      <c r="P69" s="290">
        <v>7.7983000000000002E-4</v>
      </c>
      <c r="Q69" s="290">
        <v>7.7983000000000002E-4</v>
      </c>
      <c r="R69" s="123" t="s">
        <v>1304</v>
      </c>
    </row>
    <row r="70" spans="1:18">
      <c r="A70" s="25"/>
      <c r="B70" s="318" t="s">
        <v>1408</v>
      </c>
      <c r="C70" s="329"/>
      <c r="D70" s="287" t="s">
        <v>1305</v>
      </c>
      <c r="E70" s="290">
        <v>1.2534700000000001</v>
      </c>
      <c r="F70" s="290">
        <v>1.2534700000000001</v>
      </c>
      <c r="G70" s="290">
        <v>1.2534700000000001</v>
      </c>
      <c r="H70" s="290">
        <v>1.2534700000000001</v>
      </c>
      <c r="I70" s="290">
        <v>1.2534700000000001</v>
      </c>
      <c r="J70" s="290">
        <v>1.8785273200000001</v>
      </c>
      <c r="K70" s="290">
        <v>1.8785273200000001</v>
      </c>
      <c r="L70" s="290">
        <v>1.8785273200000001</v>
      </c>
      <c r="M70" s="290">
        <v>2.7098970499999999</v>
      </c>
      <c r="N70" s="290">
        <v>2.9265149300000002</v>
      </c>
      <c r="O70" s="290">
        <v>2.9265149300000002</v>
      </c>
      <c r="P70" s="290">
        <v>2.6749206299999999</v>
      </c>
      <c r="Q70" s="290">
        <v>2.3405887299999999</v>
      </c>
      <c r="R70" s="123" t="s">
        <v>157</v>
      </c>
    </row>
    <row r="71" spans="1:18">
      <c r="A71" s="25" t="s">
        <v>1409</v>
      </c>
      <c r="B71" s="318" t="s">
        <v>1409</v>
      </c>
      <c r="C71" s="329"/>
      <c r="D71" s="287" t="s">
        <v>1306</v>
      </c>
      <c r="E71" s="290">
        <v>-15.120405719999997</v>
      </c>
      <c r="F71" s="290">
        <v>-5.0101256700000034</v>
      </c>
      <c r="G71" s="290">
        <v>22.961820620000001</v>
      </c>
      <c r="H71" s="290">
        <v>24.605503150000001</v>
      </c>
      <c r="I71" s="290">
        <v>26.010854040000002</v>
      </c>
      <c r="J71" s="290">
        <v>15.47724511</v>
      </c>
      <c r="K71" s="290">
        <v>-26.806388070000001</v>
      </c>
      <c r="L71" s="290">
        <v>-25.528514529999999</v>
      </c>
      <c r="M71" s="290">
        <v>-19.022797989999997</v>
      </c>
      <c r="N71" s="290">
        <v>-16.651939249999998</v>
      </c>
      <c r="O71" s="290">
        <v>6.1961145499999981</v>
      </c>
      <c r="P71" s="290">
        <v>12.504440580000001</v>
      </c>
      <c r="Q71" s="290">
        <v>14.45976104</v>
      </c>
      <c r="R71" s="123" t="s">
        <v>1307</v>
      </c>
    </row>
    <row r="72" spans="1:18" hidden="1">
      <c r="A72" s="25" t="s">
        <v>1410</v>
      </c>
      <c r="B72" s="318"/>
      <c r="C72" s="329"/>
      <c r="D72" s="298" t="s">
        <v>1308</v>
      </c>
      <c r="E72" s="290">
        <v>0</v>
      </c>
      <c r="F72" s="290">
        <v>0</v>
      </c>
      <c r="G72" s="290">
        <v>0</v>
      </c>
      <c r="H72" s="290">
        <v>0</v>
      </c>
      <c r="I72" s="290">
        <v>0</v>
      </c>
      <c r="J72" s="290">
        <v>0</v>
      </c>
      <c r="K72" s="290">
        <v>0</v>
      </c>
      <c r="L72" s="290">
        <v>0</v>
      </c>
      <c r="M72" s="290">
        <v>0</v>
      </c>
      <c r="N72" s="290">
        <v>0</v>
      </c>
      <c r="O72" s="290">
        <v>0</v>
      </c>
      <c r="P72" s="290">
        <v>0</v>
      </c>
      <c r="Q72" s="290">
        <v>0</v>
      </c>
      <c r="R72" s="330"/>
    </row>
    <row r="73" spans="1:18">
      <c r="A73" s="25"/>
      <c r="B73" s="318" t="s">
        <v>1411</v>
      </c>
      <c r="C73" s="329"/>
      <c r="D73" s="287" t="s">
        <v>1309</v>
      </c>
      <c r="E73" s="290">
        <v>0</v>
      </c>
      <c r="F73" s="290">
        <v>0</v>
      </c>
      <c r="G73" s="290">
        <v>0</v>
      </c>
      <c r="H73" s="290">
        <v>0</v>
      </c>
      <c r="I73" s="290">
        <v>0</v>
      </c>
      <c r="J73" s="290">
        <v>0</v>
      </c>
      <c r="K73" s="290">
        <v>0</v>
      </c>
      <c r="L73" s="290">
        <v>0</v>
      </c>
      <c r="M73" s="290">
        <v>0</v>
      </c>
      <c r="N73" s="290">
        <v>0</v>
      </c>
      <c r="O73" s="290">
        <v>0</v>
      </c>
      <c r="P73" s="290">
        <v>0</v>
      </c>
      <c r="Q73" s="290">
        <v>0</v>
      </c>
      <c r="R73" s="123" t="s">
        <v>1310</v>
      </c>
    </row>
    <row r="74" spans="1:18">
      <c r="A74" s="25"/>
      <c r="B74" s="318" t="s">
        <v>1412</v>
      </c>
      <c r="C74" s="329"/>
      <c r="D74" s="287" t="s">
        <v>1311</v>
      </c>
      <c r="E74" s="290">
        <v>4284.9979540200002</v>
      </c>
      <c r="F74" s="290">
        <v>4154.0850470700007</v>
      </c>
      <c r="G74" s="290">
        <v>4285.1578826599998</v>
      </c>
      <c r="H74" s="290">
        <v>4423.6134427700008</v>
      </c>
      <c r="I74" s="290">
        <v>4526.7756576399997</v>
      </c>
      <c r="J74" s="290">
        <v>4467.8227017100016</v>
      </c>
      <c r="K74" s="290">
        <v>4648.3279961900007</v>
      </c>
      <c r="L74" s="290">
        <v>4780.4079413400004</v>
      </c>
      <c r="M74" s="290">
        <v>4872.2072108499988</v>
      </c>
      <c r="N74" s="290">
        <v>4978.3803211300001</v>
      </c>
      <c r="O74" s="290">
        <v>5013.8897969900008</v>
      </c>
      <c r="P74" s="290">
        <v>5171.5296179300003</v>
      </c>
      <c r="Q74" s="290">
        <v>5054.0641682599999</v>
      </c>
      <c r="R74" s="123" t="s">
        <v>1312</v>
      </c>
    </row>
    <row r="75" spans="1:18">
      <c r="A75" s="25" t="s">
        <v>1413</v>
      </c>
      <c r="B75" s="329"/>
      <c r="C75" s="329"/>
      <c r="D75" s="287" t="s">
        <v>1313</v>
      </c>
      <c r="E75" s="290">
        <v>0</v>
      </c>
      <c r="F75" s="290">
        <v>0</v>
      </c>
      <c r="G75" s="290">
        <v>0</v>
      </c>
      <c r="H75" s="290">
        <v>0</v>
      </c>
      <c r="I75" s="290">
        <v>0</v>
      </c>
      <c r="J75" s="290">
        <v>0</v>
      </c>
      <c r="K75" s="290">
        <v>0</v>
      </c>
      <c r="L75" s="290">
        <v>0</v>
      </c>
      <c r="M75" s="290">
        <v>0</v>
      </c>
      <c r="N75" s="290">
        <v>0</v>
      </c>
      <c r="O75" s="290">
        <v>0</v>
      </c>
      <c r="P75" s="290">
        <v>0</v>
      </c>
      <c r="Q75" s="290">
        <v>0</v>
      </c>
      <c r="R75" s="123" t="s">
        <v>1314</v>
      </c>
    </row>
    <row r="76" spans="1:18">
      <c r="A76" s="25" t="s">
        <v>1414</v>
      </c>
      <c r="B76" s="318" t="s">
        <v>9</v>
      </c>
      <c r="C76" s="329"/>
      <c r="D76" s="287" t="s">
        <v>9</v>
      </c>
      <c r="E76" s="290">
        <v>6850.1381771199995</v>
      </c>
      <c r="F76" s="290">
        <v>6702.8821214800009</v>
      </c>
      <c r="G76" s="290">
        <v>6915.1578274699996</v>
      </c>
      <c r="H76" s="290">
        <v>7063.7687666600004</v>
      </c>
      <c r="I76" s="290">
        <v>7406.3237483399998</v>
      </c>
      <c r="J76" s="290">
        <v>7341.873256840001</v>
      </c>
      <c r="K76" s="290">
        <v>7430.6651788899999</v>
      </c>
      <c r="L76" s="290">
        <v>7698.4331297400004</v>
      </c>
      <c r="M76" s="290">
        <v>7873.1572846699983</v>
      </c>
      <c r="N76" s="290">
        <v>8003.9852880400003</v>
      </c>
      <c r="O76" s="290">
        <v>8110.91865401</v>
      </c>
      <c r="P76" s="290">
        <v>8328.1885041500009</v>
      </c>
      <c r="Q76" s="290">
        <v>8251.3200549100002</v>
      </c>
      <c r="R76" s="123" t="s">
        <v>1315</v>
      </c>
    </row>
    <row r="77" spans="1:18" s="103" customFormat="1" thickBot="1">
      <c r="A77" s="36" t="s">
        <v>1415</v>
      </c>
      <c r="B77" s="326" t="s">
        <v>10</v>
      </c>
      <c r="C77" s="331"/>
      <c r="D77" s="302" t="s">
        <v>1316</v>
      </c>
      <c r="E77" s="303">
        <v>24122.267848610001</v>
      </c>
      <c r="F77" s="303">
        <v>24964.089900930001</v>
      </c>
      <c r="G77" s="303">
        <v>26016.339107330004</v>
      </c>
      <c r="H77" s="303">
        <v>26688.841868289994</v>
      </c>
      <c r="I77" s="303">
        <v>26981.34155918</v>
      </c>
      <c r="J77" s="303">
        <v>27373.51772733</v>
      </c>
      <c r="K77" s="303">
        <v>26658.636880090002</v>
      </c>
      <c r="L77" s="303">
        <v>27210.905060789999</v>
      </c>
      <c r="M77" s="303">
        <v>27652.182053900004</v>
      </c>
      <c r="N77" s="303">
        <v>28180.980886580001</v>
      </c>
      <c r="O77" s="303">
        <v>29068.464463659999</v>
      </c>
      <c r="P77" s="303">
        <v>29711.670238610001</v>
      </c>
      <c r="Q77" s="303">
        <v>29995.272599220003</v>
      </c>
      <c r="R77" s="304" t="s">
        <v>1317</v>
      </c>
    </row>
    <row r="78" spans="1:18" ht="10.5" thickBot="1">
      <c r="A78" s="332"/>
      <c r="B78" s="333"/>
      <c r="C78" s="333"/>
      <c r="D78" s="305"/>
      <c r="E78" s="306"/>
      <c r="F78" s="306"/>
      <c r="G78" s="306"/>
      <c r="H78" s="306"/>
      <c r="I78" s="306"/>
      <c r="J78" s="306"/>
      <c r="K78" s="306"/>
      <c r="L78" s="306"/>
      <c r="M78" s="306"/>
      <c r="N78" s="306"/>
      <c r="O78" s="306"/>
      <c r="P78" s="306"/>
      <c r="Q78" s="306"/>
      <c r="R78" s="307"/>
    </row>
    <row r="80" spans="1:18">
      <c r="D80" s="308"/>
      <c r="E80" s="21"/>
      <c r="F80" s="21"/>
      <c r="G80" s="21"/>
      <c r="H80" s="21"/>
      <c r="I80" s="21"/>
      <c r="J80" s="21"/>
      <c r="K80" s="21"/>
      <c r="L80" s="21"/>
      <c r="M80" s="21"/>
      <c r="N80" s="21"/>
      <c r="O80" s="21"/>
      <c r="P80" s="21"/>
      <c r="Q80" s="21"/>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5" sqref="B5"/>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61" customWidth="1"/>
    <col min="16" max="16384" width="9.140625" style="3"/>
  </cols>
  <sheetData>
    <row r="1" spans="1:15" s="1" customFormat="1" ht="12.75">
      <c r="A1" s="630" t="s">
        <v>257</v>
      </c>
      <c r="B1" s="630"/>
      <c r="C1" s="630"/>
      <c r="D1" s="630"/>
      <c r="E1" s="630"/>
      <c r="F1" s="630"/>
      <c r="G1" s="630"/>
      <c r="H1" s="630"/>
      <c r="I1" s="630"/>
      <c r="J1" s="630"/>
      <c r="K1" s="630"/>
      <c r="L1" s="630"/>
      <c r="M1" s="630"/>
      <c r="N1" s="630"/>
      <c r="O1" s="630"/>
    </row>
    <row r="2" spans="1:15" s="134" customFormat="1" ht="12" customHeight="1">
      <c r="A2" s="617" t="s">
        <v>577</v>
      </c>
      <c r="B2" s="617"/>
      <c r="C2" s="617"/>
      <c r="D2" s="617"/>
      <c r="E2" s="617"/>
      <c r="F2" s="617"/>
      <c r="G2" s="617"/>
      <c r="H2" s="617"/>
      <c r="I2" s="617"/>
      <c r="J2" s="617"/>
      <c r="K2" s="617"/>
      <c r="L2" s="617"/>
      <c r="M2" s="617"/>
      <c r="N2" s="617"/>
      <c r="O2" s="617"/>
    </row>
    <row r="3" spans="1:15" s="4" customFormat="1" ht="12" customHeight="1" thickBot="1">
      <c r="A3" s="264"/>
      <c r="B3" s="264"/>
      <c r="C3" s="264"/>
      <c r="D3" s="264"/>
      <c r="E3" s="264"/>
      <c r="F3" s="264"/>
      <c r="G3" s="264"/>
      <c r="H3" s="264"/>
      <c r="I3" s="264"/>
      <c r="J3" s="264"/>
      <c r="K3" s="264"/>
      <c r="L3" s="264"/>
      <c r="M3" s="264"/>
      <c r="N3" s="264"/>
      <c r="O3" s="334"/>
    </row>
    <row r="4" spans="1:15" s="281" customFormat="1"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253" t="s">
        <v>144</v>
      </c>
    </row>
    <row r="5" spans="1:15">
      <c r="A5" s="326" t="s">
        <v>1179</v>
      </c>
      <c r="B5" s="335"/>
      <c r="C5" s="336"/>
      <c r="D5" s="336"/>
      <c r="E5" s="336"/>
      <c r="F5" s="336"/>
      <c r="G5" s="336"/>
      <c r="H5" s="337"/>
      <c r="I5" s="336"/>
      <c r="J5" s="336"/>
      <c r="K5" s="336"/>
      <c r="L5" s="336"/>
      <c r="M5" s="336"/>
      <c r="N5" s="336"/>
      <c r="O5" s="338" t="s">
        <v>255</v>
      </c>
    </row>
    <row r="6" spans="1:15">
      <c r="A6" s="339" t="s">
        <v>1180</v>
      </c>
      <c r="B6" s="286"/>
      <c r="C6" s="290"/>
      <c r="D6" s="290"/>
      <c r="E6" s="290"/>
      <c r="F6" s="290"/>
      <c r="G6" s="290"/>
      <c r="H6" s="340"/>
      <c r="I6" s="290"/>
      <c r="J6" s="290"/>
      <c r="K6" s="290"/>
      <c r="L6" s="290"/>
      <c r="M6" s="290"/>
      <c r="N6" s="341"/>
      <c r="O6" s="342" t="s">
        <v>1181</v>
      </c>
    </row>
    <row r="7" spans="1:15">
      <c r="A7" s="343" t="s">
        <v>1416</v>
      </c>
      <c r="B7" s="344">
        <v>1737.5857223100002</v>
      </c>
      <c r="C7" s="344">
        <v>1674.8383478999999</v>
      </c>
      <c r="D7" s="344">
        <v>1735.03871837</v>
      </c>
      <c r="E7" s="344">
        <v>1768.4369976899998</v>
      </c>
      <c r="F7" s="344">
        <v>1787.0103067700004</v>
      </c>
      <c r="G7" s="344">
        <v>1839.4696791900001</v>
      </c>
      <c r="H7" s="344">
        <v>1815.6996493200002</v>
      </c>
      <c r="I7" s="344">
        <v>1617.09227891</v>
      </c>
      <c r="J7" s="344">
        <v>1691.8825061499999</v>
      </c>
      <c r="K7" s="344">
        <v>1745.5935049</v>
      </c>
      <c r="L7" s="344">
        <v>1604.4692174200002</v>
      </c>
      <c r="M7" s="344">
        <v>1648.9281283300002</v>
      </c>
      <c r="N7" s="344">
        <v>1635.9623381599999</v>
      </c>
      <c r="O7" s="345" t="s">
        <v>1183</v>
      </c>
    </row>
    <row r="8" spans="1:15">
      <c r="A8" s="343" t="s">
        <v>1184</v>
      </c>
      <c r="B8" s="344">
        <v>10.62264175</v>
      </c>
      <c r="C8" s="344">
        <v>15.25861433</v>
      </c>
      <c r="D8" s="344">
        <v>16.594784950000001</v>
      </c>
      <c r="E8" s="344">
        <v>16.617090919999999</v>
      </c>
      <c r="F8" s="344">
        <v>17.71071967</v>
      </c>
      <c r="G8" s="344">
        <v>19.5591343</v>
      </c>
      <c r="H8" s="344">
        <v>18.16133275</v>
      </c>
      <c r="I8" s="344">
        <v>18.57472606</v>
      </c>
      <c r="J8" s="344">
        <v>18.301490000000001</v>
      </c>
      <c r="K8" s="344">
        <v>18.816500000000001</v>
      </c>
      <c r="L8" s="344">
        <v>19.376810000000003</v>
      </c>
      <c r="M8" s="344">
        <v>20.404255000000003</v>
      </c>
      <c r="N8" s="344">
        <v>19.964578079999999</v>
      </c>
      <c r="O8" s="345" t="s">
        <v>1185</v>
      </c>
    </row>
    <row r="9" spans="1:15">
      <c r="A9" s="343" t="s">
        <v>1186</v>
      </c>
      <c r="B9" s="344">
        <v>230.47608916999999</v>
      </c>
      <c r="C9" s="344">
        <v>293.25256187999997</v>
      </c>
      <c r="D9" s="344">
        <v>306.88906686000001</v>
      </c>
      <c r="E9" s="344">
        <v>346.31339080999999</v>
      </c>
      <c r="F9" s="344">
        <v>328.19712204999996</v>
      </c>
      <c r="G9" s="344">
        <v>329.99326616999997</v>
      </c>
      <c r="H9" s="344">
        <v>364.95254394</v>
      </c>
      <c r="I9" s="344">
        <v>519.86710248999998</v>
      </c>
      <c r="J9" s="344">
        <v>497.10427276000001</v>
      </c>
      <c r="K9" s="344">
        <v>491.41213113999993</v>
      </c>
      <c r="L9" s="344">
        <v>333.89199693999996</v>
      </c>
      <c r="M9" s="344">
        <v>378.17290235000007</v>
      </c>
      <c r="N9" s="344">
        <v>385.18687452</v>
      </c>
      <c r="O9" s="345" t="s">
        <v>1187</v>
      </c>
    </row>
    <row r="10" spans="1:15">
      <c r="A10" s="343" t="s">
        <v>1188</v>
      </c>
      <c r="B10" s="344">
        <v>683.06266175999997</v>
      </c>
      <c r="C10" s="344">
        <v>729.71968199999992</v>
      </c>
      <c r="D10" s="344">
        <v>757.47185834000004</v>
      </c>
      <c r="E10" s="344">
        <v>747.3599770400001</v>
      </c>
      <c r="F10" s="344">
        <v>795.34472454000002</v>
      </c>
      <c r="G10" s="344">
        <v>777.99495780999973</v>
      </c>
      <c r="H10" s="344">
        <v>745.91971475000014</v>
      </c>
      <c r="I10" s="344">
        <v>777.36540266000009</v>
      </c>
      <c r="J10" s="344">
        <v>800.02274460000012</v>
      </c>
      <c r="K10" s="344">
        <v>870.47332678999999</v>
      </c>
      <c r="L10" s="344">
        <v>1115.33977192</v>
      </c>
      <c r="M10" s="344">
        <v>1114.2921692899999</v>
      </c>
      <c r="N10" s="344">
        <v>1198.3266854899998</v>
      </c>
      <c r="O10" s="345" t="s">
        <v>1189</v>
      </c>
    </row>
    <row r="11" spans="1:15">
      <c r="A11" s="346" t="s">
        <v>1417</v>
      </c>
      <c r="B11" s="344">
        <v>0</v>
      </c>
      <c r="C11" s="344">
        <v>0</v>
      </c>
      <c r="D11" s="344">
        <v>0</v>
      </c>
      <c r="E11" s="344">
        <v>0</v>
      </c>
      <c r="F11" s="344">
        <v>0</v>
      </c>
      <c r="G11" s="344">
        <v>0</v>
      </c>
      <c r="H11" s="344">
        <v>0</v>
      </c>
      <c r="I11" s="344">
        <v>0</v>
      </c>
      <c r="J11" s="344">
        <v>0</v>
      </c>
      <c r="K11" s="344">
        <v>0</v>
      </c>
      <c r="L11" s="344">
        <v>0</v>
      </c>
      <c r="M11" s="344">
        <v>0</v>
      </c>
      <c r="N11" s="344">
        <v>0</v>
      </c>
      <c r="O11" s="347" t="s">
        <v>1191</v>
      </c>
    </row>
    <row r="12" spans="1:15" ht="19.5">
      <c r="A12" s="346" t="s">
        <v>1418</v>
      </c>
      <c r="B12" s="344">
        <v>0</v>
      </c>
      <c r="C12" s="344">
        <v>0</v>
      </c>
      <c r="D12" s="344">
        <v>0</v>
      </c>
      <c r="E12" s="344">
        <v>0</v>
      </c>
      <c r="F12" s="344">
        <v>0</v>
      </c>
      <c r="G12" s="344">
        <v>0</v>
      </c>
      <c r="H12" s="344">
        <v>0</v>
      </c>
      <c r="I12" s="344">
        <v>0</v>
      </c>
      <c r="J12" s="344">
        <v>0</v>
      </c>
      <c r="K12" s="344">
        <v>0</v>
      </c>
      <c r="L12" s="344">
        <v>0</v>
      </c>
      <c r="M12" s="344">
        <v>0</v>
      </c>
      <c r="N12" s="344">
        <v>0</v>
      </c>
      <c r="O12" s="345" t="s">
        <v>1193</v>
      </c>
    </row>
    <row r="13" spans="1:15" ht="19.5">
      <c r="A13" s="346" t="s">
        <v>1194</v>
      </c>
      <c r="B13" s="344">
        <v>0</v>
      </c>
      <c r="C13" s="344">
        <v>0</v>
      </c>
      <c r="D13" s="344">
        <v>0</v>
      </c>
      <c r="E13" s="344">
        <v>0</v>
      </c>
      <c r="F13" s="344">
        <v>0</v>
      </c>
      <c r="G13" s="344">
        <v>0</v>
      </c>
      <c r="H13" s="344">
        <v>0</v>
      </c>
      <c r="I13" s="344">
        <v>0</v>
      </c>
      <c r="J13" s="344">
        <v>0</v>
      </c>
      <c r="K13" s="344">
        <v>0</v>
      </c>
      <c r="L13" s="344">
        <v>0</v>
      </c>
      <c r="M13" s="344">
        <v>0</v>
      </c>
      <c r="N13" s="344">
        <v>0</v>
      </c>
      <c r="O13" s="345" t="s">
        <v>1195</v>
      </c>
    </row>
    <row r="14" spans="1:15">
      <c r="A14" s="343" t="s">
        <v>1196</v>
      </c>
      <c r="B14" s="344">
        <v>399.72354349</v>
      </c>
      <c r="C14" s="344">
        <v>414.21693809000004</v>
      </c>
      <c r="D14" s="344">
        <v>419.69571885999994</v>
      </c>
      <c r="E14" s="344">
        <v>468.29852050999995</v>
      </c>
      <c r="F14" s="344">
        <v>499.73287526000001</v>
      </c>
      <c r="G14" s="344">
        <v>495.35032586000005</v>
      </c>
      <c r="H14" s="344">
        <v>482.38929163</v>
      </c>
      <c r="I14" s="344">
        <v>487.95202786999999</v>
      </c>
      <c r="J14" s="344">
        <v>527.07764153999995</v>
      </c>
      <c r="K14" s="344">
        <v>531.76296189000004</v>
      </c>
      <c r="L14" s="344">
        <v>575.80304486</v>
      </c>
      <c r="M14" s="344">
        <v>580.38032921999991</v>
      </c>
      <c r="N14" s="344">
        <v>583.55683968999995</v>
      </c>
      <c r="O14" s="345" t="s">
        <v>1197</v>
      </c>
    </row>
    <row r="15" spans="1:15">
      <c r="A15" s="343" t="s">
        <v>1198</v>
      </c>
      <c r="B15" s="344">
        <v>0</v>
      </c>
      <c r="C15" s="344">
        <v>0</v>
      </c>
      <c r="D15" s="344">
        <v>0</v>
      </c>
      <c r="E15" s="344">
        <v>0</v>
      </c>
      <c r="F15" s="344">
        <v>0</v>
      </c>
      <c r="G15" s="344">
        <v>0</v>
      </c>
      <c r="H15" s="344">
        <v>0</v>
      </c>
      <c r="I15" s="344">
        <v>0</v>
      </c>
      <c r="J15" s="344">
        <v>0</v>
      </c>
      <c r="K15" s="344">
        <v>0</v>
      </c>
      <c r="L15" s="344">
        <v>0</v>
      </c>
      <c r="M15" s="344">
        <v>0</v>
      </c>
      <c r="N15" s="344">
        <v>0</v>
      </c>
      <c r="O15" s="345" t="s">
        <v>1199</v>
      </c>
    </row>
    <row r="16" spans="1:15">
      <c r="A16" s="343" t="s">
        <v>1419</v>
      </c>
      <c r="B16" s="344">
        <v>0</v>
      </c>
      <c r="C16" s="344">
        <v>0</v>
      </c>
      <c r="D16" s="344">
        <v>0</v>
      </c>
      <c r="E16" s="344">
        <v>0</v>
      </c>
      <c r="F16" s="344">
        <v>0</v>
      </c>
      <c r="G16" s="344">
        <v>0</v>
      </c>
      <c r="H16" s="344">
        <v>0</v>
      </c>
      <c r="I16" s="344">
        <v>0</v>
      </c>
      <c r="J16" s="344">
        <v>0</v>
      </c>
      <c r="K16" s="344">
        <v>0</v>
      </c>
      <c r="L16" s="344">
        <v>0</v>
      </c>
      <c r="M16" s="344">
        <v>0</v>
      </c>
      <c r="N16" s="344">
        <v>0</v>
      </c>
      <c r="O16" s="345" t="s">
        <v>1201</v>
      </c>
    </row>
    <row r="17" spans="1:15">
      <c r="A17" s="343" t="s">
        <v>1420</v>
      </c>
      <c r="B17" s="344">
        <v>0</v>
      </c>
      <c r="C17" s="344">
        <v>0</v>
      </c>
      <c r="D17" s="344">
        <v>0</v>
      </c>
      <c r="E17" s="344">
        <v>0</v>
      </c>
      <c r="F17" s="344">
        <v>0</v>
      </c>
      <c r="G17" s="344">
        <v>0</v>
      </c>
      <c r="H17" s="344">
        <v>0</v>
      </c>
      <c r="I17" s="344">
        <v>0</v>
      </c>
      <c r="J17" s="344">
        <v>0</v>
      </c>
      <c r="K17" s="344">
        <v>0</v>
      </c>
      <c r="L17" s="344">
        <v>0</v>
      </c>
      <c r="M17" s="344">
        <v>0</v>
      </c>
      <c r="N17" s="344">
        <v>0</v>
      </c>
      <c r="O17" s="345" t="s">
        <v>1203</v>
      </c>
    </row>
    <row r="18" spans="1:15">
      <c r="A18" s="343" t="s">
        <v>1421</v>
      </c>
      <c r="B18" s="344">
        <v>0</v>
      </c>
      <c r="C18" s="344">
        <v>0</v>
      </c>
      <c r="D18" s="344">
        <v>0</v>
      </c>
      <c r="E18" s="344">
        <v>0</v>
      </c>
      <c r="F18" s="344">
        <v>0</v>
      </c>
      <c r="G18" s="344">
        <v>0</v>
      </c>
      <c r="H18" s="344">
        <v>0</v>
      </c>
      <c r="I18" s="344">
        <v>0</v>
      </c>
      <c r="J18" s="344">
        <v>0</v>
      </c>
      <c r="K18" s="344">
        <v>0</v>
      </c>
      <c r="L18" s="344">
        <v>0</v>
      </c>
      <c r="M18" s="344">
        <v>0</v>
      </c>
      <c r="N18" s="344">
        <v>0</v>
      </c>
      <c r="O18" s="345" t="s">
        <v>1422</v>
      </c>
    </row>
    <row r="19" spans="1:15">
      <c r="A19" s="343" t="s">
        <v>1210</v>
      </c>
      <c r="B19" s="344">
        <v>3061.4706585399999</v>
      </c>
      <c r="C19" s="344">
        <v>3127.28614423</v>
      </c>
      <c r="D19" s="344">
        <v>3235.6901474499996</v>
      </c>
      <c r="E19" s="344">
        <v>3347.02597702</v>
      </c>
      <c r="F19" s="344">
        <v>3427.9957483299995</v>
      </c>
      <c r="G19" s="344">
        <v>3462.3673633500002</v>
      </c>
      <c r="H19" s="344">
        <v>3427.1225324199995</v>
      </c>
      <c r="I19" s="344">
        <v>3420.8515380499998</v>
      </c>
      <c r="J19" s="344">
        <v>3534.3886551000001</v>
      </c>
      <c r="K19" s="344">
        <v>3658.0584248</v>
      </c>
      <c r="L19" s="344">
        <v>3648.8808412000008</v>
      </c>
      <c r="M19" s="344">
        <v>3742.1777842400002</v>
      </c>
      <c r="N19" s="344">
        <v>3822.9973159699998</v>
      </c>
      <c r="O19" s="345" t="s">
        <v>1211</v>
      </c>
    </row>
    <row r="20" spans="1:15">
      <c r="A20" s="339" t="s">
        <v>1212</v>
      </c>
      <c r="B20" s="344"/>
      <c r="C20" s="344"/>
      <c r="D20" s="344"/>
      <c r="E20" s="344"/>
      <c r="F20" s="344"/>
      <c r="G20" s="344"/>
      <c r="H20" s="344"/>
      <c r="I20" s="344"/>
      <c r="J20" s="344"/>
      <c r="K20" s="344"/>
      <c r="L20" s="344"/>
      <c r="M20" s="344"/>
      <c r="N20" s="344"/>
      <c r="O20" s="342" t="s">
        <v>1213</v>
      </c>
    </row>
    <row r="21" spans="1:15">
      <c r="A21" s="343" t="s">
        <v>1214</v>
      </c>
      <c r="B21" s="344">
        <v>244.57224775</v>
      </c>
      <c r="C21" s="344">
        <v>246.32257569999999</v>
      </c>
      <c r="D21" s="344">
        <v>215.17770023999998</v>
      </c>
      <c r="E21" s="344">
        <v>268.62611861999994</v>
      </c>
      <c r="F21" s="344">
        <v>232.85981860000001</v>
      </c>
      <c r="G21" s="344">
        <v>214.51237134999997</v>
      </c>
      <c r="H21" s="344">
        <v>245.83323297999999</v>
      </c>
      <c r="I21" s="344">
        <v>319.70690526999988</v>
      </c>
      <c r="J21" s="344">
        <v>304.48870675999996</v>
      </c>
      <c r="K21" s="344">
        <v>226.56735193999998</v>
      </c>
      <c r="L21" s="344">
        <v>319.40126830999998</v>
      </c>
      <c r="M21" s="344">
        <v>286.49548391999997</v>
      </c>
      <c r="N21" s="344">
        <v>335.59314496000013</v>
      </c>
      <c r="O21" s="345" t="s">
        <v>1215</v>
      </c>
    </row>
    <row r="22" spans="1:15">
      <c r="A22" s="343" t="s">
        <v>1216</v>
      </c>
      <c r="B22" s="344">
        <v>109.44371253999999</v>
      </c>
      <c r="C22" s="344">
        <v>51.563465939999993</v>
      </c>
      <c r="D22" s="344">
        <v>79.347430700000004</v>
      </c>
      <c r="E22" s="344">
        <v>66.534025</v>
      </c>
      <c r="F22" s="344">
        <v>62.517542339999999</v>
      </c>
      <c r="G22" s="344">
        <v>69.213013840000002</v>
      </c>
      <c r="H22" s="344">
        <v>70.362006589999993</v>
      </c>
      <c r="I22" s="344">
        <v>70.102226639999998</v>
      </c>
      <c r="J22" s="344">
        <v>76.008215239999998</v>
      </c>
      <c r="K22" s="344">
        <v>77.756976540000011</v>
      </c>
      <c r="L22" s="344">
        <v>94.807354720000006</v>
      </c>
      <c r="M22" s="344">
        <v>86.929304879999975</v>
      </c>
      <c r="N22" s="344">
        <v>93.761035740000011</v>
      </c>
      <c r="O22" s="345" t="s">
        <v>1217</v>
      </c>
    </row>
    <row r="23" spans="1:15">
      <c r="A23" s="343" t="s">
        <v>1218</v>
      </c>
      <c r="B23" s="344">
        <v>293.39661467000002</v>
      </c>
      <c r="C23" s="344">
        <v>301.93706637999998</v>
      </c>
      <c r="D23" s="344">
        <v>295.82884795000001</v>
      </c>
      <c r="E23" s="344">
        <v>295.48240966000003</v>
      </c>
      <c r="F23" s="344">
        <v>229.35372852</v>
      </c>
      <c r="G23" s="344">
        <v>222.69469982000004</v>
      </c>
      <c r="H23" s="344">
        <v>241.50566470000001</v>
      </c>
      <c r="I23" s="344">
        <v>154.98950762000001</v>
      </c>
      <c r="J23" s="344">
        <v>171.34478786000003</v>
      </c>
      <c r="K23" s="344">
        <v>179.49710058999997</v>
      </c>
      <c r="L23" s="344">
        <v>189.99476908999998</v>
      </c>
      <c r="M23" s="344">
        <v>182.11974691</v>
      </c>
      <c r="N23" s="344">
        <v>192.40932436</v>
      </c>
      <c r="O23" s="345" t="s">
        <v>1219</v>
      </c>
    </row>
    <row r="24" spans="1:15">
      <c r="A24" s="343" t="s">
        <v>1220</v>
      </c>
      <c r="B24" s="344">
        <v>0</v>
      </c>
      <c r="C24" s="344">
        <v>0</v>
      </c>
      <c r="D24" s="344">
        <v>1.2050224300000001</v>
      </c>
      <c r="E24" s="344">
        <v>0</v>
      </c>
      <c r="F24" s="344">
        <v>1.376E-2</v>
      </c>
      <c r="G24" s="344">
        <v>0</v>
      </c>
      <c r="H24" s="344">
        <v>0</v>
      </c>
      <c r="I24" s="344">
        <v>0</v>
      </c>
      <c r="J24" s="344">
        <v>0</v>
      </c>
      <c r="K24" s="344">
        <v>0</v>
      </c>
      <c r="L24" s="344">
        <v>0</v>
      </c>
      <c r="M24" s="344">
        <v>1.20475365</v>
      </c>
      <c r="N24" s="344">
        <v>0</v>
      </c>
      <c r="O24" s="345" t="s">
        <v>1221</v>
      </c>
    </row>
    <row r="25" spans="1:15">
      <c r="A25" s="343" t="s">
        <v>1222</v>
      </c>
      <c r="B25" s="344">
        <v>17.955294149999997</v>
      </c>
      <c r="C25" s="344">
        <v>20.863476770000005</v>
      </c>
      <c r="D25" s="344">
        <v>23.553872290000005</v>
      </c>
      <c r="E25" s="344">
        <v>22.987510889999996</v>
      </c>
      <c r="F25" s="344">
        <v>21.769302059999998</v>
      </c>
      <c r="G25" s="344">
        <v>23.772538210000004</v>
      </c>
      <c r="H25" s="344">
        <v>23.98414781</v>
      </c>
      <c r="I25" s="344">
        <v>28.252930470000003</v>
      </c>
      <c r="J25" s="344">
        <v>31.487150039999996</v>
      </c>
      <c r="K25" s="344">
        <v>32.013760720000001</v>
      </c>
      <c r="L25" s="344">
        <v>50.566645569999999</v>
      </c>
      <c r="M25" s="344">
        <v>31.422861440000002</v>
      </c>
      <c r="N25" s="344">
        <v>24.385969969999998</v>
      </c>
      <c r="O25" s="345" t="s">
        <v>1223</v>
      </c>
    </row>
    <row r="26" spans="1:15">
      <c r="A26" s="343" t="s">
        <v>1423</v>
      </c>
      <c r="B26" s="344">
        <v>109.38821414000002</v>
      </c>
      <c r="C26" s="344">
        <v>103.94733516999999</v>
      </c>
      <c r="D26" s="344">
        <v>104.85498944999999</v>
      </c>
      <c r="E26" s="344">
        <v>101.08506360999999</v>
      </c>
      <c r="F26" s="344">
        <v>102.27940119000002</v>
      </c>
      <c r="G26" s="344">
        <v>110.36739386000001</v>
      </c>
      <c r="H26" s="344">
        <v>105.93119933</v>
      </c>
      <c r="I26" s="344">
        <v>112.45644159</v>
      </c>
      <c r="J26" s="344">
        <v>113.66446342000002</v>
      </c>
      <c r="K26" s="344">
        <v>116.78892008000001</v>
      </c>
      <c r="L26" s="344">
        <v>119.41431518</v>
      </c>
      <c r="M26" s="344">
        <v>132.94424347999998</v>
      </c>
      <c r="N26" s="344">
        <v>135.44143924999997</v>
      </c>
      <c r="O26" s="345" t="s">
        <v>1424</v>
      </c>
    </row>
    <row r="27" spans="1:15">
      <c r="A27" s="343" t="s">
        <v>1240</v>
      </c>
      <c r="B27" s="344">
        <v>774.75608344999989</v>
      </c>
      <c r="C27" s="344">
        <v>724.6339201400001</v>
      </c>
      <c r="D27" s="344">
        <v>719.96786325000005</v>
      </c>
      <c r="E27" s="344">
        <v>754.71512798999993</v>
      </c>
      <c r="F27" s="344">
        <v>648.79355289</v>
      </c>
      <c r="G27" s="344">
        <v>640.56001731000003</v>
      </c>
      <c r="H27" s="344">
        <v>687.61625161999996</v>
      </c>
      <c r="I27" s="344">
        <v>685.50801179999996</v>
      </c>
      <c r="J27" s="344">
        <v>696.99332360000005</v>
      </c>
      <c r="K27" s="344">
        <v>632.62411008999993</v>
      </c>
      <c r="L27" s="344">
        <v>774.18435303000001</v>
      </c>
      <c r="M27" s="344">
        <v>721.11639449999996</v>
      </c>
      <c r="N27" s="344">
        <v>781.59091456000021</v>
      </c>
      <c r="O27" s="345" t="s">
        <v>1241</v>
      </c>
    </row>
    <row r="28" spans="1:15" s="103" customFormat="1" ht="9">
      <c r="A28" s="348" t="s">
        <v>1242</v>
      </c>
      <c r="B28" s="349">
        <v>3836.2267420800003</v>
      </c>
      <c r="C28" s="349">
        <v>3851.9200644099997</v>
      </c>
      <c r="D28" s="349">
        <v>3955.6580107499999</v>
      </c>
      <c r="E28" s="349">
        <v>4101.7411050700002</v>
      </c>
      <c r="F28" s="349">
        <v>4076.7893012799987</v>
      </c>
      <c r="G28" s="349">
        <v>4102.9273807099989</v>
      </c>
      <c r="H28" s="349">
        <v>4114.7387841399996</v>
      </c>
      <c r="I28" s="349">
        <v>4106.35954993</v>
      </c>
      <c r="J28" s="349">
        <v>4231.3819787799994</v>
      </c>
      <c r="K28" s="349">
        <v>4290.6825349599985</v>
      </c>
      <c r="L28" s="349">
        <v>4423.0651943000003</v>
      </c>
      <c r="M28" s="349">
        <v>4463.2941787899999</v>
      </c>
      <c r="N28" s="349">
        <v>4604.5882306000003</v>
      </c>
      <c r="O28" s="350" t="s">
        <v>135</v>
      </c>
    </row>
    <row r="29" spans="1:15">
      <c r="A29" s="326" t="s">
        <v>1243</v>
      </c>
      <c r="B29" s="344"/>
      <c r="C29" s="344"/>
      <c r="D29" s="344"/>
      <c r="E29" s="344"/>
      <c r="F29" s="344"/>
      <c r="G29" s="344"/>
      <c r="H29" s="344"/>
      <c r="I29" s="344"/>
      <c r="J29" s="344"/>
      <c r="K29" s="344"/>
      <c r="L29" s="344"/>
      <c r="M29" s="344"/>
      <c r="N29" s="344"/>
      <c r="O29" s="338" t="s">
        <v>1244</v>
      </c>
    </row>
    <row r="30" spans="1:15">
      <c r="A30" s="339" t="s">
        <v>1245</v>
      </c>
      <c r="B30" s="344"/>
      <c r="C30" s="344"/>
      <c r="D30" s="344"/>
      <c r="E30" s="344"/>
      <c r="F30" s="344"/>
      <c r="G30" s="344"/>
      <c r="H30" s="344"/>
      <c r="I30" s="344"/>
      <c r="J30" s="344"/>
      <c r="K30" s="344"/>
      <c r="L30" s="344"/>
      <c r="M30" s="344"/>
      <c r="N30" s="344"/>
      <c r="O30" s="342" t="s">
        <v>1246</v>
      </c>
    </row>
    <row r="31" spans="1:15">
      <c r="A31" s="343" t="s">
        <v>1247</v>
      </c>
      <c r="B31" s="344"/>
      <c r="C31" s="344"/>
      <c r="D31" s="344"/>
      <c r="E31" s="344"/>
      <c r="F31" s="344"/>
      <c r="G31" s="344"/>
      <c r="H31" s="344"/>
      <c r="I31" s="344"/>
      <c r="J31" s="344"/>
      <c r="K31" s="344"/>
      <c r="L31" s="344"/>
      <c r="M31" s="344"/>
      <c r="N31" s="344"/>
      <c r="O31" s="345" t="s">
        <v>1248</v>
      </c>
    </row>
    <row r="32" spans="1:15">
      <c r="A32" s="351" t="s">
        <v>1249</v>
      </c>
      <c r="B32" s="344">
        <v>198.36860833999998</v>
      </c>
      <c r="C32" s="344">
        <v>153.64636222000001</v>
      </c>
      <c r="D32" s="344">
        <v>148.46954544999997</v>
      </c>
      <c r="E32" s="344">
        <v>147.86172363999998</v>
      </c>
      <c r="F32" s="344">
        <v>149.58006914999999</v>
      </c>
      <c r="G32" s="344">
        <v>152.11902040000001</v>
      </c>
      <c r="H32" s="344">
        <v>238.61033468000002</v>
      </c>
      <c r="I32" s="344">
        <v>81.403626290000005</v>
      </c>
      <c r="J32" s="344">
        <v>102.21545648</v>
      </c>
      <c r="K32" s="344">
        <v>110.73578651999999</v>
      </c>
      <c r="L32" s="344">
        <v>108.69714488999999</v>
      </c>
      <c r="M32" s="344">
        <v>105.38747245999998</v>
      </c>
      <c r="N32" s="344">
        <v>113.40363273000001</v>
      </c>
      <c r="O32" s="352" t="s">
        <v>1250</v>
      </c>
    </row>
    <row r="33" spans="1:15">
      <c r="A33" s="351" t="s">
        <v>1251</v>
      </c>
      <c r="B33" s="344">
        <v>87.325587160000012</v>
      </c>
      <c r="C33" s="344">
        <v>96.609763489999978</v>
      </c>
      <c r="D33" s="344">
        <v>145.35596565</v>
      </c>
      <c r="E33" s="344">
        <v>176.54438553999998</v>
      </c>
      <c r="F33" s="344">
        <v>73.325212680000007</v>
      </c>
      <c r="G33" s="344">
        <v>82.434636499999996</v>
      </c>
      <c r="H33" s="344">
        <v>88.399013429999997</v>
      </c>
      <c r="I33" s="344">
        <v>79.962344850000008</v>
      </c>
      <c r="J33" s="344">
        <v>82.984525069999989</v>
      </c>
      <c r="K33" s="344">
        <v>81.813228450000011</v>
      </c>
      <c r="L33" s="344">
        <v>93.149472750000001</v>
      </c>
      <c r="M33" s="344">
        <v>110.09795487000001</v>
      </c>
      <c r="N33" s="344">
        <v>112.26195437000001</v>
      </c>
      <c r="O33" s="352" t="s">
        <v>1252</v>
      </c>
    </row>
    <row r="34" spans="1:15">
      <c r="A34" s="351" t="s">
        <v>1425</v>
      </c>
      <c r="B34" s="344">
        <v>118.77726191999999</v>
      </c>
      <c r="C34" s="344">
        <v>108.00152016999998</v>
      </c>
      <c r="D34" s="344">
        <v>135.13262474999999</v>
      </c>
      <c r="E34" s="344">
        <v>131.15291425000001</v>
      </c>
      <c r="F34" s="344">
        <v>163.73585250000002</v>
      </c>
      <c r="G34" s="344">
        <v>142.73687936999994</v>
      </c>
      <c r="H34" s="344">
        <v>142.53480204000002</v>
      </c>
      <c r="I34" s="344">
        <v>143.02900972</v>
      </c>
      <c r="J34" s="344">
        <v>147.02414988999996</v>
      </c>
      <c r="K34" s="344">
        <v>141.39875735000001</v>
      </c>
      <c r="L34" s="344">
        <v>160.29666653999999</v>
      </c>
      <c r="M34" s="344">
        <v>153.6342554</v>
      </c>
      <c r="N34" s="344">
        <v>163.13169748000004</v>
      </c>
      <c r="O34" s="352" t="s">
        <v>1426</v>
      </c>
    </row>
    <row r="35" spans="1:15">
      <c r="A35" s="351" t="s">
        <v>1427</v>
      </c>
      <c r="B35" s="344">
        <v>7.9990630800000009</v>
      </c>
      <c r="C35" s="344">
        <v>7.4757653500000005</v>
      </c>
      <c r="D35" s="344">
        <v>7.3949580399999997</v>
      </c>
      <c r="E35" s="344">
        <v>5.7009133900000002</v>
      </c>
      <c r="F35" s="344">
        <v>5.2764746100000002</v>
      </c>
      <c r="G35" s="344">
        <v>5.2291422999999995</v>
      </c>
      <c r="H35" s="344">
        <v>5.2372304600000001</v>
      </c>
      <c r="I35" s="344">
        <v>5.8705017200000009</v>
      </c>
      <c r="J35" s="344">
        <v>5.7841662500000002</v>
      </c>
      <c r="K35" s="344">
        <v>5.764176130000001</v>
      </c>
      <c r="L35" s="344">
        <v>5.7564223299999995</v>
      </c>
      <c r="M35" s="344">
        <v>5.0617025100000008</v>
      </c>
      <c r="N35" s="344">
        <v>5.0279796499999989</v>
      </c>
      <c r="O35" s="352" t="s">
        <v>1428</v>
      </c>
    </row>
    <row r="36" spans="1:15">
      <c r="A36" s="351" t="s">
        <v>1429</v>
      </c>
      <c r="B36" s="344">
        <v>5.6081717300000005</v>
      </c>
      <c r="C36" s="344">
        <v>7.7181748800000003</v>
      </c>
      <c r="D36" s="344">
        <v>7.7630093400000009</v>
      </c>
      <c r="E36" s="344">
        <v>8.7261028300000003</v>
      </c>
      <c r="F36" s="344">
        <v>6.64248409</v>
      </c>
      <c r="G36" s="344">
        <v>10.27541139</v>
      </c>
      <c r="H36" s="344">
        <v>7.7557305800000007</v>
      </c>
      <c r="I36" s="344">
        <v>8.5180730800000006</v>
      </c>
      <c r="J36" s="344">
        <v>9.2578970100000006</v>
      </c>
      <c r="K36" s="344">
        <v>11.73193938</v>
      </c>
      <c r="L36" s="344">
        <v>11.754307620000002</v>
      </c>
      <c r="M36" s="344">
        <v>11.970858359999999</v>
      </c>
      <c r="N36" s="344">
        <v>11.40618886</v>
      </c>
      <c r="O36" s="352" t="s">
        <v>1430</v>
      </c>
    </row>
    <row r="37" spans="1:15" ht="19.5">
      <c r="A37" s="351" t="s">
        <v>1431</v>
      </c>
      <c r="B37" s="344">
        <v>7.4150726099999993</v>
      </c>
      <c r="C37" s="344">
        <v>7.72953489</v>
      </c>
      <c r="D37" s="344">
        <v>8.1232987999999988</v>
      </c>
      <c r="E37" s="344">
        <v>8.4750997199999993</v>
      </c>
      <c r="F37" s="344">
        <v>8.5834687800000005</v>
      </c>
      <c r="G37" s="344">
        <v>13.30844738</v>
      </c>
      <c r="H37" s="344">
        <v>5.14510735</v>
      </c>
      <c r="I37" s="344">
        <v>5.5620831299999995</v>
      </c>
      <c r="J37" s="344">
        <v>14.057020809999999</v>
      </c>
      <c r="K37" s="344">
        <v>10.28582956</v>
      </c>
      <c r="L37" s="344">
        <v>10.703229560000002</v>
      </c>
      <c r="M37" s="344">
        <v>10.70234956</v>
      </c>
      <c r="N37" s="344">
        <v>13.072469590000001</v>
      </c>
      <c r="O37" s="352" t="s">
        <v>1432</v>
      </c>
    </row>
    <row r="38" spans="1:15">
      <c r="A38" s="351" t="s">
        <v>1433</v>
      </c>
      <c r="B38" s="344">
        <v>0</v>
      </c>
      <c r="C38" s="344">
        <v>0</v>
      </c>
      <c r="D38" s="344">
        <v>0</v>
      </c>
      <c r="E38" s="344">
        <v>0</v>
      </c>
      <c r="F38" s="344">
        <v>0</v>
      </c>
      <c r="G38" s="344">
        <v>0</v>
      </c>
      <c r="H38" s="344">
        <v>0</v>
      </c>
      <c r="I38" s="344">
        <v>0</v>
      </c>
      <c r="J38" s="344">
        <v>0</v>
      </c>
      <c r="K38" s="344">
        <v>0</v>
      </c>
      <c r="L38" s="344">
        <v>5.5687499999999999E-3</v>
      </c>
      <c r="M38" s="344">
        <v>5.5687499999999999E-3</v>
      </c>
      <c r="N38" s="344">
        <v>5.5687499999999999E-3</v>
      </c>
      <c r="O38" s="352" t="s">
        <v>1434</v>
      </c>
    </row>
    <row r="39" spans="1:15">
      <c r="A39" s="353" t="s">
        <v>1435</v>
      </c>
      <c r="B39" s="344">
        <v>904.58321146999992</v>
      </c>
      <c r="C39" s="344">
        <v>931.30847333999986</v>
      </c>
      <c r="D39" s="344">
        <v>896.73553604999995</v>
      </c>
      <c r="E39" s="344">
        <v>1002.68786858</v>
      </c>
      <c r="F39" s="344">
        <v>992.57808875000001</v>
      </c>
      <c r="G39" s="344">
        <v>1000.6503485699999</v>
      </c>
      <c r="H39" s="344">
        <v>1014.66568349</v>
      </c>
      <c r="I39" s="344">
        <v>1033.3771061999998</v>
      </c>
      <c r="J39" s="344">
        <v>1033.5217302899998</v>
      </c>
      <c r="K39" s="344">
        <v>1064.4346168200002</v>
      </c>
      <c r="L39" s="344">
        <v>1094.80271085</v>
      </c>
      <c r="M39" s="344">
        <v>1117.0054749999999</v>
      </c>
      <c r="N39" s="344">
        <v>1183.8836883700003</v>
      </c>
      <c r="O39" s="354" t="s">
        <v>1436</v>
      </c>
    </row>
    <row r="40" spans="1:15">
      <c r="A40" s="355" t="s">
        <v>1281</v>
      </c>
      <c r="B40" s="344">
        <v>1330.0769765</v>
      </c>
      <c r="C40" s="344">
        <v>1312.4895944900002</v>
      </c>
      <c r="D40" s="344">
        <v>1348.97493826</v>
      </c>
      <c r="E40" s="344">
        <v>1481.1490080999997</v>
      </c>
      <c r="F40" s="344">
        <v>1399.7216507000003</v>
      </c>
      <c r="G40" s="344">
        <v>1406.7538860800003</v>
      </c>
      <c r="H40" s="344">
        <v>1502.3479022200002</v>
      </c>
      <c r="I40" s="344">
        <v>1357.7227451699998</v>
      </c>
      <c r="J40" s="344">
        <v>1394.8449459600001</v>
      </c>
      <c r="K40" s="344">
        <v>1426.1643343599994</v>
      </c>
      <c r="L40" s="344">
        <v>1485.1655234499999</v>
      </c>
      <c r="M40" s="344">
        <v>1513.8656370699996</v>
      </c>
      <c r="N40" s="344">
        <v>1602.19318</v>
      </c>
      <c r="O40" s="356" t="s">
        <v>1437</v>
      </c>
    </row>
    <row r="41" spans="1:15">
      <c r="A41" s="346" t="s">
        <v>1283</v>
      </c>
      <c r="B41" s="344"/>
      <c r="C41" s="344"/>
      <c r="D41" s="344"/>
      <c r="E41" s="344"/>
      <c r="F41" s="344"/>
      <c r="G41" s="344"/>
      <c r="H41" s="344"/>
      <c r="I41" s="344"/>
      <c r="J41" s="344"/>
      <c r="K41" s="344"/>
      <c r="L41" s="344"/>
      <c r="M41" s="344"/>
      <c r="N41" s="344"/>
      <c r="O41" s="345" t="s">
        <v>1284</v>
      </c>
    </row>
    <row r="42" spans="1:15">
      <c r="A42" s="353" t="s">
        <v>1285</v>
      </c>
      <c r="B42" s="344">
        <v>646.23548137</v>
      </c>
      <c r="C42" s="344">
        <v>651.25126063999983</v>
      </c>
      <c r="D42" s="344">
        <v>642.39008207000018</v>
      </c>
      <c r="E42" s="344">
        <v>644.03720497999996</v>
      </c>
      <c r="F42" s="344">
        <v>646.65159394000034</v>
      </c>
      <c r="G42" s="344">
        <v>663.53538354999989</v>
      </c>
      <c r="H42" s="344">
        <v>651.86965678000001</v>
      </c>
      <c r="I42" s="344">
        <v>650.7148856</v>
      </c>
      <c r="J42" s="344">
        <v>629.00901662000012</v>
      </c>
      <c r="K42" s="344">
        <v>638.62669581000011</v>
      </c>
      <c r="L42" s="344">
        <v>644.09851101000004</v>
      </c>
      <c r="M42" s="344">
        <v>643.91780132000008</v>
      </c>
      <c r="N42" s="344">
        <v>661.43016008000018</v>
      </c>
      <c r="O42" s="357" t="s">
        <v>1438</v>
      </c>
    </row>
    <row r="43" spans="1:15">
      <c r="A43" s="353" t="s">
        <v>1287</v>
      </c>
      <c r="B43" s="344">
        <v>158.06885793000001</v>
      </c>
      <c r="C43" s="344">
        <v>155.95376084999998</v>
      </c>
      <c r="D43" s="344">
        <v>169.18491352000001</v>
      </c>
      <c r="E43" s="344">
        <v>169.90904702999998</v>
      </c>
      <c r="F43" s="344">
        <v>165.05582291999997</v>
      </c>
      <c r="G43" s="344">
        <v>166.57047699</v>
      </c>
      <c r="H43" s="344">
        <v>164.80853596</v>
      </c>
      <c r="I43" s="344">
        <v>170.79667689999999</v>
      </c>
      <c r="J43" s="344">
        <v>195.49881189000001</v>
      </c>
      <c r="K43" s="344">
        <v>188.13748646999997</v>
      </c>
      <c r="L43" s="344">
        <v>188.44587877000001</v>
      </c>
      <c r="M43" s="344">
        <v>183.14731798000003</v>
      </c>
      <c r="N43" s="344">
        <v>182.69837863999999</v>
      </c>
      <c r="O43" s="357" t="s">
        <v>1439</v>
      </c>
    </row>
    <row r="44" spans="1:15">
      <c r="A44" s="353" t="s">
        <v>1289</v>
      </c>
      <c r="B44" s="344">
        <v>255.74930543999997</v>
      </c>
      <c r="C44" s="344">
        <v>253.87790473999996</v>
      </c>
      <c r="D44" s="344">
        <v>251.01967726000001</v>
      </c>
      <c r="E44" s="344">
        <v>255.57825274999996</v>
      </c>
      <c r="F44" s="344">
        <v>268.9525307799999</v>
      </c>
      <c r="G44" s="344">
        <v>274.19576028</v>
      </c>
      <c r="H44" s="344">
        <v>278.57264309000004</v>
      </c>
      <c r="I44" s="344">
        <v>284.01397799000006</v>
      </c>
      <c r="J44" s="344">
        <v>291.73059800999999</v>
      </c>
      <c r="K44" s="344">
        <v>292.45397745999998</v>
      </c>
      <c r="L44" s="344">
        <v>304.70786197999996</v>
      </c>
      <c r="M44" s="344">
        <v>312.67109534999997</v>
      </c>
      <c r="N44" s="344">
        <v>312.47694144999997</v>
      </c>
      <c r="O44" s="357" t="s">
        <v>1290</v>
      </c>
    </row>
    <row r="45" spans="1:15">
      <c r="A45" s="355" t="s">
        <v>1291</v>
      </c>
      <c r="B45" s="344">
        <v>1060.0536449000001</v>
      </c>
      <c r="C45" s="344">
        <v>1061.0829263800001</v>
      </c>
      <c r="D45" s="344">
        <v>1062.59467301</v>
      </c>
      <c r="E45" s="344">
        <v>1069.52450492</v>
      </c>
      <c r="F45" s="344">
        <v>1080.6599478000003</v>
      </c>
      <c r="G45" s="344">
        <v>1104.30162096</v>
      </c>
      <c r="H45" s="344">
        <v>1095.2508360000002</v>
      </c>
      <c r="I45" s="344">
        <v>1105.5255407000002</v>
      </c>
      <c r="J45" s="344">
        <v>1116.2384266399999</v>
      </c>
      <c r="K45" s="344">
        <v>1119.2181599200001</v>
      </c>
      <c r="L45" s="344">
        <v>1137.25225196</v>
      </c>
      <c r="M45" s="344">
        <v>1139.7362148100001</v>
      </c>
      <c r="N45" s="344">
        <v>1156.60548038</v>
      </c>
      <c r="O45" s="356" t="s">
        <v>1292</v>
      </c>
    </row>
    <row r="46" spans="1:15">
      <c r="A46" s="343" t="s">
        <v>1293</v>
      </c>
      <c r="B46" s="344">
        <v>0</v>
      </c>
      <c r="C46" s="344">
        <v>0</v>
      </c>
      <c r="D46" s="344">
        <v>0.94355</v>
      </c>
      <c r="E46" s="344">
        <v>0.1</v>
      </c>
      <c r="F46" s="344">
        <v>0.1</v>
      </c>
      <c r="G46" s="344">
        <v>0.30329295000000001</v>
      </c>
      <c r="H46" s="344">
        <v>0.91459675000000007</v>
      </c>
      <c r="I46" s="344">
        <v>0.25</v>
      </c>
      <c r="J46" s="344">
        <v>0.25</v>
      </c>
      <c r="K46" s="344">
        <v>0.25</v>
      </c>
      <c r="L46" s="344">
        <v>0.25</v>
      </c>
      <c r="M46" s="344">
        <v>0.25</v>
      </c>
      <c r="N46" s="344">
        <v>0.25</v>
      </c>
      <c r="O46" s="345" t="s">
        <v>1293</v>
      </c>
    </row>
    <row r="47" spans="1:15">
      <c r="A47" s="343" t="s">
        <v>1294</v>
      </c>
      <c r="B47" s="344">
        <v>2390.1306214499996</v>
      </c>
      <c r="C47" s="344">
        <v>2373.5725209700004</v>
      </c>
      <c r="D47" s="344">
        <v>2412.5131613600001</v>
      </c>
      <c r="E47" s="344">
        <v>2550.7735131099998</v>
      </c>
      <c r="F47" s="344">
        <v>2480.4815985800005</v>
      </c>
      <c r="G47" s="344">
        <v>2511.3588001000003</v>
      </c>
      <c r="H47" s="344">
        <v>2598.5133350500005</v>
      </c>
      <c r="I47" s="344">
        <v>2463.4982859600004</v>
      </c>
      <c r="J47" s="344">
        <v>2511.3333726899996</v>
      </c>
      <c r="K47" s="344">
        <v>2545.6324943999998</v>
      </c>
      <c r="L47" s="344">
        <v>2622.6677754899988</v>
      </c>
      <c r="M47" s="344">
        <v>2653.85185194</v>
      </c>
      <c r="N47" s="344">
        <v>2759.0486604799999</v>
      </c>
      <c r="O47" s="345" t="s">
        <v>166</v>
      </c>
    </row>
    <row r="48" spans="1:15">
      <c r="A48" s="339" t="s">
        <v>1440</v>
      </c>
      <c r="B48" s="344"/>
      <c r="C48" s="344"/>
      <c r="D48" s="344"/>
      <c r="E48" s="344"/>
      <c r="F48" s="344"/>
      <c r="G48" s="344"/>
      <c r="H48" s="344"/>
      <c r="I48" s="344"/>
      <c r="J48" s="344"/>
      <c r="K48" s="344"/>
      <c r="L48" s="344"/>
      <c r="M48" s="344"/>
      <c r="N48" s="344"/>
      <c r="O48" s="342" t="s">
        <v>1441</v>
      </c>
    </row>
    <row r="49" spans="1:15">
      <c r="A49" s="343" t="s">
        <v>1442</v>
      </c>
      <c r="B49" s="344">
        <v>1444.6661300999999</v>
      </c>
      <c r="C49" s="344">
        <v>1471.8507148900003</v>
      </c>
      <c r="D49" s="344">
        <v>1524.7916032000001</v>
      </c>
      <c r="E49" s="344">
        <v>1533.2495433199997</v>
      </c>
      <c r="F49" s="344">
        <v>1578.55047984</v>
      </c>
      <c r="G49" s="344">
        <v>1582.8786333400001</v>
      </c>
      <c r="H49" s="344">
        <v>1525.3793842799998</v>
      </c>
      <c r="I49" s="344">
        <v>1649.6954216299998</v>
      </c>
      <c r="J49" s="344">
        <v>1725.2832207800002</v>
      </c>
      <c r="K49" s="344">
        <v>1747.3506372500001</v>
      </c>
      <c r="L49" s="344">
        <v>1795.9264735599995</v>
      </c>
      <c r="M49" s="344">
        <v>1796.9997710299999</v>
      </c>
      <c r="N49" s="344">
        <v>1835.9757828999998</v>
      </c>
      <c r="O49" s="345" t="s">
        <v>1443</v>
      </c>
    </row>
    <row r="50" spans="1:15">
      <c r="A50" s="343" t="s">
        <v>1444</v>
      </c>
      <c r="B50" s="344">
        <v>1.4304375899999999</v>
      </c>
      <c r="C50" s="344">
        <v>6.4968160199999998</v>
      </c>
      <c r="D50" s="344">
        <v>18.3532373</v>
      </c>
      <c r="E50" s="344">
        <v>17.718027900000003</v>
      </c>
      <c r="F50" s="344">
        <v>18.913414810000003</v>
      </c>
      <c r="G50" s="344">
        <v>8.6899313400000011</v>
      </c>
      <c r="H50" s="344">
        <v>-9.1539387699999999</v>
      </c>
      <c r="I50" s="344">
        <v>-6.8341760700000007</v>
      </c>
      <c r="J50" s="344">
        <v>-5.2346106700000004</v>
      </c>
      <c r="K50" s="344">
        <v>-2.3006154599999999</v>
      </c>
      <c r="L50" s="344">
        <v>5.1628001899999996</v>
      </c>
      <c r="M50" s="344">
        <v>8.8128002300000006</v>
      </c>
      <c r="N50" s="344">
        <v>9.5637656600000014</v>
      </c>
      <c r="O50" s="347" t="s">
        <v>1445</v>
      </c>
    </row>
    <row r="51" spans="1:15" s="301" customFormat="1" hidden="1">
      <c r="A51" s="343" t="s">
        <v>1308</v>
      </c>
      <c r="B51" s="344">
        <v>0</v>
      </c>
      <c r="C51" s="344">
        <v>0</v>
      </c>
      <c r="D51" s="344">
        <v>0</v>
      </c>
      <c r="E51" s="344">
        <v>0</v>
      </c>
      <c r="F51" s="344">
        <v>0</v>
      </c>
      <c r="G51" s="344">
        <v>0</v>
      </c>
      <c r="H51" s="344">
        <v>0</v>
      </c>
      <c r="I51" s="344">
        <v>0</v>
      </c>
      <c r="J51" s="344">
        <v>0</v>
      </c>
      <c r="K51" s="344">
        <v>0</v>
      </c>
      <c r="L51" s="344">
        <v>0</v>
      </c>
      <c r="M51" s="344">
        <v>0</v>
      </c>
      <c r="N51" s="344">
        <v>0</v>
      </c>
      <c r="O51" s="345"/>
    </row>
    <row r="52" spans="1:15">
      <c r="A52" s="343" t="s">
        <v>1446</v>
      </c>
      <c r="B52" s="344">
        <v>0</v>
      </c>
      <c r="C52" s="344">
        <v>0</v>
      </c>
      <c r="D52" s="344">
        <v>0</v>
      </c>
      <c r="E52" s="344">
        <v>0</v>
      </c>
      <c r="F52" s="344">
        <v>0</v>
      </c>
      <c r="G52" s="344">
        <v>0</v>
      </c>
      <c r="H52" s="344">
        <v>0</v>
      </c>
      <c r="I52" s="344">
        <v>0</v>
      </c>
      <c r="J52" s="344">
        <v>0</v>
      </c>
      <c r="K52" s="344">
        <v>0</v>
      </c>
      <c r="L52" s="344">
        <v>0</v>
      </c>
      <c r="M52" s="344">
        <v>0</v>
      </c>
      <c r="N52" s="344">
        <v>0</v>
      </c>
      <c r="O52" s="345" t="s">
        <v>1447</v>
      </c>
    </row>
    <row r="53" spans="1:15">
      <c r="A53" s="343" t="s">
        <v>1448</v>
      </c>
      <c r="B53" s="344">
        <v>1446.0965677099998</v>
      </c>
      <c r="C53" s="344">
        <v>1478.3475309200001</v>
      </c>
      <c r="D53" s="344">
        <v>1543.14484053</v>
      </c>
      <c r="E53" s="344">
        <v>1550.9675712399996</v>
      </c>
      <c r="F53" s="344">
        <v>1597.4638946799998</v>
      </c>
      <c r="G53" s="344">
        <v>1591.5685646999998</v>
      </c>
      <c r="H53" s="344">
        <v>1516.2254455</v>
      </c>
      <c r="I53" s="344">
        <v>1642.8612455399998</v>
      </c>
      <c r="J53" s="344">
        <v>1720.0486100900002</v>
      </c>
      <c r="K53" s="344">
        <v>1745.0500217900001</v>
      </c>
      <c r="L53" s="344">
        <v>1801.0892737599997</v>
      </c>
      <c r="M53" s="344">
        <v>1805.81257125</v>
      </c>
      <c r="N53" s="344">
        <v>1845.5395485799997</v>
      </c>
      <c r="O53" s="345" t="s">
        <v>1449</v>
      </c>
    </row>
    <row r="54" spans="1:15" s="103" customFormat="1" thickBot="1">
      <c r="A54" s="358" t="s">
        <v>1450</v>
      </c>
      <c r="B54" s="349">
        <v>3836.2271892200006</v>
      </c>
      <c r="C54" s="349">
        <v>3851.9200519499996</v>
      </c>
      <c r="D54" s="349">
        <v>3955.6580018999994</v>
      </c>
      <c r="E54" s="349">
        <v>4101.7410844400001</v>
      </c>
      <c r="F54" s="349">
        <v>4077.9454932999988</v>
      </c>
      <c r="G54" s="349">
        <v>4102.9273648200005</v>
      </c>
      <c r="H54" s="349">
        <v>4114.7387806799998</v>
      </c>
      <c r="I54" s="349">
        <v>4106.3595315699995</v>
      </c>
      <c r="J54" s="349">
        <v>4231.3819828900005</v>
      </c>
      <c r="K54" s="349">
        <v>4290.6825162699997</v>
      </c>
      <c r="L54" s="349">
        <v>4423.7570493800004</v>
      </c>
      <c r="M54" s="349">
        <v>4459.6644233100005</v>
      </c>
      <c r="N54" s="349">
        <v>4604.5882091900012</v>
      </c>
      <c r="O54" s="359" t="s">
        <v>1317</v>
      </c>
    </row>
    <row r="55" spans="1:15" ht="10.5" thickBot="1">
      <c r="A55" s="631"/>
      <c r="B55" s="632"/>
      <c r="C55" s="632"/>
      <c r="D55" s="632"/>
      <c r="E55" s="632"/>
      <c r="F55" s="632"/>
      <c r="G55" s="632"/>
      <c r="H55" s="632"/>
      <c r="I55" s="632"/>
      <c r="J55" s="632"/>
      <c r="K55" s="632"/>
      <c r="L55" s="632"/>
      <c r="M55" s="632"/>
      <c r="N55" s="632"/>
      <c r="O55" s="36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5" sqref="A5"/>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61" customWidth="1"/>
    <col min="16" max="16384" width="9.140625" style="3"/>
  </cols>
  <sheetData>
    <row r="1" spans="1:15" s="1" customFormat="1" ht="12.75">
      <c r="A1" s="613" t="s">
        <v>258</v>
      </c>
      <c r="B1" s="614"/>
      <c r="C1" s="614"/>
      <c r="D1" s="614"/>
      <c r="E1" s="614"/>
      <c r="F1" s="614"/>
      <c r="G1" s="614"/>
      <c r="H1" s="614"/>
      <c r="I1" s="614"/>
      <c r="J1" s="614"/>
      <c r="K1" s="614"/>
      <c r="L1" s="614"/>
      <c r="M1" s="614"/>
      <c r="N1" s="614"/>
      <c r="O1" s="615"/>
    </row>
    <row r="2" spans="1:15" s="134" customFormat="1" ht="15" customHeight="1">
      <c r="A2" s="616" t="s">
        <v>578</v>
      </c>
      <c r="B2" s="617"/>
      <c r="C2" s="617"/>
      <c r="D2" s="617"/>
      <c r="E2" s="617"/>
      <c r="F2" s="617"/>
      <c r="G2" s="617"/>
      <c r="H2" s="617"/>
      <c r="I2" s="617"/>
      <c r="J2" s="617"/>
      <c r="K2" s="617"/>
      <c r="L2" s="617"/>
      <c r="M2" s="617"/>
      <c r="N2" s="617"/>
      <c r="O2" s="618"/>
    </row>
    <row r="3" spans="1:15" s="4" customFormat="1" ht="11.25" customHeight="1" thickBot="1">
      <c r="A3" s="144"/>
      <c r="B3" s="74"/>
      <c r="C3" s="74"/>
      <c r="D3" s="74"/>
      <c r="E3" s="74"/>
      <c r="F3" s="74"/>
      <c r="G3" s="74"/>
      <c r="H3" s="74"/>
      <c r="I3" s="74"/>
      <c r="J3" s="74"/>
      <c r="K3" s="74"/>
      <c r="L3" s="74"/>
      <c r="M3" s="74"/>
      <c r="N3" s="74"/>
      <c r="O3" s="145"/>
    </row>
    <row r="4" spans="1:15" s="281" customFormat="1"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362" t="s">
        <v>144</v>
      </c>
    </row>
    <row r="5" spans="1:15">
      <c r="A5" s="36" t="s">
        <v>1179</v>
      </c>
      <c r="B5" s="65"/>
      <c r="C5" s="66"/>
      <c r="D5" s="65"/>
      <c r="E5" s="65"/>
      <c r="F5" s="65"/>
      <c r="G5" s="65"/>
      <c r="H5" s="67"/>
      <c r="I5" s="65"/>
      <c r="J5" s="65"/>
      <c r="K5" s="65"/>
      <c r="L5" s="65"/>
      <c r="M5" s="65"/>
      <c r="N5" s="65"/>
      <c r="O5" s="363" t="s">
        <v>255</v>
      </c>
    </row>
    <row r="6" spans="1:15">
      <c r="A6" s="285" t="s">
        <v>1180</v>
      </c>
      <c r="B6" s="69"/>
      <c r="C6" s="70"/>
      <c r="D6" s="69"/>
      <c r="E6" s="69"/>
      <c r="F6" s="69"/>
      <c r="G6" s="69"/>
      <c r="H6" s="71"/>
      <c r="I6" s="69"/>
      <c r="J6" s="69"/>
      <c r="K6" s="69"/>
      <c r="L6" s="69"/>
      <c r="M6" s="69"/>
      <c r="N6" s="69"/>
      <c r="O6" s="364" t="s">
        <v>1181</v>
      </c>
    </row>
    <row r="7" spans="1:15">
      <c r="A7" s="288" t="s">
        <v>1182</v>
      </c>
      <c r="B7" s="69">
        <v>3725.1633391699997</v>
      </c>
      <c r="C7" s="69">
        <v>3549.6727008000003</v>
      </c>
      <c r="D7" s="69">
        <v>3620.6784941199999</v>
      </c>
      <c r="E7" s="69">
        <v>3706.2930155399995</v>
      </c>
      <c r="F7" s="69">
        <v>3795.5101895799999</v>
      </c>
      <c r="G7" s="69">
        <v>3676.5304078300001</v>
      </c>
      <c r="H7" s="69">
        <v>3709.4434665900003</v>
      </c>
      <c r="I7" s="69">
        <v>3229.55708951</v>
      </c>
      <c r="J7" s="69">
        <v>3298.72069934</v>
      </c>
      <c r="K7" s="69">
        <v>3361.6842046900006</v>
      </c>
      <c r="L7" s="69">
        <v>3382.7235114199998</v>
      </c>
      <c r="M7" s="69">
        <v>3218.2618201700006</v>
      </c>
      <c r="N7" s="69">
        <v>3182.5753179899993</v>
      </c>
      <c r="O7" s="365" t="s">
        <v>1183</v>
      </c>
    </row>
    <row r="8" spans="1:15">
      <c r="A8" s="288" t="s">
        <v>1184</v>
      </c>
      <c r="B8" s="69">
        <v>31.83124698</v>
      </c>
      <c r="C8" s="69">
        <v>33.688191760000002</v>
      </c>
      <c r="D8" s="69">
        <v>44.75351422</v>
      </c>
      <c r="E8" s="69">
        <v>47.050481810000008</v>
      </c>
      <c r="F8" s="69">
        <v>50.192290329999999</v>
      </c>
      <c r="G8" s="69">
        <v>47.919566680000003</v>
      </c>
      <c r="H8" s="69">
        <v>50.082442820000004</v>
      </c>
      <c r="I8" s="69">
        <v>49.791368699999992</v>
      </c>
      <c r="J8" s="69">
        <v>49.673071640000003</v>
      </c>
      <c r="K8" s="69">
        <v>49.681892990000001</v>
      </c>
      <c r="L8" s="69">
        <v>50.530802209999997</v>
      </c>
      <c r="M8" s="69">
        <v>51.387638559999999</v>
      </c>
      <c r="N8" s="69">
        <v>50.832228579999999</v>
      </c>
      <c r="O8" s="365" t="s">
        <v>1185</v>
      </c>
    </row>
    <row r="9" spans="1:15">
      <c r="A9" s="288" t="s">
        <v>1186</v>
      </c>
      <c r="B9" s="69">
        <v>249.04348261999996</v>
      </c>
      <c r="C9" s="69">
        <v>304.22379138999997</v>
      </c>
      <c r="D9" s="69">
        <v>306.07135440000002</v>
      </c>
      <c r="E9" s="69">
        <v>333.84405112999997</v>
      </c>
      <c r="F9" s="69">
        <v>334.71134507000005</v>
      </c>
      <c r="G9" s="69">
        <v>339.38488587000001</v>
      </c>
      <c r="H9" s="69">
        <v>441.48826954999998</v>
      </c>
      <c r="I9" s="69">
        <v>962.52677591999975</v>
      </c>
      <c r="J9" s="69">
        <v>968.19587979000005</v>
      </c>
      <c r="K9" s="69">
        <v>969.43951374000017</v>
      </c>
      <c r="L9" s="69">
        <v>459.37836948000006</v>
      </c>
      <c r="M9" s="69">
        <v>495.19312565999991</v>
      </c>
      <c r="N9" s="69">
        <v>492.66897458999995</v>
      </c>
      <c r="O9" s="365" t="s">
        <v>1187</v>
      </c>
    </row>
    <row r="10" spans="1:15">
      <c r="A10" s="288" t="s">
        <v>1188</v>
      </c>
      <c r="B10" s="69">
        <v>505.02532990000003</v>
      </c>
      <c r="C10" s="69">
        <v>515.67011012</v>
      </c>
      <c r="D10" s="69">
        <v>517.20151737000015</v>
      </c>
      <c r="E10" s="69">
        <v>531.38873058000001</v>
      </c>
      <c r="F10" s="69">
        <v>581.26160521000008</v>
      </c>
      <c r="G10" s="69">
        <v>630.44875814</v>
      </c>
      <c r="H10" s="69">
        <v>621.8155515200001</v>
      </c>
      <c r="I10" s="69">
        <v>714.54372660000001</v>
      </c>
      <c r="J10" s="69">
        <v>727.28911624000011</v>
      </c>
      <c r="K10" s="69">
        <v>760.09379653999997</v>
      </c>
      <c r="L10" s="69">
        <v>1433.0278377000002</v>
      </c>
      <c r="M10" s="69">
        <v>1566.1481376199999</v>
      </c>
      <c r="N10" s="69">
        <v>1656.89161423</v>
      </c>
      <c r="O10" s="365" t="s">
        <v>1189</v>
      </c>
    </row>
    <row r="11" spans="1:15" ht="19.5">
      <c r="A11" s="288" t="s">
        <v>1190</v>
      </c>
      <c r="B11" s="69">
        <v>0</v>
      </c>
      <c r="C11" s="69">
        <v>0</v>
      </c>
      <c r="D11" s="69">
        <v>0</v>
      </c>
      <c r="E11" s="69">
        <v>0</v>
      </c>
      <c r="F11" s="69">
        <v>0</v>
      </c>
      <c r="G11" s="69">
        <v>0</v>
      </c>
      <c r="H11" s="69">
        <v>0</v>
      </c>
      <c r="I11" s="69">
        <v>0</v>
      </c>
      <c r="J11" s="69">
        <v>0</v>
      </c>
      <c r="K11" s="69">
        <v>0</v>
      </c>
      <c r="L11" s="69">
        <v>0</v>
      </c>
      <c r="M11" s="69">
        <v>0</v>
      </c>
      <c r="N11" s="69">
        <v>0</v>
      </c>
      <c r="O11" s="365" t="s">
        <v>1191</v>
      </c>
    </row>
    <row r="12" spans="1:15" ht="19.5">
      <c r="A12" s="288" t="s">
        <v>1192</v>
      </c>
      <c r="B12" s="69">
        <v>0</v>
      </c>
      <c r="C12" s="69">
        <v>0</v>
      </c>
      <c r="D12" s="69">
        <v>0</v>
      </c>
      <c r="E12" s="69">
        <v>0</v>
      </c>
      <c r="F12" s="69">
        <v>0</v>
      </c>
      <c r="G12" s="69">
        <v>0</v>
      </c>
      <c r="H12" s="69">
        <v>0</v>
      </c>
      <c r="I12" s="69">
        <v>0</v>
      </c>
      <c r="J12" s="69">
        <v>0</v>
      </c>
      <c r="K12" s="69">
        <v>0</v>
      </c>
      <c r="L12" s="69">
        <v>0</v>
      </c>
      <c r="M12" s="69">
        <v>0</v>
      </c>
      <c r="N12" s="69">
        <v>0</v>
      </c>
      <c r="O12" s="365" t="s">
        <v>1193</v>
      </c>
    </row>
    <row r="13" spans="1:15" ht="19.5">
      <c r="A13" s="288" t="s">
        <v>1194</v>
      </c>
      <c r="B13" s="69">
        <v>0</v>
      </c>
      <c r="C13" s="69">
        <v>0</v>
      </c>
      <c r="D13" s="69">
        <v>0</v>
      </c>
      <c r="E13" s="69">
        <v>0</v>
      </c>
      <c r="F13" s="69">
        <v>0</v>
      </c>
      <c r="G13" s="69">
        <v>0</v>
      </c>
      <c r="H13" s="69">
        <v>0</v>
      </c>
      <c r="I13" s="69">
        <v>0</v>
      </c>
      <c r="J13" s="69">
        <v>0</v>
      </c>
      <c r="K13" s="69">
        <v>0</v>
      </c>
      <c r="L13" s="69">
        <v>0</v>
      </c>
      <c r="M13" s="69">
        <v>0</v>
      </c>
      <c r="N13" s="69">
        <v>0</v>
      </c>
      <c r="O13" s="365" t="s">
        <v>1195</v>
      </c>
    </row>
    <row r="14" spans="1:15">
      <c r="A14" s="288" t="s">
        <v>1196</v>
      </c>
      <c r="B14" s="69">
        <v>295.38830751000006</v>
      </c>
      <c r="C14" s="69">
        <v>293.16956279999999</v>
      </c>
      <c r="D14" s="69">
        <v>294.58031938999994</v>
      </c>
      <c r="E14" s="69">
        <v>303.24828137999992</v>
      </c>
      <c r="F14" s="69">
        <v>321.02922696000002</v>
      </c>
      <c r="G14" s="69">
        <v>325.74002492</v>
      </c>
      <c r="H14" s="69">
        <v>322.58216823000004</v>
      </c>
      <c r="I14" s="69">
        <v>333.06742157000008</v>
      </c>
      <c r="J14" s="69">
        <v>359.74366749999996</v>
      </c>
      <c r="K14" s="69">
        <v>365.27677634999998</v>
      </c>
      <c r="L14" s="69">
        <v>385.77712926000004</v>
      </c>
      <c r="M14" s="69">
        <v>384.30039808000004</v>
      </c>
      <c r="N14" s="69">
        <v>389.96787639000001</v>
      </c>
      <c r="O14" s="365" t="s">
        <v>1197</v>
      </c>
    </row>
    <row r="15" spans="1:15">
      <c r="A15" s="288" t="s">
        <v>1198</v>
      </c>
      <c r="B15" s="69">
        <v>0</v>
      </c>
      <c r="C15" s="69">
        <v>0</v>
      </c>
      <c r="D15" s="69">
        <v>0</v>
      </c>
      <c r="E15" s="69">
        <v>0</v>
      </c>
      <c r="F15" s="69">
        <v>0</v>
      </c>
      <c r="G15" s="69">
        <v>0</v>
      </c>
      <c r="H15" s="69">
        <v>0</v>
      </c>
      <c r="I15" s="69">
        <v>0</v>
      </c>
      <c r="J15" s="69">
        <v>0</v>
      </c>
      <c r="K15" s="69">
        <v>0</v>
      </c>
      <c r="L15" s="69">
        <v>0</v>
      </c>
      <c r="M15" s="69">
        <v>0</v>
      </c>
      <c r="N15" s="69">
        <v>0</v>
      </c>
      <c r="O15" s="365" t="s">
        <v>1199</v>
      </c>
    </row>
    <row r="16" spans="1:15" ht="19.5">
      <c r="A16" s="288" t="s">
        <v>1200</v>
      </c>
      <c r="B16" s="69">
        <v>0.64037140999999997</v>
      </c>
      <c r="C16" s="69">
        <v>0.61900755000000007</v>
      </c>
      <c r="D16" s="69">
        <v>0.59753688000000005</v>
      </c>
      <c r="E16" s="69">
        <v>0.57595883999999997</v>
      </c>
      <c r="F16" s="69">
        <v>0.55427291999999995</v>
      </c>
      <c r="G16" s="69">
        <v>0.53247856999999998</v>
      </c>
      <c r="H16" s="69">
        <v>0.51057525000000004</v>
      </c>
      <c r="I16" s="69">
        <v>0.48856242</v>
      </c>
      <c r="J16" s="69">
        <v>0.46643951</v>
      </c>
      <c r="K16" s="69">
        <v>0.44420599999999999</v>
      </c>
      <c r="L16" s="69">
        <v>0.42186130999999999</v>
      </c>
      <c r="M16" s="69">
        <v>0.39940490000000001</v>
      </c>
      <c r="N16" s="69">
        <v>0.37683621</v>
      </c>
      <c r="O16" s="365" t="s">
        <v>1201</v>
      </c>
    </row>
    <row r="17" spans="1:15">
      <c r="A17" s="288" t="s">
        <v>1202</v>
      </c>
      <c r="B17" s="69">
        <v>0</v>
      </c>
      <c r="C17" s="69">
        <v>0</v>
      </c>
      <c r="D17" s="69">
        <v>0</v>
      </c>
      <c r="E17" s="69">
        <v>0</v>
      </c>
      <c r="F17" s="69">
        <v>0</v>
      </c>
      <c r="G17" s="69">
        <v>0</v>
      </c>
      <c r="H17" s="69">
        <v>0</v>
      </c>
      <c r="I17" s="69">
        <v>0</v>
      </c>
      <c r="J17" s="69">
        <v>0</v>
      </c>
      <c r="K17" s="69">
        <v>0</v>
      </c>
      <c r="L17" s="69">
        <v>0</v>
      </c>
      <c r="M17" s="69">
        <v>0</v>
      </c>
      <c r="N17" s="69">
        <v>0</v>
      </c>
      <c r="O17" s="365" t="s">
        <v>1203</v>
      </c>
    </row>
    <row r="18" spans="1:15">
      <c r="A18" s="288" t="s">
        <v>1204</v>
      </c>
      <c r="B18" s="69">
        <v>23.60800059</v>
      </c>
      <c r="C18" s="69">
        <v>22.305111789999998</v>
      </c>
      <c r="D18" s="69">
        <v>21.591432059999999</v>
      </c>
      <c r="E18" s="69">
        <v>21.124826219999999</v>
      </c>
      <c r="F18" s="69">
        <v>14.08321748</v>
      </c>
      <c r="G18" s="69">
        <v>14.08321748</v>
      </c>
      <c r="H18" s="69">
        <v>10.949647779999999</v>
      </c>
      <c r="I18" s="69">
        <v>15.70404441</v>
      </c>
      <c r="J18" s="69">
        <v>11.951244669999999</v>
      </c>
      <c r="K18" s="69">
        <v>11.26923111</v>
      </c>
      <c r="L18" s="69">
        <v>11.09834491</v>
      </c>
      <c r="M18" s="69">
        <v>10.77572612</v>
      </c>
      <c r="N18" s="69">
        <v>10.40791527</v>
      </c>
      <c r="O18" s="365" t="s">
        <v>1205</v>
      </c>
    </row>
    <row r="19" spans="1:15" ht="19.5">
      <c r="A19" s="288" t="s">
        <v>1206</v>
      </c>
      <c r="B19" s="69">
        <v>0.36649999999999999</v>
      </c>
      <c r="C19" s="69">
        <v>0.36649999999999999</v>
      </c>
      <c r="D19" s="69">
        <v>0.36649999999999999</v>
      </c>
      <c r="E19" s="69">
        <v>0.36649999999999999</v>
      </c>
      <c r="F19" s="69">
        <v>0.36649999999999999</v>
      </c>
      <c r="G19" s="69">
        <v>0.36649999999999999</v>
      </c>
      <c r="H19" s="69">
        <v>0.40314999999999995</v>
      </c>
      <c r="I19" s="69">
        <v>0.40314999999999995</v>
      </c>
      <c r="J19" s="69">
        <v>0.40314999999999995</v>
      </c>
      <c r="K19" s="69">
        <v>0.40314999999999995</v>
      </c>
      <c r="L19" s="69">
        <v>0.40314999999999995</v>
      </c>
      <c r="M19" s="69">
        <v>0.40314999999999995</v>
      </c>
      <c r="N19" s="69">
        <v>0.40314999999999995</v>
      </c>
      <c r="O19" s="365" t="s">
        <v>1207</v>
      </c>
    </row>
    <row r="20" spans="1:15">
      <c r="A20" s="288" t="s">
        <v>1208</v>
      </c>
      <c r="B20" s="69">
        <v>40.883380729999999</v>
      </c>
      <c r="C20" s="69">
        <v>43.381315389999997</v>
      </c>
      <c r="D20" s="69">
        <v>45.340741810000004</v>
      </c>
      <c r="E20" s="69">
        <v>51.486330029999998</v>
      </c>
      <c r="F20" s="69">
        <v>51.00082106</v>
      </c>
      <c r="G20" s="69">
        <v>79.759673300000003</v>
      </c>
      <c r="H20" s="69">
        <v>81.735894560000006</v>
      </c>
      <c r="I20" s="69">
        <v>80.987348269999998</v>
      </c>
      <c r="J20" s="69">
        <v>81.9355841</v>
      </c>
      <c r="K20" s="69">
        <v>85.864201829999985</v>
      </c>
      <c r="L20" s="69">
        <v>87.761750249999992</v>
      </c>
      <c r="M20" s="69">
        <v>87.784342460000019</v>
      </c>
      <c r="N20" s="69">
        <v>88.579230769999995</v>
      </c>
      <c r="O20" s="365" t="s">
        <v>1209</v>
      </c>
    </row>
    <row r="21" spans="1:15">
      <c r="A21" s="288" t="s">
        <v>1210</v>
      </c>
      <c r="B21" s="69">
        <v>4871.9499589699999</v>
      </c>
      <c r="C21" s="69">
        <v>4763.0962916300005</v>
      </c>
      <c r="D21" s="69">
        <v>4851.1814103299994</v>
      </c>
      <c r="E21" s="69">
        <v>4995.3781755800001</v>
      </c>
      <c r="F21" s="69">
        <v>5148.7094686500013</v>
      </c>
      <c r="G21" s="69">
        <v>5114.7655128499982</v>
      </c>
      <c r="H21" s="69">
        <v>5239.0111663599992</v>
      </c>
      <c r="I21" s="69">
        <v>5387.0694874899991</v>
      </c>
      <c r="J21" s="69">
        <v>5498.3788528800005</v>
      </c>
      <c r="K21" s="69">
        <v>5604.1569733200004</v>
      </c>
      <c r="L21" s="69">
        <v>5811.1227566500011</v>
      </c>
      <c r="M21" s="69">
        <v>5814.6537436799999</v>
      </c>
      <c r="N21" s="69">
        <v>5872.7031441400013</v>
      </c>
      <c r="O21" s="365" t="s">
        <v>1211</v>
      </c>
    </row>
    <row r="22" spans="1:15">
      <c r="A22" s="285" t="s">
        <v>1212</v>
      </c>
      <c r="B22" s="69"/>
      <c r="C22" s="69"/>
      <c r="D22" s="69"/>
      <c r="E22" s="69"/>
      <c r="F22" s="69"/>
      <c r="G22" s="69"/>
      <c r="H22" s="69"/>
      <c r="I22" s="69"/>
      <c r="J22" s="69"/>
      <c r="K22" s="69"/>
      <c r="L22" s="69"/>
      <c r="M22" s="69"/>
      <c r="N22" s="69"/>
      <c r="O22" s="364" t="s">
        <v>1213</v>
      </c>
    </row>
    <row r="23" spans="1:15">
      <c r="A23" s="288" t="s">
        <v>1214</v>
      </c>
      <c r="B23" s="69">
        <v>255.85562687000001</v>
      </c>
      <c r="C23" s="69">
        <v>202.86629786000006</v>
      </c>
      <c r="D23" s="69">
        <v>223.17472322999998</v>
      </c>
      <c r="E23" s="69">
        <v>230.73658546000001</v>
      </c>
      <c r="F23" s="69">
        <v>325.31369273000007</v>
      </c>
      <c r="G23" s="69">
        <v>299.13186566000002</v>
      </c>
      <c r="H23" s="69">
        <v>228.36517523999996</v>
      </c>
      <c r="I23" s="69">
        <v>207.67108958</v>
      </c>
      <c r="J23" s="69">
        <v>267.63270032000003</v>
      </c>
      <c r="K23" s="69">
        <v>277.74370365999999</v>
      </c>
      <c r="L23" s="69">
        <v>251.27855313000003</v>
      </c>
      <c r="M23" s="69">
        <v>275.29210914000009</v>
      </c>
      <c r="N23" s="69">
        <v>286.19059805999996</v>
      </c>
      <c r="O23" s="366" t="s">
        <v>1215</v>
      </c>
    </row>
    <row r="24" spans="1:15">
      <c r="A24" s="288" t="s">
        <v>1451</v>
      </c>
      <c r="B24" s="69">
        <v>2.7609474500000002</v>
      </c>
      <c r="C24" s="69">
        <v>6.5243890599999999</v>
      </c>
      <c r="D24" s="69">
        <v>3.0578677699999997</v>
      </c>
      <c r="E24" s="69">
        <v>2.8405554400000002</v>
      </c>
      <c r="F24" s="69">
        <v>2.7250632300000004</v>
      </c>
      <c r="G24" s="69">
        <v>3.1976966200000003</v>
      </c>
      <c r="H24" s="69">
        <v>3.4774739299999999</v>
      </c>
      <c r="I24" s="69">
        <v>4.7162141500000008</v>
      </c>
      <c r="J24" s="69">
        <v>4.763875660000001</v>
      </c>
      <c r="K24" s="69">
        <v>5.3084019199999997</v>
      </c>
      <c r="L24" s="69">
        <v>2.6095416999999999</v>
      </c>
      <c r="M24" s="69">
        <v>3.6845688300000004</v>
      </c>
      <c r="N24" s="69">
        <v>4.2938197000000002</v>
      </c>
      <c r="O24" s="366" t="s">
        <v>1452</v>
      </c>
    </row>
    <row r="25" spans="1:15">
      <c r="A25" s="288" t="s">
        <v>1453</v>
      </c>
      <c r="B25" s="69">
        <v>21.514866129999998</v>
      </c>
      <c r="C25" s="69">
        <v>23.05413059</v>
      </c>
      <c r="D25" s="69">
        <v>24.130953890000001</v>
      </c>
      <c r="E25" s="69">
        <v>25.045805519999998</v>
      </c>
      <c r="F25" s="69">
        <v>20.788295709999996</v>
      </c>
      <c r="G25" s="69">
        <v>26.030096079999989</v>
      </c>
      <c r="H25" s="69">
        <v>23.466611200000003</v>
      </c>
      <c r="I25" s="69">
        <v>28.201449160000003</v>
      </c>
      <c r="J25" s="69">
        <v>30.576823820000001</v>
      </c>
      <c r="K25" s="69">
        <v>30.552975719999999</v>
      </c>
      <c r="L25" s="69">
        <v>30.183588230000002</v>
      </c>
      <c r="M25" s="69">
        <v>34.686198640000001</v>
      </c>
      <c r="N25" s="69">
        <v>26.529411149999998</v>
      </c>
      <c r="O25" s="366" t="s">
        <v>1454</v>
      </c>
    </row>
    <row r="26" spans="1:15">
      <c r="A26" s="288" t="s">
        <v>1455</v>
      </c>
      <c r="B26" s="69">
        <v>182.46609771999999</v>
      </c>
      <c r="C26" s="69">
        <v>174.57750377999994</v>
      </c>
      <c r="D26" s="69">
        <v>187.59235982999996</v>
      </c>
      <c r="E26" s="69">
        <v>181.54334910999998</v>
      </c>
      <c r="F26" s="69">
        <v>205.97620340999998</v>
      </c>
      <c r="G26" s="69">
        <v>197.81826109000002</v>
      </c>
      <c r="H26" s="69">
        <v>200.06973261000002</v>
      </c>
      <c r="I26" s="69">
        <v>200.24241738000001</v>
      </c>
      <c r="J26" s="69">
        <v>208.11846582999996</v>
      </c>
      <c r="K26" s="69">
        <v>206.14080303999998</v>
      </c>
      <c r="L26" s="69">
        <v>215.31542294000002</v>
      </c>
      <c r="M26" s="69">
        <v>215.68907813000004</v>
      </c>
      <c r="N26" s="69">
        <v>219.09478790000003</v>
      </c>
      <c r="O26" s="366" t="s">
        <v>1456</v>
      </c>
    </row>
    <row r="27" spans="1:15">
      <c r="A27" s="288" t="s">
        <v>1457</v>
      </c>
      <c r="B27" s="69">
        <v>8.7406185699999988</v>
      </c>
      <c r="C27" s="69">
        <v>8.9415010499999994</v>
      </c>
      <c r="D27" s="69">
        <v>9.3066136400000001</v>
      </c>
      <c r="E27" s="69">
        <v>9.5839281300000003</v>
      </c>
      <c r="F27" s="69">
        <v>9.8985058100000014</v>
      </c>
      <c r="G27" s="69">
        <v>14.614228600000001</v>
      </c>
      <c r="H27" s="69">
        <v>6.5244711899999999</v>
      </c>
      <c r="I27" s="69">
        <v>8.0662035900000006</v>
      </c>
      <c r="J27" s="69">
        <v>9.4951475000000016</v>
      </c>
      <c r="K27" s="69">
        <v>12.185987750000001</v>
      </c>
      <c r="L27" s="69">
        <v>12.208355990000001</v>
      </c>
      <c r="M27" s="69">
        <v>11.970858359999999</v>
      </c>
      <c r="N27" s="69">
        <v>11.40618886</v>
      </c>
      <c r="O27" s="366" t="s">
        <v>1458</v>
      </c>
    </row>
    <row r="28" spans="1:15" ht="19.5">
      <c r="A28" s="288" t="s">
        <v>1459</v>
      </c>
      <c r="B28" s="69">
        <v>3.7402188600000001</v>
      </c>
      <c r="C28" s="69">
        <v>6.1830896600000003</v>
      </c>
      <c r="D28" s="69">
        <v>7.2661351600000001</v>
      </c>
      <c r="E28" s="69">
        <v>8.3037150799999999</v>
      </c>
      <c r="F28" s="69">
        <v>6.2028877199999997</v>
      </c>
      <c r="G28" s="69">
        <v>9.8450708300000009</v>
      </c>
      <c r="H28" s="69">
        <v>7.0658074000000006</v>
      </c>
      <c r="I28" s="69">
        <v>6.8854363300000001</v>
      </c>
      <c r="J28" s="69">
        <v>14.057020809999999</v>
      </c>
      <c r="K28" s="69">
        <v>10.28582956</v>
      </c>
      <c r="L28" s="69">
        <v>10.703229560000002</v>
      </c>
      <c r="M28" s="69">
        <v>10.70234956</v>
      </c>
      <c r="N28" s="69">
        <v>13.072469590000001</v>
      </c>
      <c r="O28" s="366" t="s">
        <v>1460</v>
      </c>
    </row>
    <row r="29" spans="1:15">
      <c r="A29" s="288" t="s">
        <v>1461</v>
      </c>
      <c r="B29" s="69">
        <v>1.014</v>
      </c>
      <c r="C29" s="69">
        <v>1.1220000000000001</v>
      </c>
      <c r="D29" s="69">
        <v>1.22321923</v>
      </c>
      <c r="E29" s="69">
        <v>0.25</v>
      </c>
      <c r="F29" s="69">
        <v>0.25</v>
      </c>
      <c r="G29" s="69">
        <v>0.45329295000000003</v>
      </c>
      <c r="H29" s="69">
        <v>1.0645967500000002</v>
      </c>
      <c r="I29" s="69">
        <v>0.25</v>
      </c>
      <c r="J29" s="69">
        <v>0.25</v>
      </c>
      <c r="K29" s="69">
        <v>0.25</v>
      </c>
      <c r="L29" s="69">
        <v>0.25</v>
      </c>
      <c r="M29" s="69">
        <v>0.25</v>
      </c>
      <c r="N29" s="69">
        <v>0.25</v>
      </c>
      <c r="O29" s="366" t="s">
        <v>1462</v>
      </c>
    </row>
    <row r="30" spans="1:15" ht="19.5">
      <c r="A30" s="288" t="s">
        <v>1463</v>
      </c>
      <c r="B30" s="69">
        <v>27.952303119999996</v>
      </c>
      <c r="C30" s="69">
        <v>27.828711199999997</v>
      </c>
      <c r="D30" s="69">
        <v>27.705856790000002</v>
      </c>
      <c r="E30" s="69">
        <v>27.582264880000004</v>
      </c>
      <c r="F30" s="69">
        <v>27.458672969999995</v>
      </c>
      <c r="G30" s="69">
        <v>27.550981060000002</v>
      </c>
      <c r="H30" s="69">
        <v>32.318299150000001</v>
      </c>
      <c r="I30" s="69">
        <v>32.768357229999999</v>
      </c>
      <c r="J30" s="69">
        <v>32.771265329999999</v>
      </c>
      <c r="K30" s="69">
        <v>32.808173409999995</v>
      </c>
      <c r="L30" s="69">
        <v>33.504902749999999</v>
      </c>
      <c r="M30" s="69">
        <v>25.319004589999999</v>
      </c>
      <c r="N30" s="69">
        <v>25.192268920000004</v>
      </c>
      <c r="O30" s="366" t="s">
        <v>1464</v>
      </c>
    </row>
    <row r="31" spans="1:15">
      <c r="A31" s="288" t="s">
        <v>1465</v>
      </c>
      <c r="B31" s="69">
        <v>3.1500360499999998</v>
      </c>
      <c r="C31" s="69">
        <v>3.1255419599999996</v>
      </c>
      <c r="D31" s="69">
        <v>3.3191528199999993</v>
      </c>
      <c r="E31" s="69">
        <v>3.27683305</v>
      </c>
      <c r="F31" s="69">
        <v>3.1891509399999993</v>
      </c>
      <c r="G31" s="69">
        <v>3.0936365699999997</v>
      </c>
      <c r="H31" s="69">
        <v>3.2606700700000002</v>
      </c>
      <c r="I31" s="69">
        <v>3.1293098999999995</v>
      </c>
      <c r="J31" s="69">
        <v>2.9147244699999999</v>
      </c>
      <c r="K31" s="69">
        <v>3.0777804799999995</v>
      </c>
      <c r="L31" s="69">
        <v>3.1902310199999997</v>
      </c>
      <c r="M31" s="69">
        <v>3.4448155799999993</v>
      </c>
      <c r="N31" s="69">
        <v>3.3023829699999996</v>
      </c>
      <c r="O31" s="366" t="s">
        <v>1466</v>
      </c>
    </row>
    <row r="32" spans="1:15">
      <c r="A32" s="288" t="s">
        <v>1467</v>
      </c>
      <c r="B32" s="69">
        <v>14.142885729999998</v>
      </c>
      <c r="C32" s="69">
        <v>13.659559710000002</v>
      </c>
      <c r="D32" s="69">
        <v>13.335820519999999</v>
      </c>
      <c r="E32" s="69">
        <v>14.1616436</v>
      </c>
      <c r="F32" s="69">
        <v>14.837234959999998</v>
      </c>
      <c r="G32" s="69">
        <v>15.005843129999999</v>
      </c>
      <c r="H32" s="69">
        <v>14.313769149999999</v>
      </c>
      <c r="I32" s="69">
        <v>14.315948450000002</v>
      </c>
      <c r="J32" s="69">
        <v>15.21016477</v>
      </c>
      <c r="K32" s="69">
        <v>16.742969600000002</v>
      </c>
      <c r="L32" s="69">
        <v>18.565289789999998</v>
      </c>
      <c r="M32" s="69">
        <v>16.695593380000002</v>
      </c>
      <c r="N32" s="69">
        <v>17.655184639999998</v>
      </c>
      <c r="O32" s="366" t="s">
        <v>1468</v>
      </c>
    </row>
    <row r="33" spans="1:15">
      <c r="A33" s="288" t="s">
        <v>1469</v>
      </c>
      <c r="B33" s="69">
        <v>897.75917666000009</v>
      </c>
      <c r="C33" s="69">
        <v>877.46462888000008</v>
      </c>
      <c r="D33" s="69">
        <v>857.82693728000004</v>
      </c>
      <c r="E33" s="69">
        <v>921.55961052999999</v>
      </c>
      <c r="F33" s="69">
        <v>923.99352018999991</v>
      </c>
      <c r="G33" s="69">
        <v>936.32655651999994</v>
      </c>
      <c r="H33" s="69">
        <v>952.19664195999997</v>
      </c>
      <c r="I33" s="69">
        <v>1006.1141691299999</v>
      </c>
      <c r="J33" s="69">
        <v>1036.81744856</v>
      </c>
      <c r="K33" s="69">
        <v>1065.6940379400003</v>
      </c>
      <c r="L33" s="69">
        <v>1090.41126078</v>
      </c>
      <c r="M33" s="69">
        <v>1158.13304958</v>
      </c>
      <c r="N33" s="69">
        <v>1063.41455501</v>
      </c>
      <c r="O33" s="366" t="s">
        <v>1470</v>
      </c>
    </row>
    <row r="34" spans="1:15">
      <c r="A34" s="288" t="s">
        <v>1240</v>
      </c>
      <c r="B34" s="69">
        <v>1419.0967773799998</v>
      </c>
      <c r="C34" s="69">
        <v>1345.3473540300001</v>
      </c>
      <c r="D34" s="69">
        <v>1357.9396405299999</v>
      </c>
      <c r="E34" s="69">
        <v>1424.8842910899998</v>
      </c>
      <c r="F34" s="69">
        <v>1540.6332280700001</v>
      </c>
      <c r="G34" s="69">
        <v>1533.0675295000003</v>
      </c>
      <c r="H34" s="69">
        <v>1472.1232489500001</v>
      </c>
      <c r="I34" s="69">
        <v>1512.3605952399998</v>
      </c>
      <c r="J34" s="69">
        <v>1622.6076373600001</v>
      </c>
      <c r="K34" s="69">
        <v>1660.7906633699997</v>
      </c>
      <c r="L34" s="69">
        <v>1668.2203761899998</v>
      </c>
      <c r="M34" s="69">
        <v>1755.8676261200001</v>
      </c>
      <c r="N34" s="69">
        <v>1670.40166716</v>
      </c>
      <c r="O34" s="365" t="s">
        <v>1241</v>
      </c>
    </row>
    <row r="35" spans="1:15" s="103" customFormat="1" ht="9">
      <c r="A35" s="19" t="s">
        <v>1242</v>
      </c>
      <c r="B35" s="102">
        <v>6291.0467363900007</v>
      </c>
      <c r="C35" s="102">
        <v>6108.4436457300008</v>
      </c>
      <c r="D35" s="102">
        <v>6209.1210508800004</v>
      </c>
      <c r="E35" s="102">
        <v>6420.2624667199998</v>
      </c>
      <c r="F35" s="102">
        <v>6689.3426967800006</v>
      </c>
      <c r="G35" s="102">
        <v>6647.8330424199994</v>
      </c>
      <c r="H35" s="102">
        <v>6711.1344153800019</v>
      </c>
      <c r="I35" s="102">
        <v>6899.4300827999987</v>
      </c>
      <c r="J35" s="102">
        <v>7120.9864903400003</v>
      </c>
      <c r="K35" s="102">
        <v>7264.9476367800007</v>
      </c>
      <c r="L35" s="102">
        <v>7479.3431328999995</v>
      </c>
      <c r="M35" s="102">
        <v>7570.5213699099995</v>
      </c>
      <c r="N35" s="102">
        <v>7543.1048114099985</v>
      </c>
      <c r="O35" s="294" t="s">
        <v>135</v>
      </c>
    </row>
    <row r="36" spans="1:15">
      <c r="A36" s="128" t="s">
        <v>1243</v>
      </c>
      <c r="B36" s="69"/>
      <c r="C36" s="69"/>
      <c r="D36" s="69"/>
      <c r="E36" s="69"/>
      <c r="F36" s="69"/>
      <c r="G36" s="69"/>
      <c r="H36" s="69"/>
      <c r="I36" s="69"/>
      <c r="J36" s="69"/>
      <c r="K36" s="69"/>
      <c r="L36" s="69"/>
      <c r="M36" s="69"/>
      <c r="N36" s="69"/>
      <c r="O36" s="130" t="s">
        <v>1244</v>
      </c>
    </row>
    <row r="37" spans="1:15">
      <c r="A37" s="285" t="s">
        <v>1245</v>
      </c>
      <c r="B37" s="69"/>
      <c r="C37" s="69"/>
      <c r="D37" s="69"/>
      <c r="E37" s="69"/>
      <c r="F37" s="69"/>
      <c r="G37" s="69"/>
      <c r="H37" s="69"/>
      <c r="I37" s="69"/>
      <c r="J37" s="69"/>
      <c r="K37" s="69"/>
      <c r="L37" s="69"/>
      <c r="M37" s="69"/>
      <c r="N37" s="69"/>
      <c r="O37" s="364" t="s">
        <v>1246</v>
      </c>
    </row>
    <row r="38" spans="1:15">
      <c r="A38" s="287" t="s">
        <v>1471</v>
      </c>
      <c r="B38" s="69">
        <v>51.00464095000001</v>
      </c>
      <c r="C38" s="69">
        <v>54.658030560000007</v>
      </c>
      <c r="D38" s="69">
        <v>54.92667586999999</v>
      </c>
      <c r="E38" s="69">
        <v>55.469961930000004</v>
      </c>
      <c r="F38" s="69">
        <v>54.823864369999995</v>
      </c>
      <c r="G38" s="69">
        <v>49.696003770000004</v>
      </c>
      <c r="H38" s="69">
        <v>43.408693590000006</v>
      </c>
      <c r="I38" s="69">
        <v>46.084168990000016</v>
      </c>
      <c r="J38" s="69">
        <v>48.527306240000016</v>
      </c>
      <c r="K38" s="69">
        <v>48.490347939999999</v>
      </c>
      <c r="L38" s="69">
        <v>42.163293110000005</v>
      </c>
      <c r="M38" s="69">
        <v>41.725306080000003</v>
      </c>
      <c r="N38" s="69">
        <v>39.555411230000004</v>
      </c>
      <c r="O38" s="365" t="s">
        <v>1472</v>
      </c>
    </row>
    <row r="39" spans="1:15">
      <c r="A39" s="287" t="s">
        <v>1473</v>
      </c>
      <c r="B39" s="69">
        <v>16.326297009999998</v>
      </c>
      <c r="C39" s="69">
        <v>12.317900370000002</v>
      </c>
      <c r="D39" s="69">
        <v>16.450786310000002</v>
      </c>
      <c r="E39" s="69">
        <v>12.09831604</v>
      </c>
      <c r="F39" s="69">
        <v>10.39789242</v>
      </c>
      <c r="G39" s="69">
        <v>15.6979817</v>
      </c>
      <c r="H39" s="69">
        <v>7.9460255400000008</v>
      </c>
      <c r="I39" s="69">
        <v>4.3116866200000006</v>
      </c>
      <c r="J39" s="69">
        <v>5.7580206699999996</v>
      </c>
      <c r="K39" s="69">
        <v>5.1441082900000001</v>
      </c>
      <c r="L39" s="69">
        <v>6.9480536799999992</v>
      </c>
      <c r="M39" s="69">
        <v>9.2023431899999988</v>
      </c>
      <c r="N39" s="69">
        <v>7.4419840199999996</v>
      </c>
      <c r="O39" s="365" t="s">
        <v>1474</v>
      </c>
    </row>
    <row r="40" spans="1:15">
      <c r="A40" s="287" t="s">
        <v>1475</v>
      </c>
      <c r="B40" s="69">
        <v>17.908699050000003</v>
      </c>
      <c r="C40" s="69">
        <v>9.0213471299999988</v>
      </c>
      <c r="D40" s="69">
        <v>9.2896029799999997</v>
      </c>
      <c r="E40" s="69">
        <v>9.3540664000000042</v>
      </c>
      <c r="F40" s="69">
        <v>16.256463289999999</v>
      </c>
      <c r="G40" s="69">
        <v>19.821436879999993</v>
      </c>
      <c r="H40" s="69">
        <v>38.303055560000011</v>
      </c>
      <c r="I40" s="69">
        <v>42.755007100000007</v>
      </c>
      <c r="J40" s="69">
        <v>61.416814599999995</v>
      </c>
      <c r="K40" s="69">
        <v>49.352497870000001</v>
      </c>
      <c r="L40" s="69">
        <v>32.465291579999999</v>
      </c>
      <c r="M40" s="69">
        <v>27.43449068</v>
      </c>
      <c r="N40" s="69">
        <v>28.476131809999995</v>
      </c>
      <c r="O40" s="365" t="s">
        <v>1476</v>
      </c>
    </row>
    <row r="41" spans="1:15">
      <c r="A41" s="287" t="s">
        <v>1477</v>
      </c>
      <c r="B41" s="69">
        <v>26.60301119</v>
      </c>
      <c r="C41" s="69">
        <v>20.868745529999998</v>
      </c>
      <c r="D41" s="69">
        <v>23.74015709</v>
      </c>
      <c r="E41" s="69">
        <v>24.462574059999998</v>
      </c>
      <c r="F41" s="69">
        <v>23.817093100000001</v>
      </c>
      <c r="G41" s="69">
        <v>25.521222260000002</v>
      </c>
      <c r="H41" s="69">
        <v>27.619347620000003</v>
      </c>
      <c r="I41" s="69">
        <v>23.850330020000001</v>
      </c>
      <c r="J41" s="69">
        <v>27.770290009999997</v>
      </c>
      <c r="K41" s="69">
        <v>47.311848420000004</v>
      </c>
      <c r="L41" s="69">
        <v>44.65789006</v>
      </c>
      <c r="M41" s="69">
        <v>42.921886019999995</v>
      </c>
      <c r="N41" s="69">
        <v>44.406846360000003</v>
      </c>
      <c r="O41" s="365" t="s">
        <v>1478</v>
      </c>
    </row>
    <row r="42" spans="1:15">
      <c r="A42" s="287" t="s">
        <v>1479</v>
      </c>
      <c r="B42" s="69">
        <v>1.2015241299999999</v>
      </c>
      <c r="C42" s="69">
        <v>1.0088256799999999</v>
      </c>
      <c r="D42" s="69">
        <v>1.0551982699999998</v>
      </c>
      <c r="E42" s="69">
        <v>3.5205707099999999</v>
      </c>
      <c r="F42" s="69">
        <v>3.4337766300000001</v>
      </c>
      <c r="G42" s="69">
        <v>1.13526331</v>
      </c>
      <c r="H42" s="69">
        <v>0.66379648999999996</v>
      </c>
      <c r="I42" s="69">
        <v>0.94586709000000002</v>
      </c>
      <c r="J42" s="69">
        <v>1.2062088000000002</v>
      </c>
      <c r="K42" s="69">
        <v>1.27661085</v>
      </c>
      <c r="L42" s="69">
        <v>0.43471972999999997</v>
      </c>
      <c r="M42" s="69">
        <v>2.8229072600000005</v>
      </c>
      <c r="N42" s="69">
        <v>0.41251923999999995</v>
      </c>
      <c r="O42" s="365" t="s">
        <v>1480</v>
      </c>
    </row>
    <row r="43" spans="1:15">
      <c r="A43" s="287" t="s">
        <v>1481</v>
      </c>
      <c r="B43" s="69">
        <v>773.96143089000009</v>
      </c>
      <c r="C43" s="69">
        <v>786.03466569</v>
      </c>
      <c r="D43" s="69">
        <v>731.64540388</v>
      </c>
      <c r="E43" s="69">
        <v>802.55528077000008</v>
      </c>
      <c r="F43" s="69">
        <v>771.75388327000007</v>
      </c>
      <c r="G43" s="69">
        <v>785.65681300999972</v>
      </c>
      <c r="H43" s="69">
        <v>678.75411778999978</v>
      </c>
      <c r="I43" s="69">
        <v>725.91151510999998</v>
      </c>
      <c r="J43" s="69">
        <v>823.62992541999995</v>
      </c>
      <c r="K43" s="69">
        <v>854.50104551999993</v>
      </c>
      <c r="L43" s="69">
        <v>1042.8449298200001</v>
      </c>
      <c r="M43" s="69">
        <v>923.23897084000009</v>
      </c>
      <c r="N43" s="69">
        <v>1015.2706321900001</v>
      </c>
      <c r="O43" s="365" t="s">
        <v>1482</v>
      </c>
    </row>
    <row r="44" spans="1:15">
      <c r="A44" s="287" t="s">
        <v>1294</v>
      </c>
      <c r="B44" s="69">
        <v>887.00560340999982</v>
      </c>
      <c r="C44" s="69">
        <v>883.90951517000008</v>
      </c>
      <c r="D44" s="69">
        <v>837.10782460999997</v>
      </c>
      <c r="E44" s="69">
        <v>907.46077005999985</v>
      </c>
      <c r="F44" s="69">
        <v>880.48297328000001</v>
      </c>
      <c r="G44" s="69">
        <v>897.52872113000012</v>
      </c>
      <c r="H44" s="69">
        <v>796.69503680000003</v>
      </c>
      <c r="I44" s="69">
        <v>843.85857511000006</v>
      </c>
      <c r="J44" s="69">
        <v>968.30856591000008</v>
      </c>
      <c r="K44" s="69">
        <v>1006.07645911</v>
      </c>
      <c r="L44" s="69">
        <v>1169.5141781900002</v>
      </c>
      <c r="M44" s="69">
        <v>1047.34590426</v>
      </c>
      <c r="N44" s="69">
        <v>1135.5635250899998</v>
      </c>
      <c r="O44" s="365" t="s">
        <v>166</v>
      </c>
    </row>
    <row r="45" spans="1:15">
      <c r="A45" s="285" t="s">
        <v>1295</v>
      </c>
      <c r="B45" s="69">
        <v>0</v>
      </c>
      <c r="C45" s="69">
        <v>0</v>
      </c>
      <c r="D45" s="69">
        <v>0</v>
      </c>
      <c r="E45" s="69">
        <v>0</v>
      </c>
      <c r="F45" s="69">
        <v>0</v>
      </c>
      <c r="G45" s="69">
        <v>0</v>
      </c>
      <c r="H45" s="69">
        <v>0</v>
      </c>
      <c r="I45" s="69">
        <v>0</v>
      </c>
      <c r="J45" s="69">
        <v>0</v>
      </c>
      <c r="K45" s="69">
        <v>0</v>
      </c>
      <c r="L45" s="69">
        <v>0</v>
      </c>
      <c r="M45" s="69">
        <v>0</v>
      </c>
      <c r="N45" s="69">
        <v>0</v>
      </c>
      <c r="O45" s="364" t="s">
        <v>1296</v>
      </c>
    </row>
    <row r="46" spans="1:15">
      <c r="A46" s="285" t="s">
        <v>1297</v>
      </c>
      <c r="B46" s="69">
        <v>5404.0416094399989</v>
      </c>
      <c r="C46" s="69">
        <v>5224.5345905699996</v>
      </c>
      <c r="D46" s="69">
        <v>5372.0129869699977</v>
      </c>
      <c r="E46" s="69">
        <v>5512.8011954599997</v>
      </c>
      <c r="F46" s="69">
        <v>5808.8598537100006</v>
      </c>
      <c r="G46" s="69">
        <v>5750.3046921900013</v>
      </c>
      <c r="H46" s="69">
        <v>5914.4397333699999</v>
      </c>
      <c r="I46" s="69">
        <v>6055.5718841900007</v>
      </c>
      <c r="J46" s="69">
        <v>6153.1086745599987</v>
      </c>
      <c r="K46" s="69">
        <v>6258.9352662600004</v>
      </c>
      <c r="L46" s="69">
        <v>6309.8293802799981</v>
      </c>
      <c r="M46" s="69">
        <v>6522.3759329000004</v>
      </c>
      <c r="N46" s="69">
        <v>6405.7805063699998</v>
      </c>
      <c r="O46" s="364" t="s">
        <v>1298</v>
      </c>
    </row>
    <row r="47" spans="1:15">
      <c r="A47" s="287" t="s">
        <v>1299</v>
      </c>
      <c r="B47" s="69">
        <v>1134.3402488899999</v>
      </c>
      <c r="C47" s="69">
        <v>1080.70223536</v>
      </c>
      <c r="D47" s="69">
        <v>1080.99227116</v>
      </c>
      <c r="E47" s="69">
        <v>1081.04602759</v>
      </c>
      <c r="F47" s="69">
        <v>1273.73250699</v>
      </c>
      <c r="G47" s="69">
        <v>1273.8153695299998</v>
      </c>
      <c r="H47" s="69">
        <v>1281.88487934</v>
      </c>
      <c r="I47" s="69">
        <v>1291.9789741500001</v>
      </c>
      <c r="J47" s="69">
        <v>1291.9789741500001</v>
      </c>
      <c r="K47" s="69">
        <v>1291.9789741500001</v>
      </c>
      <c r="L47" s="69">
        <v>1291.9789741500001</v>
      </c>
      <c r="M47" s="69">
        <v>1344.4789741500001</v>
      </c>
      <c r="N47" s="69">
        <v>1344.4789741500001</v>
      </c>
      <c r="O47" s="365" t="s">
        <v>1300</v>
      </c>
    </row>
    <row r="48" spans="1:15">
      <c r="A48" s="287" t="s">
        <v>1483</v>
      </c>
      <c r="B48" s="69">
        <v>7.7983000000000002E-4</v>
      </c>
      <c r="C48" s="69">
        <v>7.7983000000000002E-4</v>
      </c>
      <c r="D48" s="69">
        <v>7.7983000000000002E-4</v>
      </c>
      <c r="E48" s="69">
        <v>7.7983000000000002E-4</v>
      </c>
      <c r="F48" s="69">
        <v>7.7983000000000002E-4</v>
      </c>
      <c r="G48" s="69">
        <v>7.7983000000000002E-4</v>
      </c>
      <c r="H48" s="69">
        <v>7.7983000000000002E-4</v>
      </c>
      <c r="I48" s="69">
        <v>7.7983000000000002E-4</v>
      </c>
      <c r="J48" s="69">
        <v>7.7983000000000002E-4</v>
      </c>
      <c r="K48" s="69">
        <v>7.7983000000000002E-4</v>
      </c>
      <c r="L48" s="69">
        <v>7.7983000000000002E-4</v>
      </c>
      <c r="M48" s="69">
        <v>7.7983000000000002E-4</v>
      </c>
      <c r="N48" s="69">
        <v>7.7983000000000002E-4</v>
      </c>
      <c r="O48" s="365" t="s">
        <v>1484</v>
      </c>
    </row>
    <row r="49" spans="1:15">
      <c r="A49" s="287" t="s">
        <v>1485</v>
      </c>
      <c r="B49" s="69">
        <v>1.2534700000000001</v>
      </c>
      <c r="C49" s="69">
        <v>1.2534700000000001</v>
      </c>
      <c r="D49" s="69">
        <v>1.2534700000000001</v>
      </c>
      <c r="E49" s="69">
        <v>1.2534700000000001</v>
      </c>
      <c r="F49" s="69">
        <v>1.2534700000000001</v>
      </c>
      <c r="G49" s="69">
        <v>1.8785273200000001</v>
      </c>
      <c r="H49" s="69">
        <v>1.8785273200000001</v>
      </c>
      <c r="I49" s="69">
        <v>1.8785273200000001</v>
      </c>
      <c r="J49" s="69">
        <v>2.7098970499999999</v>
      </c>
      <c r="K49" s="69">
        <v>2.9265149300000002</v>
      </c>
      <c r="L49" s="69">
        <v>2.9265149300000002</v>
      </c>
      <c r="M49" s="69">
        <v>2.6749206299999999</v>
      </c>
      <c r="N49" s="69">
        <v>2.3405887299999999</v>
      </c>
      <c r="O49" s="365" t="s">
        <v>1486</v>
      </c>
    </row>
    <row r="50" spans="1:15">
      <c r="A50" s="287" t="s">
        <v>1487</v>
      </c>
      <c r="B50" s="69">
        <v>-16.550843309999998</v>
      </c>
      <c r="C50" s="69">
        <v>-11.506941690000003</v>
      </c>
      <c r="D50" s="69">
        <v>4.6085833200000001</v>
      </c>
      <c r="E50" s="69">
        <v>6.8874752499999987</v>
      </c>
      <c r="F50" s="69">
        <v>7.0974392299999991</v>
      </c>
      <c r="G50" s="69">
        <v>6.787313769999999</v>
      </c>
      <c r="H50" s="69">
        <v>-17.652449300000001</v>
      </c>
      <c r="I50" s="69">
        <v>-18.694338459999997</v>
      </c>
      <c r="J50" s="69">
        <v>-13.788187319999997</v>
      </c>
      <c r="K50" s="69">
        <v>-14.351323789999999</v>
      </c>
      <c r="L50" s="69">
        <v>1.0333143599999988</v>
      </c>
      <c r="M50" s="69">
        <v>3.6916403500000006</v>
      </c>
      <c r="N50" s="69">
        <v>4.8959953799999987</v>
      </c>
      <c r="O50" s="365" t="s">
        <v>1488</v>
      </c>
    </row>
    <row r="51" spans="1:15">
      <c r="A51" s="287" t="s">
        <v>1489</v>
      </c>
      <c r="B51" s="69">
        <v>0</v>
      </c>
      <c r="C51" s="69">
        <v>0</v>
      </c>
      <c r="D51" s="69">
        <v>0</v>
      </c>
      <c r="E51" s="69">
        <v>0</v>
      </c>
      <c r="F51" s="69">
        <v>0</v>
      </c>
      <c r="G51" s="69">
        <v>0</v>
      </c>
      <c r="H51" s="69">
        <v>0</v>
      </c>
      <c r="I51" s="69">
        <v>0</v>
      </c>
      <c r="J51" s="69">
        <v>0</v>
      </c>
      <c r="K51" s="69">
        <v>0</v>
      </c>
      <c r="L51" s="69">
        <v>0</v>
      </c>
      <c r="M51" s="69">
        <v>0</v>
      </c>
      <c r="N51" s="69">
        <v>0</v>
      </c>
      <c r="O51" s="365" t="s">
        <v>1490</v>
      </c>
    </row>
    <row r="52" spans="1:15">
      <c r="A52" s="287" t="s">
        <v>1491</v>
      </c>
      <c r="B52" s="69">
        <v>4284.9979540200002</v>
      </c>
      <c r="C52" s="69">
        <v>4154.0850470700007</v>
      </c>
      <c r="D52" s="69">
        <v>4285.1578826599998</v>
      </c>
      <c r="E52" s="69">
        <v>4423.6134427700008</v>
      </c>
      <c r="F52" s="69">
        <v>4526.7756576399997</v>
      </c>
      <c r="G52" s="69">
        <v>4467.8227017100016</v>
      </c>
      <c r="H52" s="69">
        <v>4648.3279961900007</v>
      </c>
      <c r="I52" s="69">
        <v>4780.4079413400004</v>
      </c>
      <c r="J52" s="69">
        <v>4872.2072108499988</v>
      </c>
      <c r="K52" s="69">
        <v>4978.3803211300001</v>
      </c>
      <c r="L52" s="69">
        <v>5013.8897969900008</v>
      </c>
      <c r="M52" s="69">
        <v>5171.5296179300003</v>
      </c>
      <c r="N52" s="69">
        <v>5054.0641682599999</v>
      </c>
      <c r="O52" s="365" t="s">
        <v>1492</v>
      </c>
    </row>
    <row r="53" spans="1:15">
      <c r="A53" s="287" t="s">
        <v>9</v>
      </c>
      <c r="B53" s="69">
        <v>5404.0416094399989</v>
      </c>
      <c r="C53" s="69">
        <v>5224.5345905699996</v>
      </c>
      <c r="D53" s="69">
        <v>5372.0129869699977</v>
      </c>
      <c r="E53" s="69">
        <v>5512.8011954599997</v>
      </c>
      <c r="F53" s="69">
        <v>5808.8598537100006</v>
      </c>
      <c r="G53" s="69">
        <v>5750.3046921900013</v>
      </c>
      <c r="H53" s="69">
        <v>5914.4397333699999</v>
      </c>
      <c r="I53" s="69">
        <v>6055.5718841900007</v>
      </c>
      <c r="J53" s="69">
        <v>6153.1086745599987</v>
      </c>
      <c r="K53" s="69">
        <v>6258.9352662600004</v>
      </c>
      <c r="L53" s="69">
        <v>6309.8293802799981</v>
      </c>
      <c r="M53" s="69">
        <v>6522.3759329000004</v>
      </c>
      <c r="N53" s="69">
        <v>6405.7805063699998</v>
      </c>
      <c r="O53" s="365" t="s">
        <v>1315</v>
      </c>
    </row>
    <row r="54" spans="1:15" s="103" customFormat="1" thickBot="1">
      <c r="A54" s="367" t="s">
        <v>10</v>
      </c>
      <c r="B54" s="102">
        <v>6291.047212909999</v>
      </c>
      <c r="C54" s="102">
        <v>6108.4441057700014</v>
      </c>
      <c r="D54" s="102">
        <v>6209.1208116799999</v>
      </c>
      <c r="E54" s="102">
        <v>6420.2619656100014</v>
      </c>
      <c r="F54" s="102">
        <v>6689.3428270500017</v>
      </c>
      <c r="G54" s="102">
        <v>6647.8334133899989</v>
      </c>
      <c r="H54" s="102">
        <v>6711.1347702499997</v>
      </c>
      <c r="I54" s="102">
        <v>6899.4304594000005</v>
      </c>
      <c r="J54" s="102">
        <v>7121.4172405700001</v>
      </c>
      <c r="K54" s="102">
        <v>7265.011725450001</v>
      </c>
      <c r="L54" s="102">
        <v>7479.3435585399993</v>
      </c>
      <c r="M54" s="102">
        <v>7569.721837250001</v>
      </c>
      <c r="N54" s="102">
        <v>7541.3440315499993</v>
      </c>
      <c r="O54" s="368" t="s">
        <v>1493</v>
      </c>
    </row>
    <row r="55" spans="1:15" ht="10.5" thickBot="1">
      <c r="A55" s="631"/>
      <c r="B55" s="632"/>
      <c r="C55" s="632"/>
      <c r="D55" s="632"/>
      <c r="E55" s="632"/>
      <c r="F55" s="632"/>
      <c r="G55" s="632"/>
      <c r="H55" s="632"/>
      <c r="I55" s="632"/>
      <c r="J55" s="632"/>
      <c r="K55" s="632"/>
      <c r="L55" s="632"/>
      <c r="M55" s="632"/>
      <c r="N55" s="632"/>
      <c r="O55" s="36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A5" sqref="A5"/>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627" t="s">
        <v>260</v>
      </c>
      <c r="B1" s="628"/>
      <c r="C1" s="628"/>
      <c r="D1" s="628"/>
      <c r="E1" s="628"/>
      <c r="F1" s="628"/>
      <c r="G1" s="628"/>
      <c r="H1" s="628"/>
      <c r="I1" s="628"/>
      <c r="J1" s="628"/>
      <c r="K1" s="628"/>
      <c r="L1" s="628"/>
      <c r="M1" s="628"/>
      <c r="N1" s="628"/>
      <c r="O1" s="629"/>
    </row>
    <row r="2" spans="1:15" s="134" customFormat="1" ht="18" customHeight="1">
      <c r="A2" s="616" t="s">
        <v>579</v>
      </c>
      <c r="B2" s="617"/>
      <c r="C2" s="617"/>
      <c r="D2" s="617"/>
      <c r="E2" s="617"/>
      <c r="F2" s="617"/>
      <c r="G2" s="617"/>
      <c r="H2" s="617"/>
      <c r="I2" s="617"/>
      <c r="J2" s="617"/>
      <c r="K2" s="617"/>
      <c r="L2" s="617"/>
      <c r="M2" s="617"/>
      <c r="N2" s="617"/>
      <c r="O2" s="618"/>
    </row>
    <row r="3" spans="1:15" s="4" customFormat="1" ht="3.75" customHeight="1" thickBot="1">
      <c r="A3" s="144"/>
      <c r="B3" s="74"/>
      <c r="C3" s="74"/>
      <c r="D3" s="74"/>
      <c r="E3" s="74"/>
      <c r="F3" s="74"/>
      <c r="G3" s="74"/>
      <c r="H3" s="74"/>
      <c r="I3" s="74"/>
      <c r="J3" s="74"/>
      <c r="K3" s="74"/>
      <c r="L3" s="74"/>
      <c r="M3" s="74"/>
      <c r="N3" s="74"/>
      <c r="O3" s="133"/>
    </row>
    <row r="4" spans="1:15" s="281" customFormat="1"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253" t="s">
        <v>144</v>
      </c>
    </row>
    <row r="5" spans="1:15" s="103" customFormat="1" ht="9">
      <c r="A5" s="369" t="s">
        <v>1179</v>
      </c>
      <c r="B5" s="370"/>
      <c r="C5" s="371"/>
      <c r="D5" s="371"/>
      <c r="E5" s="371"/>
      <c r="F5" s="371"/>
      <c r="G5" s="371"/>
      <c r="H5" s="372"/>
      <c r="I5" s="371"/>
      <c r="J5" s="371"/>
      <c r="K5" s="371"/>
      <c r="L5" s="371"/>
      <c r="M5" s="371"/>
      <c r="N5" s="371"/>
      <c r="O5" s="373" t="s">
        <v>255</v>
      </c>
    </row>
    <row r="6" spans="1:15">
      <c r="A6" s="374" t="s">
        <v>1180</v>
      </c>
      <c r="B6" s="375"/>
      <c r="C6" s="376"/>
      <c r="D6" s="376"/>
      <c r="E6" s="376"/>
      <c r="F6" s="376"/>
      <c r="G6" s="376"/>
      <c r="H6" s="377"/>
      <c r="I6" s="376"/>
      <c r="J6" s="376"/>
      <c r="K6" s="376"/>
      <c r="L6" s="376"/>
      <c r="M6" s="376"/>
      <c r="N6" s="376"/>
      <c r="O6" s="378" t="s">
        <v>1181</v>
      </c>
    </row>
    <row r="7" spans="1:15">
      <c r="A7" s="379" t="s">
        <v>1182</v>
      </c>
      <c r="B7" s="375">
        <v>1283.0230203200001</v>
      </c>
      <c r="C7" s="375">
        <v>1024.9964723400001</v>
      </c>
      <c r="D7" s="375">
        <v>1178.14350184</v>
      </c>
      <c r="E7" s="375">
        <v>1007.3586830800001</v>
      </c>
      <c r="F7" s="375">
        <v>1140.9248081600001</v>
      </c>
      <c r="G7" s="375">
        <v>969.89685298000006</v>
      </c>
      <c r="H7" s="375">
        <v>1232.86800092</v>
      </c>
      <c r="I7" s="375">
        <v>1212.6896317600001</v>
      </c>
      <c r="J7" s="375">
        <v>1251.98247674</v>
      </c>
      <c r="K7" s="375">
        <v>1209.1056077299997</v>
      </c>
      <c r="L7" s="375">
        <v>1270.3020459500001</v>
      </c>
      <c r="M7" s="375">
        <v>1401.1139929300002</v>
      </c>
      <c r="N7" s="375">
        <v>1498.04551608</v>
      </c>
      <c r="O7" s="380" t="s">
        <v>1183</v>
      </c>
    </row>
    <row r="8" spans="1:15">
      <c r="A8" s="381" t="s">
        <v>1184</v>
      </c>
      <c r="B8" s="375">
        <v>9780.3394007599982</v>
      </c>
      <c r="C8" s="375">
        <v>10808.380275369998</v>
      </c>
      <c r="D8" s="375">
        <v>11573.190691130001</v>
      </c>
      <c r="E8" s="375">
        <v>12045.118595560001</v>
      </c>
      <c r="F8" s="375">
        <v>12014.890559500001</v>
      </c>
      <c r="G8" s="375">
        <v>12423.416214929997</v>
      </c>
      <c r="H8" s="375">
        <v>11595.51359683</v>
      </c>
      <c r="I8" s="375">
        <v>11846.3016235</v>
      </c>
      <c r="J8" s="375">
        <v>11996.733191960004</v>
      </c>
      <c r="K8" s="375">
        <v>12406.239288270001</v>
      </c>
      <c r="L8" s="375">
        <v>12655.504734220001</v>
      </c>
      <c r="M8" s="375">
        <v>12914.594332859999</v>
      </c>
      <c r="N8" s="375">
        <v>12882.633397139996</v>
      </c>
      <c r="O8" s="380" t="s">
        <v>1185</v>
      </c>
    </row>
    <row r="9" spans="1:15">
      <c r="A9" s="381" t="s">
        <v>1186</v>
      </c>
      <c r="B9" s="375">
        <v>316.7314643499999</v>
      </c>
      <c r="C9" s="375">
        <v>319.37439461999998</v>
      </c>
      <c r="D9" s="375">
        <v>318.61130821000006</v>
      </c>
      <c r="E9" s="375">
        <v>311.28622988999996</v>
      </c>
      <c r="F9" s="375">
        <v>309.44357450000001</v>
      </c>
      <c r="G9" s="375">
        <v>533.38961145000007</v>
      </c>
      <c r="H9" s="375">
        <v>543.99213369999995</v>
      </c>
      <c r="I9" s="375">
        <v>543.82206531999998</v>
      </c>
      <c r="J9" s="375">
        <v>323.99187440999998</v>
      </c>
      <c r="K9" s="375">
        <v>324.18050514999999</v>
      </c>
      <c r="L9" s="375">
        <v>337.72014713999988</v>
      </c>
      <c r="M9" s="375">
        <v>337.70896891000001</v>
      </c>
      <c r="N9" s="375">
        <v>325.41743548999995</v>
      </c>
      <c r="O9" s="380" t="s">
        <v>1187</v>
      </c>
    </row>
    <row r="10" spans="1:15">
      <c r="A10" s="381" t="s">
        <v>1188</v>
      </c>
      <c r="B10" s="375">
        <v>645.29485361999991</v>
      </c>
      <c r="C10" s="375">
        <v>684.26752036000005</v>
      </c>
      <c r="D10" s="375">
        <v>618.55746642999986</v>
      </c>
      <c r="E10" s="375">
        <v>752.72622965000016</v>
      </c>
      <c r="F10" s="375">
        <v>760.12197991000016</v>
      </c>
      <c r="G10" s="375">
        <v>567.61312596999994</v>
      </c>
      <c r="H10" s="375">
        <v>480.77729068999997</v>
      </c>
      <c r="I10" s="375">
        <v>455.69757118999996</v>
      </c>
      <c r="J10" s="375">
        <v>737.31616149999991</v>
      </c>
      <c r="K10" s="375">
        <v>726.59115796000003</v>
      </c>
      <c r="L10" s="375">
        <v>711.82300507999992</v>
      </c>
      <c r="M10" s="375">
        <v>725.02221959999997</v>
      </c>
      <c r="N10" s="375">
        <v>737.06848982999998</v>
      </c>
      <c r="O10" s="380" t="s">
        <v>1189</v>
      </c>
    </row>
    <row r="11" spans="1:15" ht="19.5">
      <c r="A11" s="381" t="s">
        <v>1190</v>
      </c>
      <c r="B11" s="375">
        <v>0</v>
      </c>
      <c r="C11" s="375">
        <v>0</v>
      </c>
      <c r="D11" s="375">
        <v>0</v>
      </c>
      <c r="E11" s="375">
        <v>0</v>
      </c>
      <c r="F11" s="375">
        <v>0</v>
      </c>
      <c r="G11" s="375">
        <v>0</v>
      </c>
      <c r="H11" s="375">
        <v>0</v>
      </c>
      <c r="I11" s="375">
        <v>0</v>
      </c>
      <c r="J11" s="375">
        <v>0</v>
      </c>
      <c r="K11" s="375">
        <v>0</v>
      </c>
      <c r="L11" s="375">
        <v>0</v>
      </c>
      <c r="M11" s="375">
        <v>0</v>
      </c>
      <c r="N11" s="375">
        <v>0</v>
      </c>
      <c r="O11" s="382" t="s">
        <v>1191</v>
      </c>
    </row>
    <row r="12" spans="1:15" ht="19.5">
      <c r="A12" s="381" t="s">
        <v>1192</v>
      </c>
      <c r="B12" s="375">
        <v>0</v>
      </c>
      <c r="C12" s="375">
        <v>0</v>
      </c>
      <c r="D12" s="375">
        <v>0</v>
      </c>
      <c r="E12" s="375">
        <v>0</v>
      </c>
      <c r="F12" s="375">
        <v>0</v>
      </c>
      <c r="G12" s="375">
        <v>0</v>
      </c>
      <c r="H12" s="375">
        <v>0</v>
      </c>
      <c r="I12" s="375">
        <v>0</v>
      </c>
      <c r="J12" s="375">
        <v>0</v>
      </c>
      <c r="K12" s="375">
        <v>0</v>
      </c>
      <c r="L12" s="375">
        <v>0</v>
      </c>
      <c r="M12" s="375">
        <v>0</v>
      </c>
      <c r="N12" s="375">
        <v>0</v>
      </c>
      <c r="O12" s="382" t="s">
        <v>1193</v>
      </c>
    </row>
    <row r="13" spans="1:15" ht="19.5">
      <c r="A13" s="381" t="s">
        <v>1194</v>
      </c>
      <c r="B13" s="375">
        <v>0</v>
      </c>
      <c r="C13" s="375">
        <v>0</v>
      </c>
      <c r="D13" s="375">
        <v>0</v>
      </c>
      <c r="E13" s="375">
        <v>0</v>
      </c>
      <c r="F13" s="375">
        <v>0</v>
      </c>
      <c r="G13" s="375">
        <v>0</v>
      </c>
      <c r="H13" s="375">
        <v>0</v>
      </c>
      <c r="I13" s="375">
        <v>0</v>
      </c>
      <c r="J13" s="375">
        <v>0</v>
      </c>
      <c r="K13" s="375">
        <v>0</v>
      </c>
      <c r="L13" s="375">
        <v>0</v>
      </c>
      <c r="M13" s="375">
        <v>0</v>
      </c>
      <c r="N13" s="375">
        <v>0</v>
      </c>
      <c r="O13" s="382" t="s">
        <v>1195</v>
      </c>
    </row>
    <row r="14" spans="1:15">
      <c r="A14" s="381" t="s">
        <v>1196</v>
      </c>
      <c r="B14" s="375">
        <v>1658.6081380699998</v>
      </c>
      <c r="C14" s="375">
        <v>1696.39726189</v>
      </c>
      <c r="D14" s="375">
        <v>1734.6363323899998</v>
      </c>
      <c r="E14" s="375">
        <v>1732.57899909</v>
      </c>
      <c r="F14" s="375">
        <v>1650.5120339000002</v>
      </c>
      <c r="G14" s="375">
        <v>1676.6638002</v>
      </c>
      <c r="H14" s="375">
        <v>1571.2321359800001</v>
      </c>
      <c r="I14" s="375">
        <v>1656.9553018000001</v>
      </c>
      <c r="J14" s="375">
        <v>1678.5116208600004</v>
      </c>
      <c r="K14" s="375">
        <v>1685.0426492300003</v>
      </c>
      <c r="L14" s="375">
        <v>1801.2773223499996</v>
      </c>
      <c r="M14" s="375">
        <v>1905.0836368199998</v>
      </c>
      <c r="N14" s="375">
        <v>1848.3175855499996</v>
      </c>
      <c r="O14" s="380" t="s">
        <v>1197</v>
      </c>
    </row>
    <row r="15" spans="1:15">
      <c r="A15" s="381" t="s">
        <v>1198</v>
      </c>
      <c r="B15" s="375">
        <v>0</v>
      </c>
      <c r="C15" s="375">
        <v>0</v>
      </c>
      <c r="D15" s="375">
        <v>0</v>
      </c>
      <c r="E15" s="375">
        <v>0</v>
      </c>
      <c r="F15" s="375">
        <v>0</v>
      </c>
      <c r="G15" s="375">
        <v>0</v>
      </c>
      <c r="H15" s="375">
        <v>0</v>
      </c>
      <c r="I15" s="375">
        <v>0</v>
      </c>
      <c r="J15" s="375">
        <v>0</v>
      </c>
      <c r="K15" s="375">
        <v>0</v>
      </c>
      <c r="L15" s="375">
        <v>0</v>
      </c>
      <c r="M15" s="375">
        <v>0</v>
      </c>
      <c r="N15" s="375">
        <v>0</v>
      </c>
      <c r="O15" s="380" t="s">
        <v>1199</v>
      </c>
    </row>
    <row r="16" spans="1:15">
      <c r="A16" s="381" t="s">
        <v>1200</v>
      </c>
      <c r="B16" s="375">
        <v>0</v>
      </c>
      <c r="C16" s="375">
        <v>0</v>
      </c>
      <c r="D16" s="375">
        <v>0</v>
      </c>
      <c r="E16" s="375">
        <v>0</v>
      </c>
      <c r="F16" s="375">
        <v>0</v>
      </c>
      <c r="G16" s="375">
        <v>0</v>
      </c>
      <c r="H16" s="375">
        <v>0</v>
      </c>
      <c r="I16" s="375">
        <v>0</v>
      </c>
      <c r="J16" s="375">
        <v>0</v>
      </c>
      <c r="K16" s="375">
        <v>0</v>
      </c>
      <c r="L16" s="375">
        <v>0</v>
      </c>
      <c r="M16" s="375">
        <v>0</v>
      </c>
      <c r="N16" s="375">
        <v>0</v>
      </c>
      <c r="O16" s="380" t="s">
        <v>1201</v>
      </c>
    </row>
    <row r="17" spans="1:15">
      <c r="A17" s="381" t="s">
        <v>1202</v>
      </c>
      <c r="B17" s="375">
        <v>0</v>
      </c>
      <c r="C17" s="375">
        <v>0</v>
      </c>
      <c r="D17" s="375">
        <v>0</v>
      </c>
      <c r="E17" s="375">
        <v>0</v>
      </c>
      <c r="F17" s="375">
        <v>0</v>
      </c>
      <c r="G17" s="375">
        <v>0</v>
      </c>
      <c r="H17" s="375">
        <v>0</v>
      </c>
      <c r="I17" s="375">
        <v>0</v>
      </c>
      <c r="J17" s="375">
        <v>0</v>
      </c>
      <c r="K17" s="375">
        <v>0</v>
      </c>
      <c r="L17" s="375">
        <v>0</v>
      </c>
      <c r="M17" s="375">
        <v>0</v>
      </c>
      <c r="N17" s="375">
        <v>0</v>
      </c>
      <c r="O17" s="380" t="s">
        <v>1203</v>
      </c>
    </row>
    <row r="18" spans="1:15">
      <c r="A18" s="381" t="s">
        <v>1494</v>
      </c>
      <c r="B18" s="375">
        <v>40.030171000000003</v>
      </c>
      <c r="C18" s="375">
        <v>39.511419500000002</v>
      </c>
      <c r="D18" s="375">
        <v>39.063358000000001</v>
      </c>
      <c r="E18" s="375">
        <v>38.762480500000002</v>
      </c>
      <c r="F18" s="375">
        <v>38.907454999999999</v>
      </c>
      <c r="G18" s="375">
        <v>38.854099000000005</v>
      </c>
      <c r="H18" s="375">
        <v>41.691509500000002</v>
      </c>
      <c r="I18" s="375">
        <v>41.583476499999996</v>
      </c>
      <c r="J18" s="375">
        <v>41.603126500000002</v>
      </c>
      <c r="K18" s="375">
        <v>41.512867</v>
      </c>
      <c r="L18" s="375">
        <v>41.306190999999998</v>
      </c>
      <c r="M18" s="375">
        <v>41.154905499999998</v>
      </c>
      <c r="N18" s="375">
        <v>41.246570500000004</v>
      </c>
      <c r="O18" s="380" t="s">
        <v>1205</v>
      </c>
    </row>
    <row r="19" spans="1:15">
      <c r="A19" s="381" t="s">
        <v>1210</v>
      </c>
      <c r="B19" s="375">
        <v>13724.02704821</v>
      </c>
      <c r="C19" s="375">
        <v>14572.927344130001</v>
      </c>
      <c r="D19" s="375">
        <v>15462.202658110004</v>
      </c>
      <c r="E19" s="375">
        <v>15887.831217859999</v>
      </c>
      <c r="F19" s="375">
        <v>15914.800411059998</v>
      </c>
      <c r="G19" s="375">
        <v>16209.833704619999</v>
      </c>
      <c r="H19" s="375">
        <v>15466.074667680003</v>
      </c>
      <c r="I19" s="375">
        <v>15757.04967016</v>
      </c>
      <c r="J19" s="375">
        <v>16030.138452039999</v>
      </c>
      <c r="K19" s="375">
        <v>16392.67207543</v>
      </c>
      <c r="L19" s="375">
        <v>16817.933445799998</v>
      </c>
      <c r="M19" s="375">
        <v>17324.67805672</v>
      </c>
      <c r="N19" s="375">
        <v>17332.728994690002</v>
      </c>
      <c r="O19" s="380" t="s">
        <v>1211</v>
      </c>
    </row>
    <row r="20" spans="1:15">
      <c r="A20" s="374" t="s">
        <v>1212</v>
      </c>
      <c r="B20" s="375"/>
      <c r="C20" s="375"/>
      <c r="D20" s="375"/>
      <c r="E20" s="375"/>
      <c r="F20" s="375"/>
      <c r="G20" s="375"/>
      <c r="H20" s="375"/>
      <c r="I20" s="375"/>
      <c r="J20" s="375"/>
      <c r="K20" s="375"/>
      <c r="L20" s="375"/>
      <c r="M20" s="375"/>
      <c r="N20" s="375"/>
      <c r="O20" s="378" t="s">
        <v>1213</v>
      </c>
    </row>
    <row r="21" spans="1:15">
      <c r="A21" s="379" t="s">
        <v>1214</v>
      </c>
      <c r="B21" s="375">
        <v>178.07052924999996</v>
      </c>
      <c r="C21" s="375">
        <v>235.19537525000004</v>
      </c>
      <c r="D21" s="375">
        <v>280.79929731999999</v>
      </c>
      <c r="E21" s="375">
        <v>166.72122825</v>
      </c>
      <c r="F21" s="375">
        <v>218.38572226000002</v>
      </c>
      <c r="G21" s="375">
        <v>333.11956697000005</v>
      </c>
      <c r="H21" s="375">
        <v>248.69689905000004</v>
      </c>
      <c r="I21" s="375">
        <v>382.30667833999991</v>
      </c>
      <c r="J21" s="375">
        <v>216.42744730999999</v>
      </c>
      <c r="K21" s="375">
        <v>147.64596961999999</v>
      </c>
      <c r="L21" s="375">
        <v>250.67240866999998</v>
      </c>
      <c r="M21" s="375">
        <v>166.72857515000004</v>
      </c>
      <c r="N21" s="375">
        <v>173.69783380000001</v>
      </c>
      <c r="O21" s="380" t="s">
        <v>1215</v>
      </c>
    </row>
    <row r="22" spans="1:15">
      <c r="A22" s="379" t="s">
        <v>1451</v>
      </c>
      <c r="B22" s="375">
        <v>5.6783470300000012</v>
      </c>
      <c r="C22" s="375">
        <v>51.79794107</v>
      </c>
      <c r="D22" s="375">
        <v>0.43327878999999997</v>
      </c>
      <c r="E22" s="375">
        <v>7.6771401599999995</v>
      </c>
      <c r="F22" s="375">
        <v>29.173783140000005</v>
      </c>
      <c r="G22" s="375">
        <v>12.90932486</v>
      </c>
      <c r="H22" s="375">
        <v>24.004221449999996</v>
      </c>
      <c r="I22" s="375">
        <v>3.9022284599999999</v>
      </c>
      <c r="J22" s="375">
        <v>12.347708670000001</v>
      </c>
      <c r="K22" s="375">
        <v>3.49449707</v>
      </c>
      <c r="L22" s="375">
        <v>10.991623990000001</v>
      </c>
      <c r="M22" s="375">
        <v>3.8268974399999998</v>
      </c>
      <c r="N22" s="375">
        <v>202.34211673000001</v>
      </c>
      <c r="O22" s="380" t="s">
        <v>1495</v>
      </c>
    </row>
    <row r="23" spans="1:15">
      <c r="A23" s="379" t="s">
        <v>1453</v>
      </c>
      <c r="B23" s="375">
        <v>47.687189009999997</v>
      </c>
      <c r="C23" s="375">
        <v>63.334785609999997</v>
      </c>
      <c r="D23" s="375">
        <v>31.212129949999994</v>
      </c>
      <c r="E23" s="375">
        <v>32.487841100000004</v>
      </c>
      <c r="F23" s="375">
        <v>26.014531700000003</v>
      </c>
      <c r="G23" s="375">
        <v>18.603902159999997</v>
      </c>
      <c r="H23" s="375">
        <v>59.885503280000002</v>
      </c>
      <c r="I23" s="375">
        <v>29.696148630000003</v>
      </c>
      <c r="J23" s="375">
        <v>28.715719329999992</v>
      </c>
      <c r="K23" s="375">
        <v>28.915673770000001</v>
      </c>
      <c r="L23" s="375">
        <v>22.702973879999998</v>
      </c>
      <c r="M23" s="375">
        <v>52.620469490000005</v>
      </c>
      <c r="N23" s="375">
        <v>58.00557486000001</v>
      </c>
      <c r="O23" s="380" t="s">
        <v>1454</v>
      </c>
    </row>
    <row r="24" spans="1:15">
      <c r="A24" s="379" t="s">
        <v>1496</v>
      </c>
      <c r="B24" s="375">
        <v>39.53055389</v>
      </c>
      <c r="C24" s="375">
        <v>80.469988549999997</v>
      </c>
      <c r="D24" s="375">
        <v>76.913195340000016</v>
      </c>
      <c r="E24" s="375">
        <v>72.121492610000004</v>
      </c>
      <c r="F24" s="375">
        <v>26.131777660000001</v>
      </c>
      <c r="G24" s="375">
        <v>48.743120800000007</v>
      </c>
      <c r="H24" s="375">
        <v>34.102009500000001</v>
      </c>
      <c r="I24" s="375">
        <v>32.160774099999998</v>
      </c>
      <c r="J24" s="375">
        <v>11.46786092</v>
      </c>
      <c r="K24" s="375">
        <v>52.558523480000005</v>
      </c>
      <c r="L24" s="375">
        <v>63.063069730000002</v>
      </c>
      <c r="M24" s="375">
        <v>134.43043317999999</v>
      </c>
      <c r="N24" s="375">
        <v>79.851773730000005</v>
      </c>
      <c r="O24" s="380" t="s">
        <v>1497</v>
      </c>
    </row>
    <row r="25" spans="1:15">
      <c r="A25" s="379" t="s">
        <v>1498</v>
      </c>
      <c r="B25" s="375">
        <v>270.96661926000007</v>
      </c>
      <c r="C25" s="375">
        <v>430.79809057</v>
      </c>
      <c r="D25" s="375">
        <v>389.35790148000001</v>
      </c>
      <c r="E25" s="375">
        <v>279.00770219999998</v>
      </c>
      <c r="F25" s="375">
        <v>299.70581485000002</v>
      </c>
      <c r="G25" s="375">
        <v>413.3759148499999</v>
      </c>
      <c r="H25" s="375">
        <v>366.68863335000003</v>
      </c>
      <c r="I25" s="375">
        <v>448.06582964999996</v>
      </c>
      <c r="J25" s="375">
        <v>268.95873629000005</v>
      </c>
      <c r="K25" s="375">
        <v>232.61466402999997</v>
      </c>
      <c r="L25" s="375">
        <v>347.43007635000009</v>
      </c>
      <c r="M25" s="375">
        <v>357.60637536000007</v>
      </c>
      <c r="N25" s="375">
        <v>513.89729921999992</v>
      </c>
      <c r="O25" s="380" t="s">
        <v>1241</v>
      </c>
    </row>
    <row r="26" spans="1:15" s="103" customFormat="1" ht="9">
      <c r="A26" s="302" t="s">
        <v>1242</v>
      </c>
      <c r="B26" s="370">
        <v>13994.993667530001</v>
      </c>
      <c r="C26" s="370">
        <v>15003.725434759999</v>
      </c>
      <c r="D26" s="370">
        <v>15851.560559650005</v>
      </c>
      <c r="E26" s="370">
        <v>16166.838920119999</v>
      </c>
      <c r="F26" s="370">
        <v>16214.506225949999</v>
      </c>
      <c r="G26" s="370">
        <v>16623.209619539997</v>
      </c>
      <c r="H26" s="370">
        <v>15832.763301109997</v>
      </c>
      <c r="I26" s="370">
        <v>16205.115499909998</v>
      </c>
      <c r="J26" s="370">
        <v>16299.097188419997</v>
      </c>
      <c r="K26" s="370">
        <v>16625.286739489999</v>
      </c>
      <c r="L26" s="370">
        <v>17165.363522200005</v>
      </c>
      <c r="M26" s="370">
        <v>17682.28443213</v>
      </c>
      <c r="N26" s="370">
        <v>17846.62629398</v>
      </c>
      <c r="O26" s="304" t="s">
        <v>135</v>
      </c>
    </row>
    <row r="27" spans="1:15">
      <c r="A27" s="383" t="s">
        <v>1499</v>
      </c>
      <c r="B27" s="375"/>
      <c r="C27" s="375"/>
      <c r="D27" s="375"/>
      <c r="E27" s="375"/>
      <c r="F27" s="375"/>
      <c r="G27" s="375"/>
      <c r="H27" s="375"/>
      <c r="I27" s="375"/>
      <c r="J27" s="375"/>
      <c r="K27" s="375"/>
      <c r="L27" s="375"/>
      <c r="M27" s="375"/>
      <c r="N27" s="375"/>
      <c r="O27" s="384" t="s">
        <v>261</v>
      </c>
    </row>
    <row r="28" spans="1:15">
      <c r="A28" s="374" t="s">
        <v>1500</v>
      </c>
      <c r="B28" s="375">
        <v>10.908717449999997</v>
      </c>
      <c r="C28" s="375">
        <v>62.041073599999997</v>
      </c>
      <c r="D28" s="375">
        <v>118.21106605999999</v>
      </c>
      <c r="E28" s="375">
        <v>13.614728810000001</v>
      </c>
      <c r="F28" s="375">
        <v>26.867441170000003</v>
      </c>
      <c r="G28" s="375">
        <v>159.07768389999998</v>
      </c>
      <c r="H28" s="375">
        <v>151.79447642999997</v>
      </c>
      <c r="I28" s="375">
        <v>46.835519399999995</v>
      </c>
      <c r="J28" s="375">
        <v>37.791353829999998</v>
      </c>
      <c r="K28" s="375">
        <v>89.74051747</v>
      </c>
      <c r="L28" s="375">
        <v>36.338571200000004</v>
      </c>
      <c r="M28" s="375">
        <v>21.246928010000001</v>
      </c>
      <c r="N28" s="375">
        <v>73.610439100000008</v>
      </c>
      <c r="O28" s="378" t="s">
        <v>1501</v>
      </c>
    </row>
    <row r="29" spans="1:15">
      <c r="A29" s="374" t="s">
        <v>1502</v>
      </c>
      <c r="B29" s="375">
        <v>0</v>
      </c>
      <c r="C29" s="375">
        <v>0</v>
      </c>
      <c r="D29" s="375">
        <v>0</v>
      </c>
      <c r="E29" s="375">
        <v>1.8489999999999999E-2</v>
      </c>
      <c r="F29" s="375">
        <v>1.8489999999999999E-2</v>
      </c>
      <c r="G29" s="375">
        <v>0</v>
      </c>
      <c r="H29" s="375">
        <v>0</v>
      </c>
      <c r="I29" s="375">
        <v>0</v>
      </c>
      <c r="J29" s="375">
        <v>0</v>
      </c>
      <c r="K29" s="375">
        <v>0</v>
      </c>
      <c r="L29" s="375">
        <v>0</v>
      </c>
      <c r="M29" s="375">
        <v>0</v>
      </c>
      <c r="N29" s="375">
        <v>0</v>
      </c>
      <c r="O29" s="378" t="s">
        <v>1503</v>
      </c>
    </row>
    <row r="30" spans="1:15">
      <c r="A30" s="374" t="s">
        <v>1504</v>
      </c>
      <c r="B30" s="375">
        <v>50.821108610000003</v>
      </c>
      <c r="C30" s="375">
        <v>94.456122899999983</v>
      </c>
      <c r="D30" s="375">
        <v>52.40767082</v>
      </c>
      <c r="E30" s="375">
        <v>77.02448566999999</v>
      </c>
      <c r="F30" s="375">
        <v>56.880462129999998</v>
      </c>
      <c r="G30" s="375">
        <v>77.529319669999978</v>
      </c>
      <c r="H30" s="375">
        <v>60.01463219</v>
      </c>
      <c r="I30" s="375">
        <v>63.724680179999993</v>
      </c>
      <c r="J30" s="375">
        <v>80.199407550000004</v>
      </c>
      <c r="K30" s="375">
        <v>76.198473100000001</v>
      </c>
      <c r="L30" s="375">
        <v>80.82948494</v>
      </c>
      <c r="M30" s="375">
        <v>78.07410225000001</v>
      </c>
      <c r="N30" s="375">
        <v>72.538296340000002</v>
      </c>
      <c r="O30" s="378" t="s">
        <v>1505</v>
      </c>
    </row>
    <row r="31" spans="1:15">
      <c r="A31" s="374" t="s">
        <v>1506</v>
      </c>
      <c r="B31" s="375">
        <v>13868.727459420001</v>
      </c>
      <c r="C31" s="375">
        <v>14756.471038160002</v>
      </c>
      <c r="D31" s="375">
        <v>15549.887475970001</v>
      </c>
      <c r="E31" s="375">
        <v>15985.534718399997</v>
      </c>
      <c r="F31" s="375">
        <v>16027.952572</v>
      </c>
      <c r="G31" s="375">
        <v>16292.24767948</v>
      </c>
      <c r="H31" s="375">
        <v>15489.617415170002</v>
      </c>
      <c r="I31" s="375">
        <v>15954.440853640001</v>
      </c>
      <c r="J31" s="375">
        <v>16052.752834180001</v>
      </c>
      <c r="K31" s="375">
        <v>16342.69493141</v>
      </c>
      <c r="L31" s="375">
        <v>16929.037630479997</v>
      </c>
      <c r="M31" s="375">
        <v>17421.80863815</v>
      </c>
      <c r="N31" s="375">
        <v>17585.441833050001</v>
      </c>
      <c r="O31" s="378" t="s">
        <v>1507</v>
      </c>
    </row>
    <row r="32" spans="1:15">
      <c r="A32" s="374" t="s">
        <v>1508</v>
      </c>
      <c r="B32" s="375">
        <v>64.536161739999997</v>
      </c>
      <c r="C32" s="375">
        <v>90.757509259999992</v>
      </c>
      <c r="D32" s="375">
        <v>131.05408168</v>
      </c>
      <c r="E32" s="375">
        <v>90.646396129999985</v>
      </c>
      <c r="F32" s="375">
        <v>102.33427426</v>
      </c>
      <c r="G32" s="375">
        <v>93.902266830000002</v>
      </c>
      <c r="H32" s="375">
        <v>131.33680621000002</v>
      </c>
      <c r="I32" s="375">
        <v>140.11401741999998</v>
      </c>
      <c r="J32" s="375">
        <v>128.63923561000001</v>
      </c>
      <c r="K32" s="375">
        <v>116.65272372000001</v>
      </c>
      <c r="L32" s="375">
        <v>119.15816999999998</v>
      </c>
      <c r="M32" s="375">
        <v>161.15431042000003</v>
      </c>
      <c r="N32" s="375">
        <v>117.74979100000002</v>
      </c>
      <c r="O32" s="378" t="s">
        <v>1509</v>
      </c>
    </row>
    <row r="33" spans="1:15" s="103" customFormat="1" thickBot="1">
      <c r="A33" s="302" t="s">
        <v>1402</v>
      </c>
      <c r="B33" s="370">
        <v>13994.993447320003</v>
      </c>
      <c r="C33" s="370">
        <v>15003.72574399</v>
      </c>
      <c r="D33" s="370">
        <v>15851.560294590003</v>
      </c>
      <c r="E33" s="370">
        <v>16166.838819070003</v>
      </c>
      <c r="F33" s="370">
        <v>16214.0532396</v>
      </c>
      <c r="G33" s="370">
        <v>16622.756949969997</v>
      </c>
      <c r="H33" s="370">
        <v>15832.763330060001</v>
      </c>
      <c r="I33" s="370">
        <v>16205.115070729997</v>
      </c>
      <c r="J33" s="370">
        <v>16299.382831250003</v>
      </c>
      <c r="K33" s="370">
        <v>16625.286645749999</v>
      </c>
      <c r="L33" s="370">
        <v>17165.363856710002</v>
      </c>
      <c r="M33" s="370">
        <v>17682.283978880005</v>
      </c>
      <c r="N33" s="370">
        <v>17849.340359569997</v>
      </c>
      <c r="O33" s="304" t="s">
        <v>1510</v>
      </c>
    </row>
    <row r="34" spans="1:15" ht="10.5" thickBot="1">
      <c r="A34" s="631"/>
      <c r="B34" s="632"/>
      <c r="C34" s="632"/>
      <c r="D34" s="632"/>
      <c r="E34" s="632"/>
      <c r="F34" s="632"/>
      <c r="G34" s="632"/>
      <c r="H34" s="632"/>
      <c r="I34" s="632"/>
      <c r="J34" s="632"/>
      <c r="K34" s="632"/>
      <c r="L34" s="632"/>
      <c r="M34" s="632"/>
      <c r="N34" s="632"/>
      <c r="O34" s="385"/>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F41" sqref="F41"/>
    </sheetView>
  </sheetViews>
  <sheetFormatPr defaultRowHeight="15"/>
  <cols>
    <col min="1" max="1" width="3.28515625" style="173" customWidth="1"/>
    <col min="2" max="2" width="3.28515625" style="177" customWidth="1"/>
    <col min="3" max="3" width="62.140625" bestFit="1" customWidth="1"/>
    <col min="4" max="4" width="82.85546875" customWidth="1"/>
  </cols>
  <sheetData>
    <row r="1" spans="2:5">
      <c r="B1" s="174"/>
    </row>
    <row r="2" spans="2:5">
      <c r="B2" s="174"/>
    </row>
    <row r="3" spans="2:5">
      <c r="B3" s="174"/>
    </row>
    <row r="4" spans="2:5">
      <c r="B4" s="174"/>
    </row>
    <row r="5" spans="2:5">
      <c r="B5" s="174"/>
    </row>
    <row r="6" spans="2:5">
      <c r="B6" s="174"/>
    </row>
    <row r="7" spans="2:5">
      <c r="B7" s="174"/>
    </row>
    <row r="8" spans="2:5">
      <c r="B8" s="174"/>
      <c r="C8" s="175" t="s">
        <v>660</v>
      </c>
      <c r="D8" s="175" t="s">
        <v>661</v>
      </c>
    </row>
    <row r="9" spans="2:5">
      <c r="B9" s="174"/>
      <c r="C9" t="s">
        <v>662</v>
      </c>
      <c r="D9" s="176" t="s">
        <v>663</v>
      </c>
      <c r="E9" s="176"/>
    </row>
    <row r="10" spans="2:5">
      <c r="B10" s="174"/>
    </row>
    <row r="11" spans="2:5">
      <c r="B11" s="174"/>
      <c r="C11" t="s">
        <v>664</v>
      </c>
      <c r="D11" t="s">
        <v>665</v>
      </c>
    </row>
    <row r="12" spans="2:5">
      <c r="B12" s="174"/>
      <c r="C12" t="s">
        <v>666</v>
      </c>
      <c r="D12" t="s">
        <v>666</v>
      </c>
    </row>
    <row r="13" spans="2:5">
      <c r="B13" s="174"/>
      <c r="C13" t="s">
        <v>667</v>
      </c>
      <c r="D13" t="s">
        <v>667</v>
      </c>
    </row>
    <row r="14" spans="2:5">
      <c r="B14" s="174"/>
      <c r="C14" t="s">
        <v>668</v>
      </c>
      <c r="D14" t="s">
        <v>668</v>
      </c>
    </row>
    <row r="15" spans="2:5">
      <c r="B15" s="174"/>
    </row>
    <row r="16" spans="2:5">
      <c r="B16" s="174"/>
      <c r="C16" t="s">
        <v>669</v>
      </c>
      <c r="D16" t="s">
        <v>669</v>
      </c>
    </row>
    <row r="17" spans="2:2">
      <c r="B17" s="174"/>
    </row>
    <row r="18" spans="2:2">
      <c r="B18" s="174"/>
    </row>
    <row r="19" spans="2:2">
      <c r="B19" s="174"/>
    </row>
    <row r="20" spans="2:2">
      <c r="B20" s="174"/>
    </row>
    <row r="21" spans="2:2">
      <c r="B21" s="174"/>
    </row>
    <row r="22" spans="2:2">
      <c r="B22" s="174"/>
    </row>
    <row r="23" spans="2:2">
      <c r="B23" s="174"/>
    </row>
    <row r="24" spans="2:2">
      <c r="B24" s="174"/>
    </row>
    <row r="25" spans="2:2">
      <c r="B25" s="174"/>
    </row>
    <row r="26" spans="2:2">
      <c r="B26" s="174"/>
    </row>
    <row r="27" spans="2:2">
      <c r="B27" s="174"/>
    </row>
    <row r="28" spans="2:2">
      <c r="B28" s="174"/>
    </row>
    <row r="29" spans="2:2">
      <c r="B29" s="174"/>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6" sqref="C6"/>
    </sheetView>
  </sheetViews>
  <sheetFormatPr defaultColWidth="9.140625" defaultRowHeight="9.75"/>
  <cols>
    <col min="1" max="1" width="64.140625" style="391" hidden="1" customWidth="1"/>
    <col min="2" max="2" width="55.7109375" style="391" hidden="1" customWidth="1"/>
    <col min="3" max="3" width="39.140625" style="391" customWidth="1"/>
    <col min="4" max="16" width="8.5703125" style="391" customWidth="1"/>
    <col min="17" max="17" width="35.85546875" style="61" customWidth="1"/>
    <col min="18" max="16384" width="9.140625" style="391"/>
  </cols>
  <sheetData>
    <row r="1" spans="1:17" s="386" customFormat="1" ht="12.75">
      <c r="A1" s="627" t="s">
        <v>262</v>
      </c>
      <c r="B1" s="628"/>
      <c r="C1" s="628"/>
      <c r="D1" s="628"/>
      <c r="E1" s="628"/>
      <c r="F1" s="628"/>
      <c r="G1" s="628"/>
      <c r="H1" s="628"/>
      <c r="I1" s="628"/>
      <c r="J1" s="628"/>
      <c r="K1" s="628"/>
      <c r="L1" s="628"/>
      <c r="M1" s="628"/>
      <c r="N1" s="628"/>
      <c r="O1" s="628"/>
      <c r="P1" s="628"/>
      <c r="Q1" s="629"/>
    </row>
    <row r="2" spans="1:17" s="387" customFormat="1" ht="13.5" customHeight="1">
      <c r="A2" s="616" t="s">
        <v>580</v>
      </c>
      <c r="B2" s="617"/>
      <c r="C2" s="617"/>
      <c r="D2" s="617"/>
      <c r="E2" s="617"/>
      <c r="F2" s="617"/>
      <c r="G2" s="617"/>
      <c r="H2" s="617"/>
      <c r="I2" s="617"/>
      <c r="J2" s="617"/>
      <c r="K2" s="617"/>
      <c r="L2" s="617"/>
      <c r="M2" s="617"/>
      <c r="N2" s="617"/>
      <c r="O2" s="617"/>
      <c r="P2" s="617"/>
      <c r="Q2" s="618"/>
    </row>
    <row r="3" spans="1:17" s="388" customFormat="1" ht="10.5" customHeight="1" thickBot="1">
      <c r="A3" s="144"/>
      <c r="B3" s="74"/>
      <c r="C3" s="74"/>
      <c r="D3" s="74"/>
      <c r="E3" s="74"/>
      <c r="F3" s="74"/>
      <c r="G3" s="74"/>
      <c r="H3" s="74"/>
      <c r="I3" s="74"/>
      <c r="J3" s="74"/>
      <c r="K3" s="74"/>
      <c r="L3" s="74"/>
      <c r="M3" s="74"/>
      <c r="N3" s="74"/>
      <c r="O3" s="74"/>
      <c r="P3" s="74"/>
      <c r="Q3" s="133"/>
    </row>
    <row r="4" spans="1:17" s="389" customFormat="1" ht="10.5" thickBot="1">
      <c r="A4" s="592" t="s">
        <v>5</v>
      </c>
      <c r="B4" s="592" t="s">
        <v>5</v>
      </c>
      <c r="C4" s="592" t="s">
        <v>5</v>
      </c>
      <c r="D4" s="41">
        <v>42491</v>
      </c>
      <c r="E4" s="41">
        <v>42522</v>
      </c>
      <c r="F4" s="41">
        <v>42552</v>
      </c>
      <c r="G4" s="41">
        <v>42583</v>
      </c>
      <c r="H4" s="41">
        <v>42614</v>
      </c>
      <c r="I4" s="41">
        <v>42644</v>
      </c>
      <c r="J4" s="41">
        <v>42675</v>
      </c>
      <c r="K4" s="41">
        <v>42705</v>
      </c>
      <c r="L4" s="41">
        <v>42736</v>
      </c>
      <c r="M4" s="41">
        <v>42767</v>
      </c>
      <c r="N4" s="41">
        <v>42795</v>
      </c>
      <c r="O4" s="41">
        <v>42826</v>
      </c>
      <c r="P4" s="41">
        <v>42856</v>
      </c>
      <c r="Q4" s="280" t="s">
        <v>144</v>
      </c>
    </row>
    <row r="5" spans="1:17">
      <c r="A5" s="314" t="s">
        <v>1321</v>
      </c>
      <c r="B5" s="315" t="s">
        <v>1321</v>
      </c>
      <c r="C5" s="282" t="s">
        <v>1179</v>
      </c>
      <c r="D5" s="390"/>
      <c r="E5" s="390"/>
      <c r="F5" s="390"/>
      <c r="G5" s="390"/>
      <c r="H5" s="390"/>
      <c r="I5" s="390"/>
      <c r="J5" s="390"/>
      <c r="K5" s="390"/>
      <c r="L5" s="390"/>
      <c r="M5" s="390"/>
      <c r="N5" s="390"/>
      <c r="O5" s="390"/>
      <c r="P5" s="390"/>
      <c r="Q5" s="284" t="s">
        <v>255</v>
      </c>
    </row>
    <row r="6" spans="1:17">
      <c r="A6" s="314" t="s">
        <v>1511</v>
      </c>
      <c r="B6" s="315" t="s">
        <v>1511</v>
      </c>
      <c r="C6" s="285" t="s">
        <v>1180</v>
      </c>
      <c r="D6" s="390"/>
      <c r="E6" s="390"/>
      <c r="F6" s="390"/>
      <c r="G6" s="390"/>
      <c r="H6" s="390"/>
      <c r="I6" s="390"/>
      <c r="J6" s="390"/>
      <c r="K6" s="390"/>
      <c r="L6" s="390"/>
      <c r="M6" s="390"/>
      <c r="N6" s="390"/>
      <c r="O6" s="390"/>
      <c r="P6" s="390"/>
      <c r="Q6" s="122" t="s">
        <v>1181</v>
      </c>
    </row>
    <row r="7" spans="1:17">
      <c r="A7" s="314" t="s">
        <v>1512</v>
      </c>
      <c r="B7" s="315" t="s">
        <v>1513</v>
      </c>
      <c r="C7" s="287" t="s">
        <v>1182</v>
      </c>
      <c r="D7" s="392">
        <v>2308.42820381</v>
      </c>
      <c r="E7" s="392">
        <v>2334.3062898400003</v>
      </c>
      <c r="F7" s="392">
        <v>2407.0131028699998</v>
      </c>
      <c r="G7" s="392">
        <v>2455.10738403</v>
      </c>
      <c r="H7" s="392">
        <v>2529.1710450999999</v>
      </c>
      <c r="I7" s="392">
        <v>2471.9676592999999</v>
      </c>
      <c r="J7" s="392">
        <v>2213.8781838299997</v>
      </c>
      <c r="K7" s="392">
        <v>2311.1564861699999</v>
      </c>
      <c r="L7" s="392">
        <v>2260.0176836700002</v>
      </c>
      <c r="M7" s="392">
        <v>2273.5409921800001</v>
      </c>
      <c r="N7" s="392">
        <v>2273.0621510999999</v>
      </c>
      <c r="O7" s="392">
        <v>2215.05299315</v>
      </c>
      <c r="P7" s="392">
        <v>2214.8411840200001</v>
      </c>
      <c r="Q7" s="289" t="s">
        <v>1183</v>
      </c>
    </row>
    <row r="8" spans="1:17">
      <c r="A8" s="317" t="s">
        <v>1514</v>
      </c>
      <c r="B8" s="315" t="s">
        <v>1514</v>
      </c>
      <c r="C8" s="288" t="s">
        <v>1184</v>
      </c>
      <c r="D8" s="392">
        <v>3.45445644</v>
      </c>
      <c r="E8" s="392">
        <v>3.6480571899999998</v>
      </c>
      <c r="F8" s="392">
        <v>3.8065664700000004</v>
      </c>
      <c r="G8" s="392">
        <v>3.6736125299999998</v>
      </c>
      <c r="H8" s="392">
        <v>3.54664556</v>
      </c>
      <c r="I8" s="392">
        <v>3.5884009799999999</v>
      </c>
      <c r="J8" s="392">
        <v>3.81932297</v>
      </c>
      <c r="K8" s="392">
        <v>3.5336536999999999</v>
      </c>
      <c r="L8" s="392">
        <v>3.6509182899999999</v>
      </c>
      <c r="M8" s="392">
        <v>3.6874532699999998</v>
      </c>
      <c r="N8" s="392">
        <v>4.1344453999999997</v>
      </c>
      <c r="O8" s="392">
        <v>4.32299247</v>
      </c>
      <c r="P8" s="392">
        <v>3.9296599999999997</v>
      </c>
      <c r="Q8" s="289" t="s">
        <v>1185</v>
      </c>
    </row>
    <row r="9" spans="1:17">
      <c r="A9" s="317" t="s">
        <v>194</v>
      </c>
      <c r="B9" s="315" t="s">
        <v>1515</v>
      </c>
      <c r="C9" s="288" t="s">
        <v>1186</v>
      </c>
      <c r="D9" s="392">
        <v>241.39663231000003</v>
      </c>
      <c r="E9" s="392">
        <v>263.29530239999997</v>
      </c>
      <c r="F9" s="392">
        <v>249.60595161000001</v>
      </c>
      <c r="G9" s="392">
        <v>249.59151083</v>
      </c>
      <c r="H9" s="392">
        <v>263.60558877999995</v>
      </c>
      <c r="I9" s="392">
        <v>205.45671389</v>
      </c>
      <c r="J9" s="392">
        <v>272.95567526000002</v>
      </c>
      <c r="K9" s="392">
        <v>323.02486124000001</v>
      </c>
      <c r="L9" s="392">
        <v>323.10008870000001</v>
      </c>
      <c r="M9" s="392">
        <v>249.79240405000002</v>
      </c>
      <c r="N9" s="392">
        <v>267.84603938999999</v>
      </c>
      <c r="O9" s="392">
        <v>382.03967205000004</v>
      </c>
      <c r="P9" s="392">
        <v>379.91610689999999</v>
      </c>
      <c r="Q9" s="289" t="s">
        <v>1187</v>
      </c>
    </row>
    <row r="10" spans="1:17">
      <c r="A10" s="317" t="s">
        <v>1516</v>
      </c>
      <c r="B10" s="315" t="s">
        <v>1516</v>
      </c>
      <c r="C10" s="288" t="s">
        <v>1188</v>
      </c>
      <c r="D10" s="392">
        <v>214.26494008</v>
      </c>
      <c r="E10" s="392">
        <v>260.03014578</v>
      </c>
      <c r="F10" s="392">
        <v>276.90015180999995</v>
      </c>
      <c r="G10" s="392">
        <v>284.81874879999998</v>
      </c>
      <c r="H10" s="392">
        <v>259.86610796999997</v>
      </c>
      <c r="I10" s="392">
        <v>282.10185429000001</v>
      </c>
      <c r="J10" s="392">
        <v>334.44452924000001</v>
      </c>
      <c r="K10" s="392">
        <v>344.09034085000002</v>
      </c>
      <c r="L10" s="392">
        <v>340.54429533999996</v>
      </c>
      <c r="M10" s="392">
        <v>382.64490874000001</v>
      </c>
      <c r="N10" s="392">
        <v>409.93828440999994</v>
      </c>
      <c r="O10" s="392">
        <v>414.23962714999993</v>
      </c>
      <c r="P10" s="392">
        <v>472.45716418999996</v>
      </c>
      <c r="Q10" s="289" t="s">
        <v>1189</v>
      </c>
    </row>
    <row r="11" spans="1:17" ht="19.5">
      <c r="A11" s="317" t="s">
        <v>1517</v>
      </c>
      <c r="B11" s="315" t="s">
        <v>1518</v>
      </c>
      <c r="C11" s="288" t="s">
        <v>1190</v>
      </c>
      <c r="D11" s="392">
        <v>0</v>
      </c>
      <c r="E11" s="392">
        <v>0</v>
      </c>
      <c r="F11" s="392">
        <v>0</v>
      </c>
      <c r="G11" s="392">
        <v>1</v>
      </c>
      <c r="H11" s="392">
        <v>0</v>
      </c>
      <c r="I11" s="392">
        <v>0</v>
      </c>
      <c r="J11" s="392">
        <v>0</v>
      </c>
      <c r="K11" s="392">
        <v>0</v>
      </c>
      <c r="L11" s="392">
        <v>0</v>
      </c>
      <c r="M11" s="392">
        <v>0</v>
      </c>
      <c r="N11" s="392">
        <v>0</v>
      </c>
      <c r="O11" s="392">
        <v>0</v>
      </c>
      <c r="P11" s="392">
        <v>0</v>
      </c>
      <c r="Q11" s="289" t="s">
        <v>1191</v>
      </c>
    </row>
    <row r="12" spans="1:17" ht="19.5">
      <c r="A12" s="317" t="s">
        <v>1519</v>
      </c>
      <c r="B12" s="315" t="s">
        <v>1520</v>
      </c>
      <c r="C12" s="288" t="s">
        <v>1192</v>
      </c>
      <c r="D12" s="392">
        <v>0</v>
      </c>
      <c r="E12" s="392">
        <v>0</v>
      </c>
      <c r="F12" s="392">
        <v>1</v>
      </c>
      <c r="G12" s="392">
        <v>0</v>
      </c>
      <c r="H12" s="392">
        <v>0</v>
      </c>
      <c r="I12" s="392">
        <v>0</v>
      </c>
      <c r="J12" s="392">
        <v>0</v>
      </c>
      <c r="K12" s="392">
        <v>0</v>
      </c>
      <c r="L12" s="392">
        <v>0</v>
      </c>
      <c r="M12" s="392">
        <v>0</v>
      </c>
      <c r="N12" s="392">
        <v>0</v>
      </c>
      <c r="O12" s="392">
        <v>0</v>
      </c>
      <c r="P12" s="392">
        <v>0</v>
      </c>
      <c r="Q12" s="289" t="s">
        <v>1193</v>
      </c>
    </row>
    <row r="13" spans="1:17" ht="19.5">
      <c r="A13" s="317" t="s">
        <v>1521</v>
      </c>
      <c r="B13" s="315" t="s">
        <v>1521</v>
      </c>
      <c r="C13" s="288" t="s">
        <v>1194</v>
      </c>
      <c r="D13" s="392">
        <v>0</v>
      </c>
      <c r="E13" s="392">
        <v>0</v>
      </c>
      <c r="F13" s="392">
        <v>0</v>
      </c>
      <c r="G13" s="392">
        <v>0</v>
      </c>
      <c r="H13" s="392">
        <v>0</v>
      </c>
      <c r="I13" s="392">
        <v>0</v>
      </c>
      <c r="J13" s="392">
        <v>0</v>
      </c>
      <c r="K13" s="392">
        <v>0</v>
      </c>
      <c r="L13" s="392">
        <v>0</v>
      </c>
      <c r="M13" s="392">
        <v>0</v>
      </c>
      <c r="N13" s="392">
        <v>0</v>
      </c>
      <c r="O13" s="392">
        <v>0</v>
      </c>
      <c r="P13" s="392">
        <v>0</v>
      </c>
      <c r="Q13" s="289" t="s">
        <v>1195</v>
      </c>
    </row>
    <row r="14" spans="1:17">
      <c r="A14" s="25" t="s">
        <v>1522</v>
      </c>
      <c r="B14" s="315" t="s">
        <v>1522</v>
      </c>
      <c r="C14" s="288" t="s">
        <v>1196</v>
      </c>
      <c r="D14" s="392">
        <v>70.581338450000004</v>
      </c>
      <c r="E14" s="392">
        <v>75.378168639999998</v>
      </c>
      <c r="F14" s="392">
        <v>55.976270150000005</v>
      </c>
      <c r="G14" s="392">
        <v>54.484315099999989</v>
      </c>
      <c r="H14" s="392">
        <v>93.862333399999997</v>
      </c>
      <c r="I14" s="392">
        <v>155.85619136000003</v>
      </c>
      <c r="J14" s="392">
        <v>137.04513138000002</v>
      </c>
      <c r="K14" s="392">
        <v>151.31775673999999</v>
      </c>
      <c r="L14" s="392">
        <v>174.79275372999999</v>
      </c>
      <c r="M14" s="392">
        <v>238.7880633</v>
      </c>
      <c r="N14" s="392">
        <v>250.31193280000002</v>
      </c>
      <c r="O14" s="392">
        <v>250.90077435999999</v>
      </c>
      <c r="P14" s="392">
        <v>250.05257667000001</v>
      </c>
      <c r="Q14" s="289" t="s">
        <v>1197</v>
      </c>
    </row>
    <row r="15" spans="1:17">
      <c r="A15" s="25" t="s">
        <v>1523</v>
      </c>
      <c r="B15" s="315" t="s">
        <v>1523</v>
      </c>
      <c r="C15" s="288" t="s">
        <v>1198</v>
      </c>
      <c r="D15" s="392">
        <v>0</v>
      </c>
      <c r="E15" s="392">
        <v>0</v>
      </c>
      <c r="F15" s="392">
        <v>0</v>
      </c>
      <c r="G15" s="392">
        <v>0</v>
      </c>
      <c r="H15" s="392">
        <v>0</v>
      </c>
      <c r="I15" s="392">
        <v>0</v>
      </c>
      <c r="J15" s="392">
        <v>0</v>
      </c>
      <c r="K15" s="392">
        <v>0</v>
      </c>
      <c r="L15" s="392">
        <v>0</v>
      </c>
      <c r="M15" s="392">
        <v>0</v>
      </c>
      <c r="N15" s="392">
        <v>0</v>
      </c>
      <c r="O15" s="392">
        <v>0</v>
      </c>
      <c r="P15" s="392">
        <v>0</v>
      </c>
      <c r="Q15" s="289" t="s">
        <v>1199</v>
      </c>
    </row>
    <row r="16" spans="1:17" ht="19.5">
      <c r="A16" s="25" t="s">
        <v>1524</v>
      </c>
      <c r="B16" s="315" t="s">
        <v>1525</v>
      </c>
      <c r="C16" s="288" t="s">
        <v>1200</v>
      </c>
      <c r="D16" s="392">
        <v>0</v>
      </c>
      <c r="E16" s="392">
        <v>0</v>
      </c>
      <c r="F16" s="392">
        <v>0</v>
      </c>
      <c r="G16" s="392">
        <v>0</v>
      </c>
      <c r="H16" s="392">
        <v>0</v>
      </c>
      <c r="I16" s="392">
        <v>0</v>
      </c>
      <c r="J16" s="392">
        <v>0</v>
      </c>
      <c r="K16" s="392">
        <v>0</v>
      </c>
      <c r="L16" s="392">
        <v>0</v>
      </c>
      <c r="M16" s="392">
        <v>0</v>
      </c>
      <c r="N16" s="392">
        <v>0</v>
      </c>
      <c r="O16" s="392">
        <v>0</v>
      </c>
      <c r="P16" s="392">
        <v>0</v>
      </c>
      <c r="Q16" s="289" t="s">
        <v>1201</v>
      </c>
    </row>
    <row r="17" spans="1:17">
      <c r="A17" s="25" t="s">
        <v>1526</v>
      </c>
      <c r="B17" s="315" t="s">
        <v>1527</v>
      </c>
      <c r="C17" s="288" t="s">
        <v>1202</v>
      </c>
      <c r="D17" s="392">
        <v>0.86099999999999999</v>
      </c>
      <c r="E17" s="392">
        <v>0.89989999999999992</v>
      </c>
      <c r="F17" s="392">
        <v>0.89510000000000001</v>
      </c>
      <c r="G17" s="392">
        <v>0.88900000000000001</v>
      </c>
      <c r="H17" s="392">
        <v>0.88049999999999995</v>
      </c>
      <c r="I17" s="392">
        <v>0.85129999999999995</v>
      </c>
      <c r="J17" s="392">
        <v>0.83979999999999999</v>
      </c>
      <c r="K17" s="392">
        <v>0.81440000000000001</v>
      </c>
      <c r="L17" s="392">
        <v>0.83004999999999995</v>
      </c>
      <c r="M17" s="392">
        <v>0.83660000000000001</v>
      </c>
      <c r="N17" s="392">
        <v>0.84910000000000008</v>
      </c>
      <c r="O17" s="392">
        <v>0.86439999999999995</v>
      </c>
      <c r="P17" s="392">
        <v>0.8667999999999999</v>
      </c>
      <c r="Q17" s="289" t="s">
        <v>1203</v>
      </c>
    </row>
    <row r="18" spans="1:17">
      <c r="A18" s="320"/>
      <c r="B18" s="315" t="s">
        <v>1528</v>
      </c>
      <c r="C18" s="288" t="s">
        <v>1204</v>
      </c>
      <c r="D18" s="392">
        <v>0.13500000000000001</v>
      </c>
      <c r="E18" s="392">
        <v>0.13500000000000001</v>
      </c>
      <c r="F18" s="392">
        <v>0.13500000000000001</v>
      </c>
      <c r="G18" s="392">
        <v>0.13500000000000001</v>
      </c>
      <c r="H18" s="392">
        <v>0.13500000000000001</v>
      </c>
      <c r="I18" s="392">
        <v>0.13500000000000001</v>
      </c>
      <c r="J18" s="392">
        <v>0.13500000000000001</v>
      </c>
      <c r="K18" s="392">
        <v>0.13500000000000001</v>
      </c>
      <c r="L18" s="392">
        <v>0.13500000000000001</v>
      </c>
      <c r="M18" s="392">
        <v>0.13500000000000001</v>
      </c>
      <c r="N18" s="392">
        <v>0.13500000000000001</v>
      </c>
      <c r="O18" s="392">
        <v>0.13500000000000001</v>
      </c>
      <c r="P18" s="392">
        <v>0.13500000000000001</v>
      </c>
      <c r="Q18" s="289" t="s">
        <v>1205</v>
      </c>
    </row>
    <row r="19" spans="1:17" ht="19.5">
      <c r="A19" s="320"/>
      <c r="B19" s="315" t="s">
        <v>1529</v>
      </c>
      <c r="C19" s="288" t="s">
        <v>1206</v>
      </c>
      <c r="D19" s="392">
        <v>33.398499999999999</v>
      </c>
      <c r="E19" s="392">
        <v>33.398499999999999</v>
      </c>
      <c r="F19" s="392">
        <v>33.398499999999999</v>
      </c>
      <c r="G19" s="392">
        <v>33.398499999999999</v>
      </c>
      <c r="H19" s="392">
        <v>33.398499999999999</v>
      </c>
      <c r="I19" s="392">
        <v>33.398499999999999</v>
      </c>
      <c r="J19" s="392">
        <v>26.106999999999999</v>
      </c>
      <c r="K19" s="392">
        <v>26.106999999999999</v>
      </c>
      <c r="L19" s="392">
        <v>26.106999999999999</v>
      </c>
      <c r="M19" s="392">
        <v>26.106999999999999</v>
      </c>
      <c r="N19" s="392">
        <v>26.106999999999999</v>
      </c>
      <c r="O19" s="392">
        <v>26.106999999999999</v>
      </c>
      <c r="P19" s="392">
        <v>26.106999999999999</v>
      </c>
      <c r="Q19" s="289" t="s">
        <v>1207</v>
      </c>
    </row>
    <row r="20" spans="1:17">
      <c r="A20" s="25" t="s">
        <v>1530</v>
      </c>
      <c r="B20" s="315" t="s">
        <v>1531</v>
      </c>
      <c r="C20" s="288" t="s">
        <v>1208</v>
      </c>
      <c r="D20" s="392">
        <v>0.5316628699999999</v>
      </c>
      <c r="E20" s="392">
        <v>0.52305036999999999</v>
      </c>
      <c r="F20" s="392">
        <v>0.51443787000000007</v>
      </c>
      <c r="G20" s="392">
        <v>0.45867536999999997</v>
      </c>
      <c r="H20" s="392">
        <v>0.38182453999999993</v>
      </c>
      <c r="I20" s="392">
        <v>0.37364411999999997</v>
      </c>
      <c r="J20" s="392">
        <v>9.459999999999999E-2</v>
      </c>
      <c r="K20" s="392">
        <v>9.459999999999999E-2</v>
      </c>
      <c r="L20" s="392">
        <v>9.459999999999999E-2</v>
      </c>
      <c r="M20" s="392">
        <v>9.459999999999999E-2</v>
      </c>
      <c r="N20" s="392">
        <v>9.459999999999999E-2</v>
      </c>
      <c r="O20" s="392">
        <v>9.459999999999999E-2</v>
      </c>
      <c r="P20" s="392">
        <v>9.459999999999999E-2</v>
      </c>
      <c r="Q20" s="289" t="s">
        <v>1209</v>
      </c>
    </row>
    <row r="21" spans="1:17">
      <c r="A21" s="25" t="s">
        <v>1210</v>
      </c>
      <c r="B21" s="315" t="s">
        <v>1210</v>
      </c>
      <c r="C21" s="288" t="s">
        <v>1210</v>
      </c>
      <c r="D21" s="392">
        <v>2873.0517339600001</v>
      </c>
      <c r="E21" s="392">
        <v>2971.6144142200001</v>
      </c>
      <c r="F21" s="392">
        <v>3029.2450807799996</v>
      </c>
      <c r="G21" s="392">
        <v>3083.55674666</v>
      </c>
      <c r="H21" s="392">
        <v>3184.8475453499996</v>
      </c>
      <c r="I21" s="392">
        <v>3153.7292639400002</v>
      </c>
      <c r="J21" s="392">
        <v>2989.3192426800001</v>
      </c>
      <c r="K21" s="392">
        <v>3160.2740986999997</v>
      </c>
      <c r="L21" s="392">
        <v>3129.2723897300002</v>
      </c>
      <c r="M21" s="392">
        <v>3175.6270215400004</v>
      </c>
      <c r="N21" s="392">
        <v>3232.4785530999998</v>
      </c>
      <c r="O21" s="392">
        <v>3293.7570591799999</v>
      </c>
      <c r="P21" s="392">
        <v>3348.4000917799999</v>
      </c>
      <c r="Q21" s="289" t="s">
        <v>1211</v>
      </c>
    </row>
    <row r="22" spans="1:17">
      <c r="A22" s="25" t="s">
        <v>1532</v>
      </c>
      <c r="B22" s="315" t="s">
        <v>1533</v>
      </c>
      <c r="C22" s="285" t="s">
        <v>1212</v>
      </c>
      <c r="D22" s="392"/>
      <c r="E22" s="392"/>
      <c r="F22" s="392"/>
      <c r="G22" s="392"/>
      <c r="H22" s="392"/>
      <c r="I22" s="392"/>
      <c r="J22" s="392"/>
      <c r="K22" s="392"/>
      <c r="L22" s="392"/>
      <c r="M22" s="392"/>
      <c r="N22" s="392"/>
      <c r="O22" s="392"/>
      <c r="P22" s="392"/>
      <c r="Q22" s="122" t="s">
        <v>1213</v>
      </c>
    </row>
    <row r="23" spans="1:17">
      <c r="A23" s="25" t="s">
        <v>1534</v>
      </c>
      <c r="B23" s="315" t="s">
        <v>1534</v>
      </c>
      <c r="C23" s="287" t="s">
        <v>1214</v>
      </c>
      <c r="D23" s="392">
        <v>325.56046266999994</v>
      </c>
      <c r="E23" s="392">
        <v>292.54143324</v>
      </c>
      <c r="F23" s="392">
        <v>310.82717290000005</v>
      </c>
      <c r="G23" s="392">
        <v>334.73398607999997</v>
      </c>
      <c r="H23" s="392">
        <v>290.07450511000002</v>
      </c>
      <c r="I23" s="392">
        <v>299.84453840000003</v>
      </c>
      <c r="J23" s="392">
        <v>361.00266378999999</v>
      </c>
      <c r="K23" s="392">
        <v>253.52519895000003</v>
      </c>
      <c r="L23" s="392">
        <v>309.92998212999998</v>
      </c>
      <c r="M23" s="392">
        <v>336.44408828000002</v>
      </c>
      <c r="N23" s="392">
        <v>328.26594892999998</v>
      </c>
      <c r="O23" s="392">
        <v>288.04330470000002</v>
      </c>
      <c r="P23" s="392">
        <v>292.70470303000002</v>
      </c>
      <c r="Q23" s="289" t="s">
        <v>1215</v>
      </c>
    </row>
    <row r="24" spans="1:17">
      <c r="A24" s="25" t="s">
        <v>1535</v>
      </c>
      <c r="B24" s="393"/>
      <c r="C24" s="287" t="s">
        <v>1216</v>
      </c>
      <c r="D24" s="392">
        <v>469.44571432000004</v>
      </c>
      <c r="E24" s="392">
        <v>553.8527642900001</v>
      </c>
      <c r="F24" s="392">
        <v>545.50787849999995</v>
      </c>
      <c r="G24" s="392">
        <v>540.86188176999997</v>
      </c>
      <c r="H24" s="392">
        <v>521.00258265999992</v>
      </c>
      <c r="I24" s="392">
        <v>537.0276029800001</v>
      </c>
      <c r="J24" s="392">
        <v>552.22847163999995</v>
      </c>
      <c r="K24" s="392">
        <v>565.88120634999996</v>
      </c>
      <c r="L24" s="392">
        <v>590.44532876000005</v>
      </c>
      <c r="M24" s="392">
        <v>535.33603281000001</v>
      </c>
      <c r="N24" s="392">
        <v>575.21180558000003</v>
      </c>
      <c r="O24" s="392">
        <v>566.65548279000018</v>
      </c>
      <c r="P24" s="392">
        <v>501.13213438999998</v>
      </c>
      <c r="Q24" s="289" t="s">
        <v>1217</v>
      </c>
    </row>
    <row r="25" spans="1:17">
      <c r="A25" s="25" t="s">
        <v>1536</v>
      </c>
      <c r="B25" s="393"/>
      <c r="C25" s="287" t="s">
        <v>1218</v>
      </c>
      <c r="D25" s="392">
        <v>83.931279150000023</v>
      </c>
      <c r="E25" s="392">
        <v>77.228752109999988</v>
      </c>
      <c r="F25" s="392">
        <v>77.009526940000001</v>
      </c>
      <c r="G25" s="392">
        <v>74.815514139999991</v>
      </c>
      <c r="H25" s="392">
        <v>77.326986640000015</v>
      </c>
      <c r="I25" s="392">
        <v>84.638282140000001</v>
      </c>
      <c r="J25" s="392">
        <v>86.056108850000001</v>
      </c>
      <c r="K25" s="392">
        <v>85.752621629999993</v>
      </c>
      <c r="L25" s="392">
        <v>89.525801240000007</v>
      </c>
      <c r="M25" s="392">
        <v>91.173000600000023</v>
      </c>
      <c r="N25" s="392">
        <v>106.79450304</v>
      </c>
      <c r="O25" s="392">
        <v>125.88821732999999</v>
      </c>
      <c r="P25" s="392">
        <v>120.61182460999999</v>
      </c>
      <c r="Q25" s="289" t="s">
        <v>1219</v>
      </c>
    </row>
    <row r="26" spans="1:17">
      <c r="A26" s="25" t="s">
        <v>1537</v>
      </c>
      <c r="B26" s="315" t="s">
        <v>1537</v>
      </c>
      <c r="C26" s="287" t="s">
        <v>1220</v>
      </c>
      <c r="D26" s="392">
        <v>1.00544403</v>
      </c>
      <c r="E26" s="392">
        <v>1.2830564500000001</v>
      </c>
      <c r="F26" s="392">
        <v>0.80855529999999987</v>
      </c>
      <c r="G26" s="392">
        <v>0.65609311000000003</v>
      </c>
      <c r="H26" s="392">
        <v>0.50122972999999993</v>
      </c>
      <c r="I26" s="392">
        <v>0.64609680999999997</v>
      </c>
      <c r="J26" s="392">
        <v>0.37976681000000001</v>
      </c>
      <c r="K26" s="392">
        <v>0.28679000000000004</v>
      </c>
      <c r="L26" s="392">
        <v>0.37951680999999998</v>
      </c>
      <c r="M26" s="392">
        <v>0.90711452999999997</v>
      </c>
      <c r="N26" s="392">
        <v>7.820430710000001</v>
      </c>
      <c r="O26" s="392">
        <v>7.9731194100000007</v>
      </c>
      <c r="P26" s="392">
        <v>8.5752345099999978</v>
      </c>
      <c r="Q26" s="289" t="s">
        <v>1221</v>
      </c>
    </row>
    <row r="27" spans="1:17">
      <c r="A27" s="25" t="s">
        <v>1538</v>
      </c>
      <c r="B27" s="315" t="s">
        <v>1538</v>
      </c>
      <c r="C27" s="287" t="s">
        <v>1222</v>
      </c>
      <c r="D27" s="392">
        <v>6.6960203299999996</v>
      </c>
      <c r="E27" s="392">
        <v>7.5671026300000008</v>
      </c>
      <c r="F27" s="392">
        <v>8.5763636099999996</v>
      </c>
      <c r="G27" s="392">
        <v>34.530353269999999</v>
      </c>
      <c r="H27" s="392">
        <v>5.9530105700000018</v>
      </c>
      <c r="I27" s="392">
        <v>7.6567120600000012</v>
      </c>
      <c r="J27" s="392">
        <v>9.0334359099999997</v>
      </c>
      <c r="K27" s="392">
        <v>10.59868745</v>
      </c>
      <c r="L27" s="392">
        <v>11.79816112</v>
      </c>
      <c r="M27" s="392">
        <v>8.7308649999999997</v>
      </c>
      <c r="N27" s="392">
        <v>10.503970469999999</v>
      </c>
      <c r="O27" s="392">
        <v>13.267142570000001</v>
      </c>
      <c r="P27" s="392">
        <v>14.592558889999999</v>
      </c>
      <c r="Q27" s="289" t="s">
        <v>1223</v>
      </c>
    </row>
    <row r="28" spans="1:17">
      <c r="A28" s="320"/>
      <c r="B28" s="315" t="s">
        <v>1539</v>
      </c>
      <c r="C28" s="287" t="s">
        <v>1224</v>
      </c>
      <c r="D28" s="392">
        <v>209.76332114000004</v>
      </c>
      <c r="E28" s="392">
        <v>222.57847504</v>
      </c>
      <c r="F28" s="392">
        <v>217.84231216000001</v>
      </c>
      <c r="G28" s="392">
        <v>213.93500012999996</v>
      </c>
      <c r="H28" s="392">
        <v>220.54906228000002</v>
      </c>
      <c r="I28" s="392">
        <v>233.37104227000003</v>
      </c>
      <c r="J28" s="392">
        <v>245.26277598999997</v>
      </c>
      <c r="K28" s="392">
        <v>230.11746872999996</v>
      </c>
      <c r="L28" s="392">
        <v>248.31665889000001</v>
      </c>
      <c r="M28" s="392">
        <v>224.02562965000001</v>
      </c>
      <c r="N28" s="392">
        <v>236.64117450000001</v>
      </c>
      <c r="O28" s="392">
        <v>235.95052287999997</v>
      </c>
      <c r="P28" s="392">
        <v>236.48127983999998</v>
      </c>
      <c r="Q28" s="289" t="s">
        <v>1225</v>
      </c>
    </row>
    <row r="29" spans="1:17">
      <c r="A29" s="320"/>
      <c r="B29" s="315" t="s">
        <v>1540</v>
      </c>
      <c r="C29" s="287" t="s">
        <v>1226</v>
      </c>
      <c r="D29" s="392">
        <v>44.430557549999996</v>
      </c>
      <c r="E29" s="392">
        <v>38.959710019999996</v>
      </c>
      <c r="F29" s="392">
        <v>37.698822140000004</v>
      </c>
      <c r="G29" s="392">
        <v>36.101070290000003</v>
      </c>
      <c r="H29" s="392">
        <v>49.033748169999996</v>
      </c>
      <c r="I29" s="392">
        <v>49.287274130000007</v>
      </c>
      <c r="J29" s="392">
        <v>55.336083690000009</v>
      </c>
      <c r="K29" s="392">
        <v>66.762139560000008</v>
      </c>
      <c r="L29" s="392">
        <v>74.031089180000009</v>
      </c>
      <c r="M29" s="392">
        <v>61.825039150000002</v>
      </c>
      <c r="N29" s="392">
        <v>71.282257069999986</v>
      </c>
      <c r="O29" s="392">
        <v>65.172904009999996</v>
      </c>
      <c r="P29" s="392">
        <v>60.671398570000001</v>
      </c>
      <c r="Q29" s="289" t="s">
        <v>1227</v>
      </c>
    </row>
    <row r="30" spans="1:17" ht="19.5">
      <c r="A30" s="320"/>
      <c r="B30" s="315" t="s">
        <v>1541</v>
      </c>
      <c r="C30" s="287" t="s">
        <v>1228</v>
      </c>
      <c r="D30" s="392">
        <v>3.6644848699999999</v>
      </c>
      <c r="E30" s="392">
        <v>4.5942387299999998</v>
      </c>
      <c r="F30" s="392">
        <v>4.9304244399999995</v>
      </c>
      <c r="G30" s="392">
        <v>5.1827936600000006</v>
      </c>
      <c r="H30" s="392">
        <v>4.4231266899999993</v>
      </c>
      <c r="I30" s="392">
        <v>4.9802079499999996</v>
      </c>
      <c r="J30" s="392">
        <v>5.0829344700000005</v>
      </c>
      <c r="K30" s="392">
        <v>7.5114629900000001</v>
      </c>
      <c r="L30" s="392">
        <v>7.5648505400000001</v>
      </c>
      <c r="M30" s="392">
        <v>5.0040133399999993</v>
      </c>
      <c r="N30" s="392">
        <v>5.0201949000000008</v>
      </c>
      <c r="O30" s="392">
        <v>5.1475723799999997</v>
      </c>
      <c r="P30" s="392">
        <v>5.2348630099999998</v>
      </c>
      <c r="Q30" s="289" t="s">
        <v>1229</v>
      </c>
    </row>
    <row r="31" spans="1:17">
      <c r="A31" s="320"/>
      <c r="B31" s="315" t="s">
        <v>1542</v>
      </c>
      <c r="C31" s="287" t="s">
        <v>1230</v>
      </c>
      <c r="D31" s="392">
        <v>0</v>
      </c>
      <c r="E31" s="392">
        <v>0.5</v>
      </c>
      <c r="F31" s="392">
        <v>0.5</v>
      </c>
      <c r="G31" s="392">
        <v>0.5</v>
      </c>
      <c r="H31" s="392">
        <v>0.5</v>
      </c>
      <c r="I31" s="392">
        <v>0.5</v>
      </c>
      <c r="J31" s="392">
        <v>1</v>
      </c>
      <c r="K31" s="392">
        <v>0</v>
      </c>
      <c r="L31" s="392">
        <v>0</v>
      </c>
      <c r="M31" s="392">
        <v>0</v>
      </c>
      <c r="N31" s="392">
        <v>0</v>
      </c>
      <c r="O31" s="392">
        <v>0</v>
      </c>
      <c r="P31" s="392">
        <v>0</v>
      </c>
      <c r="Q31" s="289" t="s">
        <v>1231</v>
      </c>
    </row>
    <row r="32" spans="1:17" ht="19.5">
      <c r="A32" s="320"/>
      <c r="B32" s="315" t="s">
        <v>1543</v>
      </c>
      <c r="C32" s="288" t="s">
        <v>1232</v>
      </c>
      <c r="D32" s="392">
        <v>24.765105759999997</v>
      </c>
      <c r="E32" s="392">
        <v>24.694376389999999</v>
      </c>
      <c r="F32" s="392">
        <v>29.527607019999998</v>
      </c>
      <c r="G32" s="392">
        <v>29.542907649999997</v>
      </c>
      <c r="H32" s="392">
        <v>29.450668279999999</v>
      </c>
      <c r="I32" s="392">
        <v>29.358418909999997</v>
      </c>
      <c r="J32" s="392">
        <v>29.266179539999996</v>
      </c>
      <c r="K32" s="392">
        <v>29.174089540000001</v>
      </c>
      <c r="L32" s="392">
        <v>29.622530799999996</v>
      </c>
      <c r="M32" s="392">
        <v>31.402740799999997</v>
      </c>
      <c r="N32" s="392">
        <v>31.046832059999996</v>
      </c>
      <c r="O32" s="392">
        <v>30.46377275</v>
      </c>
      <c r="P32" s="392">
        <v>30.366113379999998</v>
      </c>
      <c r="Q32" s="289" t="s">
        <v>1233</v>
      </c>
    </row>
    <row r="33" spans="1:17">
      <c r="A33" s="320"/>
      <c r="B33" s="315" t="s">
        <v>1544</v>
      </c>
      <c r="C33" s="287" t="s">
        <v>1234</v>
      </c>
      <c r="D33" s="392">
        <v>3.04636336</v>
      </c>
      <c r="E33" s="392">
        <v>2.8860599599999994</v>
      </c>
      <c r="F33" s="392">
        <v>2.8430224899999996</v>
      </c>
      <c r="G33" s="392">
        <v>2.7389351800000004</v>
      </c>
      <c r="H33" s="392">
        <v>2.6513703500000001</v>
      </c>
      <c r="I33" s="392">
        <v>2.5914993599999998</v>
      </c>
      <c r="J33" s="392">
        <v>2.5583832500000003</v>
      </c>
      <c r="K33" s="392">
        <v>2.5025298899999999</v>
      </c>
      <c r="L33" s="392">
        <v>2.3002724400000001</v>
      </c>
      <c r="M33" s="392">
        <v>2.9082389700000002</v>
      </c>
      <c r="N33" s="392">
        <v>2.1706510099999998</v>
      </c>
      <c r="O33" s="392">
        <v>2.1080247200000004</v>
      </c>
      <c r="P33" s="392">
        <v>2.0521446700000001</v>
      </c>
      <c r="Q33" s="289" t="s">
        <v>1235</v>
      </c>
    </row>
    <row r="34" spans="1:17">
      <c r="A34" s="320"/>
      <c r="B34" s="315" t="s">
        <v>1545</v>
      </c>
      <c r="C34" s="287" t="s">
        <v>1236</v>
      </c>
      <c r="D34" s="392">
        <v>8.2273762499999989</v>
      </c>
      <c r="E34" s="392">
        <v>7.6109230400000003</v>
      </c>
      <c r="F34" s="392">
        <v>7.4258216299999997</v>
      </c>
      <c r="G34" s="392">
        <v>7.3445749199999995</v>
      </c>
      <c r="H34" s="392">
        <v>7.1243183899999991</v>
      </c>
      <c r="I34" s="392">
        <v>6.9423037899999986</v>
      </c>
      <c r="J34" s="392">
        <v>7.8960580799999986</v>
      </c>
      <c r="K34" s="392">
        <v>9.2710211199999986</v>
      </c>
      <c r="L34" s="392">
        <v>7.4002936900000016</v>
      </c>
      <c r="M34" s="392">
        <v>6.6563357400000003</v>
      </c>
      <c r="N34" s="392">
        <v>7.1122013999999991</v>
      </c>
      <c r="O34" s="392">
        <v>7.0206120099999989</v>
      </c>
      <c r="P34" s="392">
        <v>7.1383988299999981</v>
      </c>
      <c r="Q34" s="289" t="s">
        <v>1237</v>
      </c>
    </row>
    <row r="35" spans="1:17">
      <c r="A35" s="25" t="s">
        <v>1546</v>
      </c>
      <c r="B35" s="315" t="s">
        <v>1546</v>
      </c>
      <c r="C35" s="287" t="s">
        <v>1238</v>
      </c>
      <c r="D35" s="392">
        <v>613.21350490999998</v>
      </c>
      <c r="E35" s="392">
        <v>413.92040603999999</v>
      </c>
      <c r="F35" s="392">
        <v>443.69332644999997</v>
      </c>
      <c r="G35" s="392">
        <v>468.42383517000002</v>
      </c>
      <c r="H35" s="392">
        <v>497.00076121000001</v>
      </c>
      <c r="I35" s="392">
        <v>501.12452671000005</v>
      </c>
      <c r="J35" s="392">
        <v>416.29644562999994</v>
      </c>
      <c r="K35" s="392">
        <v>479.56885800999999</v>
      </c>
      <c r="L35" s="392">
        <v>417.82283246999998</v>
      </c>
      <c r="M35" s="392">
        <v>440.93554195000007</v>
      </c>
      <c r="N35" s="392">
        <v>431.21910794999997</v>
      </c>
      <c r="O35" s="392">
        <v>460.43544694999991</v>
      </c>
      <c r="P35" s="392">
        <v>466.53919040000005</v>
      </c>
      <c r="Q35" s="289" t="s">
        <v>1239</v>
      </c>
    </row>
    <row r="36" spans="1:17">
      <c r="A36" s="25" t="s">
        <v>1240</v>
      </c>
      <c r="B36" s="315" t="s">
        <v>1240</v>
      </c>
      <c r="C36" s="287" t="s">
        <v>1240</v>
      </c>
      <c r="D36" s="392">
        <v>1793.7496343400001</v>
      </c>
      <c r="E36" s="392">
        <v>1648.21729794</v>
      </c>
      <c r="F36" s="392">
        <v>1687.1908335799999</v>
      </c>
      <c r="G36" s="392">
        <v>1749.3669453699999</v>
      </c>
      <c r="H36" s="392">
        <v>1705.5913700799999</v>
      </c>
      <c r="I36" s="392">
        <v>1757.9685055100003</v>
      </c>
      <c r="J36" s="392">
        <v>1771.3993076499999</v>
      </c>
      <c r="K36" s="392">
        <v>1740.9520742199998</v>
      </c>
      <c r="L36" s="392">
        <v>1789.1373180700002</v>
      </c>
      <c r="M36" s="392">
        <v>1745.3486408199999</v>
      </c>
      <c r="N36" s="392">
        <v>1813.0890776199999</v>
      </c>
      <c r="O36" s="392">
        <v>1808.1261224999998</v>
      </c>
      <c r="P36" s="392">
        <v>1746.0998441299998</v>
      </c>
      <c r="Q36" s="289" t="s">
        <v>1241</v>
      </c>
    </row>
    <row r="37" spans="1:17" s="396" customFormat="1" ht="9">
      <c r="A37" s="36" t="s">
        <v>1547</v>
      </c>
      <c r="B37" s="394" t="s">
        <v>1242</v>
      </c>
      <c r="C37" s="30" t="s">
        <v>1242</v>
      </c>
      <c r="D37" s="395">
        <v>4666.8013682999999</v>
      </c>
      <c r="E37" s="395">
        <v>4619.8317121600003</v>
      </c>
      <c r="F37" s="395">
        <v>4716.4359143599995</v>
      </c>
      <c r="G37" s="395">
        <v>4832.92369203</v>
      </c>
      <c r="H37" s="395">
        <v>4890.4389154299997</v>
      </c>
      <c r="I37" s="395">
        <v>4911.6977694500001</v>
      </c>
      <c r="J37" s="395">
        <v>4760.7185503299997</v>
      </c>
      <c r="K37" s="395">
        <v>4901.22617292</v>
      </c>
      <c r="L37" s="395">
        <v>4918.4097078000004</v>
      </c>
      <c r="M37" s="395">
        <v>4920.9756623600006</v>
      </c>
      <c r="N37" s="395">
        <v>5045.5676307199992</v>
      </c>
      <c r="O37" s="395">
        <v>5101.8831816799993</v>
      </c>
      <c r="P37" s="395">
        <v>5094.4999359100002</v>
      </c>
      <c r="Q37" s="294" t="s">
        <v>135</v>
      </c>
    </row>
    <row r="38" spans="1:17" s="396" customFormat="1" ht="9">
      <c r="A38" s="36" t="s">
        <v>1369</v>
      </c>
      <c r="B38" s="394" t="s">
        <v>1370</v>
      </c>
      <c r="C38" s="36" t="s">
        <v>1243</v>
      </c>
      <c r="D38" s="397"/>
      <c r="E38" s="397"/>
      <c r="F38" s="397"/>
      <c r="G38" s="397"/>
      <c r="H38" s="397"/>
      <c r="I38" s="397"/>
      <c r="J38" s="397"/>
      <c r="K38" s="397"/>
      <c r="L38" s="397"/>
      <c r="M38" s="397"/>
      <c r="N38" s="397"/>
      <c r="O38" s="397"/>
      <c r="P38" s="397"/>
      <c r="Q38" s="130" t="s">
        <v>1244</v>
      </c>
    </row>
    <row r="39" spans="1:17">
      <c r="A39" s="25" t="s">
        <v>1548</v>
      </c>
      <c r="B39" s="315" t="s">
        <v>1548</v>
      </c>
      <c r="C39" s="285" t="s">
        <v>1245</v>
      </c>
      <c r="D39" s="390"/>
      <c r="E39" s="390"/>
      <c r="F39" s="390"/>
      <c r="G39" s="390"/>
      <c r="H39" s="390"/>
      <c r="I39" s="390"/>
      <c r="J39" s="390"/>
      <c r="K39" s="390"/>
      <c r="L39" s="390"/>
      <c r="M39" s="390"/>
      <c r="N39" s="390"/>
      <c r="O39" s="390"/>
      <c r="P39" s="390"/>
      <c r="Q39" s="122" t="s">
        <v>1246</v>
      </c>
    </row>
    <row r="40" spans="1:17">
      <c r="A40" s="25" t="s">
        <v>1549</v>
      </c>
      <c r="B40" s="393"/>
      <c r="C40" s="287" t="s">
        <v>1247</v>
      </c>
      <c r="D40" s="390"/>
      <c r="E40" s="390"/>
      <c r="F40" s="390"/>
      <c r="G40" s="390"/>
      <c r="H40" s="390"/>
      <c r="I40" s="390"/>
      <c r="J40" s="390"/>
      <c r="K40" s="390"/>
      <c r="L40" s="390"/>
      <c r="M40" s="390"/>
      <c r="N40" s="390"/>
      <c r="O40" s="390"/>
      <c r="P40" s="390"/>
      <c r="Q40" s="123" t="s">
        <v>1248</v>
      </c>
    </row>
    <row r="41" spans="1:17">
      <c r="A41" s="25" t="s">
        <v>1550</v>
      </c>
      <c r="B41" s="393"/>
      <c r="C41" s="295" t="s">
        <v>1249</v>
      </c>
      <c r="D41" s="392">
        <v>53.156870519999984</v>
      </c>
      <c r="E41" s="392">
        <v>57.830107479999988</v>
      </c>
      <c r="F41" s="392">
        <v>48.100769500000013</v>
      </c>
      <c r="G41" s="392">
        <v>50.8905976</v>
      </c>
      <c r="H41" s="392">
        <v>55.270323230000002</v>
      </c>
      <c r="I41" s="392">
        <v>57.44219983</v>
      </c>
      <c r="J41" s="392">
        <v>52.03117653999999</v>
      </c>
      <c r="K41" s="392">
        <v>42.117574709999992</v>
      </c>
      <c r="L41" s="392">
        <v>43.755002019999999</v>
      </c>
      <c r="M41" s="392">
        <v>42.079101559999991</v>
      </c>
      <c r="N41" s="392">
        <v>50.452925689999987</v>
      </c>
      <c r="O41" s="392">
        <v>53.94583595000001</v>
      </c>
      <c r="P41" s="392">
        <v>49.673312010000011</v>
      </c>
      <c r="Q41" s="296" t="s">
        <v>1250</v>
      </c>
    </row>
    <row r="42" spans="1:17">
      <c r="A42" s="25" t="s">
        <v>1551</v>
      </c>
      <c r="B42" s="393"/>
      <c r="C42" s="295" t="s">
        <v>1251</v>
      </c>
      <c r="D42" s="392">
        <v>90.209410109999993</v>
      </c>
      <c r="E42" s="392">
        <v>98.69833330000003</v>
      </c>
      <c r="F42" s="392">
        <v>96.476944379999992</v>
      </c>
      <c r="G42" s="392">
        <v>97.170312569999993</v>
      </c>
      <c r="H42" s="392">
        <v>100.40978725999997</v>
      </c>
      <c r="I42" s="392">
        <v>89.381640090000005</v>
      </c>
      <c r="J42" s="392">
        <v>82.32621447999999</v>
      </c>
      <c r="K42" s="392">
        <v>80.933334479999985</v>
      </c>
      <c r="L42" s="392">
        <v>97.995747839999993</v>
      </c>
      <c r="M42" s="392">
        <v>101.25631057999999</v>
      </c>
      <c r="N42" s="392">
        <v>111.02669940999998</v>
      </c>
      <c r="O42" s="392">
        <v>116.07444061</v>
      </c>
      <c r="P42" s="392">
        <v>105.88717397000001</v>
      </c>
      <c r="Q42" s="296" t="s">
        <v>1252</v>
      </c>
    </row>
    <row r="43" spans="1:17">
      <c r="A43" s="320"/>
      <c r="B43" s="315" t="s">
        <v>1552</v>
      </c>
      <c r="C43" s="295" t="s">
        <v>1253</v>
      </c>
      <c r="D43" s="392">
        <v>147.19568989999999</v>
      </c>
      <c r="E43" s="392">
        <v>149.40979234999998</v>
      </c>
      <c r="F43" s="392">
        <v>152.44349593999996</v>
      </c>
      <c r="G43" s="392">
        <v>149.87724149999997</v>
      </c>
      <c r="H43" s="392">
        <v>151.78726991999997</v>
      </c>
      <c r="I43" s="392">
        <v>158.56248587000002</v>
      </c>
      <c r="J43" s="392">
        <v>152.50256238000003</v>
      </c>
      <c r="K43" s="392">
        <v>161.03322709999998</v>
      </c>
      <c r="L43" s="392">
        <v>168.60884852000001</v>
      </c>
      <c r="M43" s="392">
        <v>173.26423434999998</v>
      </c>
      <c r="N43" s="392">
        <v>177.60976397000002</v>
      </c>
      <c r="O43" s="392">
        <v>170.72298425000002</v>
      </c>
      <c r="P43" s="392">
        <v>174.12180004999996</v>
      </c>
      <c r="Q43" s="296" t="s">
        <v>1254</v>
      </c>
    </row>
    <row r="44" spans="1:17">
      <c r="A44" s="320"/>
      <c r="B44" s="315" t="s">
        <v>1553</v>
      </c>
      <c r="C44" s="295" t="s">
        <v>1255</v>
      </c>
      <c r="D44" s="392">
        <v>21.403698609999996</v>
      </c>
      <c r="E44" s="392">
        <v>21.613838909999998</v>
      </c>
      <c r="F44" s="392">
        <v>22.266973060000002</v>
      </c>
      <c r="G44" s="392">
        <v>23.384077049999998</v>
      </c>
      <c r="H44" s="392">
        <v>19.290479519999998</v>
      </c>
      <c r="I44" s="392">
        <v>20.420936659999999</v>
      </c>
      <c r="J44" s="392">
        <v>19.877157889999999</v>
      </c>
      <c r="K44" s="392">
        <v>20.323405160000004</v>
      </c>
      <c r="L44" s="392">
        <v>21.735221709999998</v>
      </c>
      <c r="M44" s="392">
        <v>22.732693959999999</v>
      </c>
      <c r="N44" s="392">
        <v>23.37750574</v>
      </c>
      <c r="O44" s="392">
        <v>24.196035970000001</v>
      </c>
      <c r="P44" s="392">
        <v>21.857991180000003</v>
      </c>
      <c r="Q44" s="296" t="s">
        <v>1256</v>
      </c>
    </row>
    <row r="45" spans="1:17">
      <c r="A45" s="25" t="s">
        <v>1554</v>
      </c>
      <c r="B45" s="393"/>
      <c r="C45" s="295" t="s">
        <v>1257</v>
      </c>
      <c r="D45" s="392">
        <v>180.13248920000001</v>
      </c>
      <c r="E45" s="392">
        <v>193.08294172000001</v>
      </c>
      <c r="F45" s="392">
        <v>190.99206472999998</v>
      </c>
      <c r="G45" s="392">
        <v>210.73691754000001</v>
      </c>
      <c r="H45" s="392">
        <v>199.33133186999999</v>
      </c>
      <c r="I45" s="392">
        <v>211.56672994000002</v>
      </c>
      <c r="J45" s="392">
        <v>223.82024075999996</v>
      </c>
      <c r="K45" s="392">
        <v>210.25333644</v>
      </c>
      <c r="L45" s="392">
        <v>229.85242385000001</v>
      </c>
      <c r="M45" s="392">
        <v>207.27978977000004</v>
      </c>
      <c r="N45" s="392">
        <v>222.07427152</v>
      </c>
      <c r="O45" s="392">
        <v>219.88400616000001</v>
      </c>
      <c r="P45" s="392">
        <v>223.55768571000002</v>
      </c>
      <c r="Q45" s="296" t="s">
        <v>1258</v>
      </c>
    </row>
    <row r="46" spans="1:17" ht="19.5">
      <c r="A46" s="25" t="s">
        <v>1555</v>
      </c>
      <c r="B46" s="393"/>
      <c r="C46" s="295" t="s">
        <v>1259</v>
      </c>
      <c r="D46" s="392">
        <v>87.912150710000006</v>
      </c>
      <c r="E46" s="392">
        <v>85.123564070000015</v>
      </c>
      <c r="F46" s="392">
        <v>85.235729709999987</v>
      </c>
      <c r="G46" s="392">
        <v>84.333922790000003</v>
      </c>
      <c r="H46" s="392">
        <v>77.806917070000011</v>
      </c>
      <c r="I46" s="392">
        <v>73.622291989999994</v>
      </c>
      <c r="J46" s="392">
        <v>84.987598309999996</v>
      </c>
      <c r="K46" s="392">
        <v>81.882415150000014</v>
      </c>
      <c r="L46" s="392">
        <v>82.744508969999998</v>
      </c>
      <c r="M46" s="392">
        <v>85.516858170000006</v>
      </c>
      <c r="N46" s="392">
        <v>84.512934030000011</v>
      </c>
      <c r="O46" s="392">
        <v>85.658963409999998</v>
      </c>
      <c r="P46" s="392">
        <v>88.267272869999985</v>
      </c>
      <c r="Q46" s="296" t="s">
        <v>1260</v>
      </c>
    </row>
    <row r="47" spans="1:17" ht="19.5">
      <c r="A47" s="25" t="s">
        <v>1556</v>
      </c>
      <c r="B47" s="393"/>
      <c r="C47" s="295" t="s">
        <v>1261</v>
      </c>
      <c r="D47" s="392">
        <v>43.142476609999996</v>
      </c>
      <c r="E47" s="392">
        <v>38.959709910000001</v>
      </c>
      <c r="F47" s="392">
        <v>37.698822140000004</v>
      </c>
      <c r="G47" s="392">
        <v>35.907682290000004</v>
      </c>
      <c r="H47" s="392">
        <v>49.033748169999996</v>
      </c>
      <c r="I47" s="392">
        <v>49.287284130000003</v>
      </c>
      <c r="J47" s="392">
        <v>49.032090429999997</v>
      </c>
      <c r="K47" s="392">
        <v>57.950239179999997</v>
      </c>
      <c r="L47" s="392">
        <v>73.801591210000012</v>
      </c>
      <c r="M47" s="392">
        <v>61.595541179999998</v>
      </c>
      <c r="N47" s="392">
        <v>70.87981538999999</v>
      </c>
      <c r="O47" s="392">
        <v>64.236690769999996</v>
      </c>
      <c r="P47" s="392">
        <v>59.012818019999997</v>
      </c>
      <c r="Q47" s="296" t="s">
        <v>1262</v>
      </c>
    </row>
    <row r="48" spans="1:17" ht="19.5">
      <c r="A48" s="25" t="s">
        <v>1557</v>
      </c>
      <c r="B48" s="393"/>
      <c r="C48" s="295" t="s">
        <v>1263</v>
      </c>
      <c r="D48" s="392">
        <v>5.8260698600000005</v>
      </c>
      <c r="E48" s="392">
        <v>6.7991961400000003</v>
      </c>
      <c r="F48" s="392">
        <v>6.3169039099999988</v>
      </c>
      <c r="G48" s="392">
        <v>6.6145624600000001</v>
      </c>
      <c r="H48" s="392">
        <v>5.901764459999999</v>
      </c>
      <c r="I48" s="392">
        <v>6.4579712300000001</v>
      </c>
      <c r="J48" s="392">
        <v>6.5597604499999997</v>
      </c>
      <c r="K48" s="392">
        <v>8.9874646900000013</v>
      </c>
      <c r="L48" s="392">
        <v>9.0254595700000007</v>
      </c>
      <c r="M48" s="392">
        <v>6.464622369999999</v>
      </c>
      <c r="N48" s="392">
        <v>6.4808039300000004</v>
      </c>
      <c r="O48" s="392">
        <v>6.6081814099999994</v>
      </c>
      <c r="P48" s="392">
        <v>6.9004860899999994</v>
      </c>
      <c r="Q48" s="296" t="s">
        <v>1264</v>
      </c>
    </row>
    <row r="49" spans="1:17">
      <c r="A49" s="320"/>
      <c r="B49" s="393"/>
      <c r="C49" s="295" t="s">
        <v>1265</v>
      </c>
      <c r="D49" s="390" t="s">
        <v>1558</v>
      </c>
      <c r="E49" s="390" t="s">
        <v>1558</v>
      </c>
      <c r="F49" s="390" t="s">
        <v>1558</v>
      </c>
      <c r="G49" s="390" t="s">
        <v>1558</v>
      </c>
      <c r="H49" s="390" t="s">
        <v>1558</v>
      </c>
      <c r="I49" s="390" t="s">
        <v>1558</v>
      </c>
      <c r="J49" s="390" t="s">
        <v>1558</v>
      </c>
      <c r="K49" s="390" t="s">
        <v>1558</v>
      </c>
      <c r="L49" s="390" t="s">
        <v>1558</v>
      </c>
      <c r="M49" s="390" t="s">
        <v>1558</v>
      </c>
      <c r="N49" s="390" t="s">
        <v>1558</v>
      </c>
      <c r="O49" s="390" t="s">
        <v>1558</v>
      </c>
      <c r="P49" s="390" t="s">
        <v>1558</v>
      </c>
      <c r="Q49" s="296" t="s">
        <v>1266</v>
      </c>
    </row>
    <row r="50" spans="1:17">
      <c r="A50" s="320"/>
      <c r="B50" s="393"/>
      <c r="C50" s="295" t="s">
        <v>1267</v>
      </c>
      <c r="D50" s="390" t="s">
        <v>1558</v>
      </c>
      <c r="E50" s="390" t="s">
        <v>1558</v>
      </c>
      <c r="F50" s="390" t="s">
        <v>1558</v>
      </c>
      <c r="G50" s="390" t="s">
        <v>1558</v>
      </c>
      <c r="H50" s="390" t="s">
        <v>1558</v>
      </c>
      <c r="I50" s="390" t="s">
        <v>1558</v>
      </c>
      <c r="J50" s="390" t="s">
        <v>1558</v>
      </c>
      <c r="K50" s="390" t="s">
        <v>1558</v>
      </c>
      <c r="L50" s="390" t="s">
        <v>1558</v>
      </c>
      <c r="M50" s="390" t="s">
        <v>1558</v>
      </c>
      <c r="N50" s="390" t="s">
        <v>1558</v>
      </c>
      <c r="O50" s="390" t="s">
        <v>1558</v>
      </c>
      <c r="P50" s="390" t="s">
        <v>1558</v>
      </c>
      <c r="Q50" s="296" t="s">
        <v>1268</v>
      </c>
    </row>
    <row r="51" spans="1:17">
      <c r="A51" s="320"/>
      <c r="B51" s="393"/>
      <c r="C51" s="297" t="s">
        <v>1269</v>
      </c>
      <c r="D51" s="390" t="s">
        <v>1558</v>
      </c>
      <c r="E51" s="390" t="s">
        <v>1558</v>
      </c>
      <c r="F51" s="390" t="s">
        <v>1558</v>
      </c>
      <c r="G51" s="390" t="s">
        <v>1558</v>
      </c>
      <c r="H51" s="390" t="s">
        <v>1558</v>
      </c>
      <c r="I51" s="390" t="s">
        <v>1558</v>
      </c>
      <c r="J51" s="390" t="s">
        <v>1558</v>
      </c>
      <c r="K51" s="390" t="s">
        <v>1558</v>
      </c>
      <c r="L51" s="390" t="s">
        <v>1558</v>
      </c>
      <c r="M51" s="390" t="s">
        <v>1558</v>
      </c>
      <c r="N51" s="390" t="s">
        <v>1558</v>
      </c>
      <c r="O51" s="390" t="s">
        <v>1558</v>
      </c>
      <c r="P51" s="390" t="s">
        <v>1558</v>
      </c>
      <c r="Q51" s="296" t="s">
        <v>1270</v>
      </c>
    </row>
    <row r="52" spans="1:17">
      <c r="A52" s="320"/>
      <c r="B52" s="315" t="s">
        <v>259</v>
      </c>
      <c r="C52" s="297" t="s">
        <v>1271</v>
      </c>
      <c r="D52" s="392">
        <v>5.8513581900000009</v>
      </c>
      <c r="E52" s="392">
        <v>6.2558059200000011</v>
      </c>
      <c r="F52" s="392">
        <v>6.2097055999999995</v>
      </c>
      <c r="G52" s="392">
        <v>8.6267213599999994</v>
      </c>
      <c r="H52" s="392">
        <v>7.5086297700000006</v>
      </c>
      <c r="I52" s="392">
        <v>7.99879579</v>
      </c>
      <c r="J52" s="392">
        <v>8.1486982900000005</v>
      </c>
      <c r="K52" s="392">
        <v>11.66510259</v>
      </c>
      <c r="L52" s="392">
        <v>13.275515690000001</v>
      </c>
      <c r="M52" s="392">
        <v>11.551596540000004</v>
      </c>
      <c r="N52" s="392">
        <v>11.15216717</v>
      </c>
      <c r="O52" s="392">
        <v>8.3024581800000004</v>
      </c>
      <c r="P52" s="392">
        <v>5.2037155599999991</v>
      </c>
      <c r="Q52" s="296" t="s">
        <v>1272</v>
      </c>
    </row>
    <row r="53" spans="1:17">
      <c r="A53" s="320"/>
      <c r="B53" s="315" t="s">
        <v>1559</v>
      </c>
      <c r="C53" s="297" t="s">
        <v>1273</v>
      </c>
      <c r="D53" s="392">
        <v>12.26726129</v>
      </c>
      <c r="E53" s="392">
        <v>11.906283849999999</v>
      </c>
      <c r="F53" s="392">
        <v>10.047935729999999</v>
      </c>
      <c r="G53" s="392">
        <v>10.634238069999999</v>
      </c>
      <c r="H53" s="392">
        <v>6.1094335600000003</v>
      </c>
      <c r="I53" s="392">
        <v>10.177908039999998</v>
      </c>
      <c r="J53" s="392">
        <v>7.5936937699999998</v>
      </c>
      <c r="K53" s="392">
        <v>10.850198070000001</v>
      </c>
      <c r="L53" s="392">
        <v>13.245172880000002</v>
      </c>
      <c r="M53" s="392">
        <v>16.479208549999999</v>
      </c>
      <c r="N53" s="392">
        <v>15.69450943</v>
      </c>
      <c r="O53" s="392">
        <v>14.972376000000001</v>
      </c>
      <c r="P53" s="392">
        <v>10.833091619999998</v>
      </c>
      <c r="Q53" s="296" t="s">
        <v>1274</v>
      </c>
    </row>
    <row r="54" spans="1:17">
      <c r="A54" s="25" t="s">
        <v>1560</v>
      </c>
      <c r="B54" s="315" t="s">
        <v>1560</v>
      </c>
      <c r="C54" s="297" t="s">
        <v>1275</v>
      </c>
      <c r="D54" s="392">
        <v>6.8864982699999997</v>
      </c>
      <c r="E54" s="392">
        <v>6.1006725799999995</v>
      </c>
      <c r="F54" s="392">
        <v>5.9082990300000011</v>
      </c>
      <c r="G54" s="392">
        <v>6.0131258599999997</v>
      </c>
      <c r="H54" s="392">
        <v>6.0746997999999994</v>
      </c>
      <c r="I54" s="392">
        <v>6.2769605799999999</v>
      </c>
      <c r="J54" s="392">
        <v>5.7781175300000003</v>
      </c>
      <c r="K54" s="392">
        <v>6.1552575000000003</v>
      </c>
      <c r="L54" s="392">
        <v>7.2719467499999997</v>
      </c>
      <c r="M54" s="392">
        <v>7.8730872200000004</v>
      </c>
      <c r="N54" s="392">
        <v>7.8593824100000003</v>
      </c>
      <c r="O54" s="392">
        <v>9.4420463300000002</v>
      </c>
      <c r="P54" s="392">
        <v>9.6790407900000002</v>
      </c>
      <c r="Q54" s="296" t="s">
        <v>1276</v>
      </c>
    </row>
    <row r="55" spans="1:17">
      <c r="A55" s="320"/>
      <c r="B55" s="393"/>
      <c r="C55" s="297" t="s">
        <v>1277</v>
      </c>
      <c r="D55" s="390" t="s">
        <v>1558</v>
      </c>
      <c r="E55" s="390" t="s">
        <v>1558</v>
      </c>
      <c r="F55" s="390" t="s">
        <v>1558</v>
      </c>
      <c r="G55" s="390" t="s">
        <v>1558</v>
      </c>
      <c r="H55" s="390" t="s">
        <v>1558</v>
      </c>
      <c r="I55" s="390" t="s">
        <v>1558</v>
      </c>
      <c r="J55" s="390" t="s">
        <v>1558</v>
      </c>
      <c r="K55" s="390" t="s">
        <v>1558</v>
      </c>
      <c r="L55" s="390" t="s">
        <v>1558</v>
      </c>
      <c r="M55" s="390" t="s">
        <v>1558</v>
      </c>
      <c r="N55" s="390" t="s">
        <v>1558</v>
      </c>
      <c r="O55" s="390" t="s">
        <v>1558</v>
      </c>
      <c r="P55" s="390" t="s">
        <v>1558</v>
      </c>
      <c r="Q55" s="296" t="s">
        <v>1278</v>
      </c>
    </row>
    <row r="56" spans="1:17">
      <c r="A56" s="25" t="s">
        <v>1561</v>
      </c>
      <c r="B56" s="315" t="s">
        <v>1561</v>
      </c>
      <c r="C56" s="297" t="s">
        <v>1279</v>
      </c>
      <c r="D56" s="392">
        <v>1051.0402924899997</v>
      </c>
      <c r="E56" s="392">
        <v>885.85114433999991</v>
      </c>
      <c r="F56" s="392">
        <v>938.0461706399999</v>
      </c>
      <c r="G56" s="392">
        <v>995.61559840999996</v>
      </c>
      <c r="H56" s="392">
        <v>1004.0045085000002</v>
      </c>
      <c r="I56" s="392">
        <v>981.15010011000004</v>
      </c>
      <c r="J56" s="392">
        <v>812.80892336999989</v>
      </c>
      <c r="K56" s="392">
        <v>871.76797672000009</v>
      </c>
      <c r="L56" s="392">
        <v>872.80275313999982</v>
      </c>
      <c r="M56" s="392">
        <v>874.00244410999994</v>
      </c>
      <c r="N56" s="392">
        <v>919.41114329999982</v>
      </c>
      <c r="O56" s="392">
        <v>967.14091784999982</v>
      </c>
      <c r="P56" s="392">
        <v>964.14109037999992</v>
      </c>
      <c r="Q56" s="296" t="s">
        <v>1280</v>
      </c>
    </row>
    <row r="57" spans="1:17">
      <c r="A57" s="25" t="s">
        <v>1562</v>
      </c>
      <c r="B57" s="393"/>
      <c r="C57" s="297" t="s">
        <v>1281</v>
      </c>
      <c r="D57" s="392">
        <v>1705.0242657599997</v>
      </c>
      <c r="E57" s="392">
        <v>1561.6313905700001</v>
      </c>
      <c r="F57" s="392">
        <v>1599.7438143699997</v>
      </c>
      <c r="G57" s="392">
        <v>1679.8049974999999</v>
      </c>
      <c r="H57" s="392">
        <v>1682.5288931300001</v>
      </c>
      <c r="I57" s="392">
        <v>1672.3453042600001</v>
      </c>
      <c r="J57" s="392">
        <v>1505.4662341999997</v>
      </c>
      <c r="K57" s="392">
        <v>1563.9195317900001</v>
      </c>
      <c r="L57" s="392">
        <v>1634.1141921499998</v>
      </c>
      <c r="M57" s="392">
        <v>1610.0954883599998</v>
      </c>
      <c r="N57" s="392">
        <v>1700.5319219899998</v>
      </c>
      <c r="O57" s="392">
        <v>1741.18493689</v>
      </c>
      <c r="P57" s="392">
        <v>1719.1354782499998</v>
      </c>
      <c r="Q57" s="296" t="s">
        <v>1282</v>
      </c>
    </row>
    <row r="58" spans="1:17">
      <c r="A58" s="25" t="s">
        <v>1563</v>
      </c>
      <c r="B58" s="393"/>
      <c r="C58" s="287" t="s">
        <v>1283</v>
      </c>
      <c r="D58" s="392"/>
      <c r="E58" s="392"/>
      <c r="F58" s="392"/>
      <c r="G58" s="392"/>
      <c r="H58" s="392"/>
      <c r="I58" s="392"/>
      <c r="J58" s="392"/>
      <c r="K58" s="392"/>
      <c r="L58" s="392"/>
      <c r="M58" s="392"/>
      <c r="N58" s="392"/>
      <c r="O58" s="392"/>
      <c r="P58" s="392"/>
      <c r="Q58" s="123" t="s">
        <v>1284</v>
      </c>
    </row>
    <row r="59" spans="1:17">
      <c r="A59" s="25" t="s">
        <v>1564</v>
      </c>
      <c r="B59" s="393"/>
      <c r="C59" s="295" t="s">
        <v>1285</v>
      </c>
      <c r="D59" s="392">
        <v>260.04588474999997</v>
      </c>
      <c r="E59" s="392">
        <v>274.59978373999996</v>
      </c>
      <c r="F59" s="392">
        <v>295.34121421000003</v>
      </c>
      <c r="G59" s="392">
        <v>308.71990374000001</v>
      </c>
      <c r="H59" s="392">
        <v>336.90325631999997</v>
      </c>
      <c r="I59" s="392">
        <v>345.01324506000003</v>
      </c>
      <c r="J59" s="392">
        <v>354.78376582999999</v>
      </c>
      <c r="K59" s="392">
        <v>357.44762776999994</v>
      </c>
      <c r="L59" s="392">
        <v>358.13428461000001</v>
      </c>
      <c r="M59" s="392">
        <v>352.51636912999987</v>
      </c>
      <c r="N59" s="392">
        <v>352.02976852</v>
      </c>
      <c r="O59" s="392">
        <v>345.84447632000001</v>
      </c>
      <c r="P59" s="392">
        <v>340.38748271999998</v>
      </c>
      <c r="Q59" s="296" t="s">
        <v>1286</v>
      </c>
    </row>
    <row r="60" spans="1:17" ht="19.5">
      <c r="A60" s="25" t="s">
        <v>1565</v>
      </c>
      <c r="B60" s="393"/>
      <c r="C60" s="295" t="s">
        <v>1287</v>
      </c>
      <c r="D60" s="392">
        <v>441.09402955999991</v>
      </c>
      <c r="E60" s="392">
        <v>503.60983351999994</v>
      </c>
      <c r="F60" s="392">
        <v>500.65897050000007</v>
      </c>
      <c r="G60" s="392">
        <v>509.42896634000004</v>
      </c>
      <c r="H60" s="392">
        <v>539.14594524999995</v>
      </c>
      <c r="I60" s="392">
        <v>541.46344826000006</v>
      </c>
      <c r="J60" s="392">
        <v>527.20881769000005</v>
      </c>
      <c r="K60" s="392">
        <v>555.50551815999984</v>
      </c>
      <c r="L60" s="392">
        <v>559.1199888299999</v>
      </c>
      <c r="M60" s="392">
        <v>561.59824718000004</v>
      </c>
      <c r="N60" s="392">
        <v>567.56810506000022</v>
      </c>
      <c r="O60" s="392">
        <v>565.33922294000001</v>
      </c>
      <c r="P60" s="392">
        <v>551.66674449999994</v>
      </c>
      <c r="Q60" s="296" t="s">
        <v>1288</v>
      </c>
    </row>
    <row r="61" spans="1:17">
      <c r="A61" s="25" t="s">
        <v>1566</v>
      </c>
      <c r="B61" s="393"/>
      <c r="C61" s="295" t="s">
        <v>1289</v>
      </c>
      <c r="D61" s="392">
        <v>158.30928560999999</v>
      </c>
      <c r="E61" s="392">
        <v>160.91101175999995</v>
      </c>
      <c r="F61" s="392">
        <v>166.91879226999998</v>
      </c>
      <c r="G61" s="392">
        <v>170.90594879999998</v>
      </c>
      <c r="H61" s="392">
        <v>174.56744311999998</v>
      </c>
      <c r="I61" s="392">
        <v>171.43701284999997</v>
      </c>
      <c r="J61" s="392">
        <v>176.33488814</v>
      </c>
      <c r="K61" s="392">
        <v>184.9145484</v>
      </c>
      <c r="L61" s="392">
        <v>184.08464168</v>
      </c>
      <c r="M61" s="392">
        <v>179.64830826999997</v>
      </c>
      <c r="N61" s="392">
        <v>181.80087982000001</v>
      </c>
      <c r="O61" s="392">
        <v>188.31239501000002</v>
      </c>
      <c r="P61" s="392">
        <v>179.37665144999994</v>
      </c>
      <c r="Q61" s="296" t="s">
        <v>1290</v>
      </c>
    </row>
    <row r="62" spans="1:17">
      <c r="A62" s="25" t="s">
        <v>1291</v>
      </c>
      <c r="B62" s="393"/>
      <c r="C62" s="295" t="s">
        <v>1291</v>
      </c>
      <c r="D62" s="392">
        <v>859.44919991999984</v>
      </c>
      <c r="E62" s="392">
        <v>939.12062901999991</v>
      </c>
      <c r="F62" s="392">
        <v>962.91897698000002</v>
      </c>
      <c r="G62" s="392">
        <v>989.05481888000008</v>
      </c>
      <c r="H62" s="392">
        <v>1050.6166446899999</v>
      </c>
      <c r="I62" s="392">
        <v>1057.9137061700001</v>
      </c>
      <c r="J62" s="392">
        <v>1058.3274716600001</v>
      </c>
      <c r="K62" s="392">
        <v>1097.8676943299997</v>
      </c>
      <c r="L62" s="392">
        <v>1101.3389151199999</v>
      </c>
      <c r="M62" s="392">
        <v>1093.7629245799999</v>
      </c>
      <c r="N62" s="392">
        <v>1101.3987534000003</v>
      </c>
      <c r="O62" s="392">
        <v>1099.49609427</v>
      </c>
      <c r="P62" s="392">
        <v>1071.4308786699999</v>
      </c>
      <c r="Q62" s="296" t="s">
        <v>1292</v>
      </c>
    </row>
    <row r="63" spans="1:17">
      <c r="A63" s="25" t="s">
        <v>1567</v>
      </c>
      <c r="B63" s="393"/>
      <c r="C63" s="287" t="s">
        <v>1293</v>
      </c>
      <c r="D63" s="392">
        <v>0.33</v>
      </c>
      <c r="E63" s="392">
        <v>0.5</v>
      </c>
      <c r="F63" s="392">
        <v>0.5</v>
      </c>
      <c r="G63" s="392">
        <v>0.5</v>
      </c>
      <c r="H63" s="392">
        <v>0.5</v>
      </c>
      <c r="I63" s="392">
        <v>0.5</v>
      </c>
      <c r="J63" s="392">
        <v>1</v>
      </c>
      <c r="K63" s="392">
        <v>0</v>
      </c>
      <c r="L63" s="392">
        <v>0</v>
      </c>
      <c r="M63" s="392">
        <v>0</v>
      </c>
      <c r="N63" s="392">
        <v>0</v>
      </c>
      <c r="O63" s="392">
        <v>0</v>
      </c>
      <c r="P63" s="392">
        <v>0</v>
      </c>
      <c r="Q63" s="123" t="s">
        <v>1293</v>
      </c>
    </row>
    <row r="64" spans="1:17">
      <c r="A64" s="25" t="s">
        <v>1294</v>
      </c>
      <c r="B64" s="315" t="s">
        <v>7</v>
      </c>
      <c r="C64" s="287" t="s">
        <v>1294</v>
      </c>
      <c r="D64" s="392">
        <v>2564.8034656799996</v>
      </c>
      <c r="E64" s="392">
        <v>2501.2520195900001</v>
      </c>
      <c r="F64" s="392">
        <v>2563.1627913499997</v>
      </c>
      <c r="G64" s="392">
        <v>2669.3598163799998</v>
      </c>
      <c r="H64" s="392">
        <v>2733.6455378199998</v>
      </c>
      <c r="I64" s="392">
        <v>2730.7590104300002</v>
      </c>
      <c r="J64" s="392">
        <v>2564.79370586</v>
      </c>
      <c r="K64" s="392">
        <v>2661.78722612</v>
      </c>
      <c r="L64" s="392">
        <v>2735.4531072699997</v>
      </c>
      <c r="M64" s="392">
        <v>2703.8584129399997</v>
      </c>
      <c r="N64" s="392">
        <v>2801.93067539</v>
      </c>
      <c r="O64" s="392">
        <v>2840.6810311600002</v>
      </c>
      <c r="P64" s="392">
        <v>2790.5663569199996</v>
      </c>
      <c r="Q64" s="123" t="s">
        <v>166</v>
      </c>
    </row>
    <row r="65" spans="1:17">
      <c r="A65" s="320"/>
      <c r="B65" s="315" t="s">
        <v>8</v>
      </c>
      <c r="C65" s="285" t="s">
        <v>1295</v>
      </c>
      <c r="D65" s="392">
        <v>0</v>
      </c>
      <c r="E65" s="392">
        <v>0</v>
      </c>
      <c r="F65" s="392">
        <v>0</v>
      </c>
      <c r="G65" s="392">
        <v>0</v>
      </c>
      <c r="H65" s="392">
        <v>0</v>
      </c>
      <c r="I65" s="392">
        <v>0</v>
      </c>
      <c r="J65" s="392">
        <v>0</v>
      </c>
      <c r="K65" s="392">
        <v>0</v>
      </c>
      <c r="L65" s="392">
        <v>0</v>
      </c>
      <c r="M65" s="392">
        <v>0</v>
      </c>
      <c r="N65" s="392">
        <v>0</v>
      </c>
      <c r="O65" s="392">
        <v>0</v>
      </c>
      <c r="P65" s="392">
        <v>0</v>
      </c>
      <c r="Q65" s="122" t="s">
        <v>1296</v>
      </c>
    </row>
    <row r="66" spans="1:17">
      <c r="A66" s="25" t="s">
        <v>1568</v>
      </c>
      <c r="B66" s="315" t="s">
        <v>1569</v>
      </c>
      <c r="C66" s="285" t="s">
        <v>1297</v>
      </c>
      <c r="D66" s="390"/>
      <c r="E66" s="390"/>
      <c r="F66" s="390"/>
      <c r="G66" s="390"/>
      <c r="H66" s="390"/>
      <c r="I66" s="390"/>
      <c r="J66" s="390"/>
      <c r="K66" s="390"/>
      <c r="L66" s="390"/>
      <c r="M66" s="390"/>
      <c r="N66" s="390"/>
      <c r="O66" s="390"/>
      <c r="P66" s="390"/>
      <c r="Q66" s="122" t="s">
        <v>1298</v>
      </c>
    </row>
    <row r="67" spans="1:17">
      <c r="A67" s="320"/>
      <c r="B67" s="315" t="s">
        <v>1570</v>
      </c>
      <c r="C67" s="287" t="s">
        <v>1299</v>
      </c>
      <c r="D67" s="392">
        <v>938.56209045999992</v>
      </c>
      <c r="E67" s="392">
        <v>938.56209045999992</v>
      </c>
      <c r="F67" s="392">
        <v>938.55741746000001</v>
      </c>
      <c r="G67" s="392">
        <v>938.55741746000001</v>
      </c>
      <c r="H67" s="392">
        <v>938.5574174599999</v>
      </c>
      <c r="I67" s="392">
        <v>938.5574174599999</v>
      </c>
      <c r="J67" s="392">
        <v>938.55741746000001</v>
      </c>
      <c r="K67" s="392">
        <v>938.55741746000001</v>
      </c>
      <c r="L67" s="392">
        <v>838.55741746000001</v>
      </c>
      <c r="M67" s="392">
        <v>838.55741746000012</v>
      </c>
      <c r="N67" s="392">
        <v>838.55741746000012</v>
      </c>
      <c r="O67" s="392">
        <v>838.55741746000001</v>
      </c>
      <c r="P67" s="392">
        <v>838.55741746000001</v>
      </c>
      <c r="Q67" s="289" t="s">
        <v>1300</v>
      </c>
    </row>
    <row r="68" spans="1:17">
      <c r="A68" s="25" t="s">
        <v>1571</v>
      </c>
      <c r="B68" s="393"/>
      <c r="C68" s="287" t="s">
        <v>1301</v>
      </c>
      <c r="D68" s="392">
        <v>305.96194047999995</v>
      </c>
      <c r="E68" s="392">
        <v>294.44207652</v>
      </c>
      <c r="F68" s="392">
        <v>312.30202617000003</v>
      </c>
      <c r="G68" s="392">
        <v>309.72960095000002</v>
      </c>
      <c r="H68" s="392">
        <v>305.70626541000007</v>
      </c>
      <c r="I68" s="392">
        <v>325.96042842000008</v>
      </c>
      <c r="J68" s="392">
        <v>330.42888245</v>
      </c>
      <c r="K68" s="392">
        <v>337.60977271999997</v>
      </c>
      <c r="L68" s="392">
        <v>349.94473203999996</v>
      </c>
      <c r="M68" s="392">
        <v>359.37871447999999</v>
      </c>
      <c r="N68" s="392">
        <v>367.06671017000002</v>
      </c>
      <c r="O68" s="392">
        <v>371.81398651000012</v>
      </c>
      <c r="P68" s="392">
        <v>380.66979538999999</v>
      </c>
      <c r="Q68" s="289" t="s">
        <v>1302</v>
      </c>
    </row>
    <row r="69" spans="1:17">
      <c r="A69" s="320"/>
      <c r="B69" s="315" t="s">
        <v>1572</v>
      </c>
      <c r="C69" s="287" t="s">
        <v>1303</v>
      </c>
      <c r="D69" s="392">
        <v>0</v>
      </c>
      <c r="E69" s="392">
        <v>0</v>
      </c>
      <c r="F69" s="392">
        <v>0</v>
      </c>
      <c r="G69" s="392">
        <v>0</v>
      </c>
      <c r="H69" s="392">
        <v>0</v>
      </c>
      <c r="I69" s="392">
        <v>0</v>
      </c>
      <c r="J69" s="392">
        <v>0</v>
      </c>
      <c r="K69" s="392">
        <v>0</v>
      </c>
      <c r="L69" s="392">
        <v>0</v>
      </c>
      <c r="M69" s="392">
        <v>0</v>
      </c>
      <c r="N69" s="392">
        <v>0</v>
      </c>
      <c r="O69" s="392">
        <v>0</v>
      </c>
      <c r="P69" s="392">
        <v>0</v>
      </c>
      <c r="Q69" s="289" t="s">
        <v>1304</v>
      </c>
    </row>
    <row r="70" spans="1:17">
      <c r="A70" s="320"/>
      <c r="B70" s="315" t="s">
        <v>1573</v>
      </c>
      <c r="C70" s="287" t="s">
        <v>1305</v>
      </c>
      <c r="D70" s="392">
        <v>176.59830717000003</v>
      </c>
      <c r="E70" s="392">
        <v>176.59830717000003</v>
      </c>
      <c r="F70" s="392">
        <v>176.83098439000003</v>
      </c>
      <c r="G70" s="392">
        <v>176.83098439</v>
      </c>
      <c r="H70" s="392">
        <v>176.83098439</v>
      </c>
      <c r="I70" s="392">
        <v>176.83098439</v>
      </c>
      <c r="J70" s="392">
        <v>176.83098439000003</v>
      </c>
      <c r="K70" s="392">
        <v>176.95415578000001</v>
      </c>
      <c r="L70" s="392">
        <v>213.99111578</v>
      </c>
      <c r="M70" s="392">
        <v>213.99111578</v>
      </c>
      <c r="N70" s="392">
        <v>213.99111578</v>
      </c>
      <c r="O70" s="392">
        <v>222.10009546999999</v>
      </c>
      <c r="P70" s="392">
        <v>222.10009547000001</v>
      </c>
      <c r="Q70" s="289" t="s">
        <v>157</v>
      </c>
    </row>
    <row r="71" spans="1:17">
      <c r="A71" s="25" t="s">
        <v>1574</v>
      </c>
      <c r="B71" s="315" t="s">
        <v>1574</v>
      </c>
      <c r="C71" s="287" t="s">
        <v>1306</v>
      </c>
      <c r="D71" s="392">
        <v>-7.7930904600000002</v>
      </c>
      <c r="E71" s="392">
        <v>-7.1939258099999996</v>
      </c>
      <c r="F71" s="392">
        <v>-6.7491724900000003</v>
      </c>
      <c r="G71" s="392">
        <v>-6.9530763899999997</v>
      </c>
      <c r="H71" s="392">
        <v>-6.8052349100000002</v>
      </c>
      <c r="I71" s="392">
        <v>-7.0535599200000005</v>
      </c>
      <c r="J71" s="392">
        <v>-7.4096937500000006</v>
      </c>
      <c r="K71" s="392">
        <v>-7.71828746</v>
      </c>
      <c r="L71" s="392">
        <v>-19.977208100000002</v>
      </c>
      <c r="M71" s="392">
        <v>-17.40701907</v>
      </c>
      <c r="N71" s="392">
        <v>-12.435612880000001</v>
      </c>
      <c r="O71" s="392">
        <v>-10.10309998</v>
      </c>
      <c r="P71" s="392">
        <v>-9.7618786899999979</v>
      </c>
      <c r="Q71" s="289" t="s">
        <v>1307</v>
      </c>
    </row>
    <row r="72" spans="1:17" s="301" customFormat="1" hidden="1">
      <c r="A72" s="398" t="s">
        <v>1308</v>
      </c>
      <c r="B72" s="399"/>
      <c r="C72" s="298" t="s">
        <v>1308</v>
      </c>
      <c r="D72" s="400" t="e">
        <v>#REF!</v>
      </c>
      <c r="E72" s="400" t="e">
        <v>#REF!</v>
      </c>
      <c r="F72" s="400" t="e">
        <v>#REF!</v>
      </c>
      <c r="G72" s="400" t="e">
        <v>#REF!</v>
      </c>
      <c r="H72" s="400" t="e">
        <v>#REF!</v>
      </c>
      <c r="I72" s="400" t="e">
        <v>#REF!</v>
      </c>
      <c r="J72" s="400" t="e">
        <v>#REF!</v>
      </c>
      <c r="K72" s="400" t="e">
        <v>#REF!</v>
      </c>
      <c r="L72" s="400" t="e">
        <v>#REF!</v>
      </c>
      <c r="M72" s="400" t="e">
        <v>#REF!</v>
      </c>
      <c r="N72" s="400" t="e">
        <v>#REF!</v>
      </c>
      <c r="O72" s="400" t="e">
        <v>#REF!</v>
      </c>
      <c r="P72" s="400" t="e">
        <v>#REF!</v>
      </c>
      <c r="Q72" s="300"/>
    </row>
    <row r="73" spans="1:17">
      <c r="A73" s="320"/>
      <c r="B73" s="315" t="s">
        <v>1575</v>
      </c>
      <c r="C73" s="287" t="s">
        <v>1309</v>
      </c>
      <c r="D73" s="392">
        <v>0</v>
      </c>
      <c r="E73" s="392">
        <v>0</v>
      </c>
      <c r="F73" s="392">
        <v>0</v>
      </c>
      <c r="G73" s="392">
        <v>0</v>
      </c>
      <c r="H73" s="392">
        <v>0</v>
      </c>
      <c r="I73" s="392">
        <v>0</v>
      </c>
      <c r="J73" s="392">
        <v>0</v>
      </c>
      <c r="K73" s="392">
        <v>0</v>
      </c>
      <c r="L73" s="392">
        <v>0</v>
      </c>
      <c r="M73" s="392">
        <v>0</v>
      </c>
      <c r="N73" s="392">
        <v>0</v>
      </c>
      <c r="O73" s="392">
        <v>0</v>
      </c>
      <c r="P73" s="392">
        <v>0</v>
      </c>
      <c r="Q73" s="289" t="s">
        <v>1310</v>
      </c>
    </row>
    <row r="74" spans="1:17">
      <c r="A74" s="320"/>
      <c r="B74" s="315" t="s">
        <v>1576</v>
      </c>
      <c r="C74" s="287" t="s">
        <v>1311</v>
      </c>
      <c r="D74" s="392">
        <v>688.52533191000009</v>
      </c>
      <c r="E74" s="392">
        <v>716.17114314000003</v>
      </c>
      <c r="F74" s="392">
        <v>732.97542161000024</v>
      </c>
      <c r="G74" s="392">
        <v>744.93256989999986</v>
      </c>
      <c r="H74" s="392">
        <v>742.50397326000018</v>
      </c>
      <c r="I74" s="392">
        <v>746.64348991999998</v>
      </c>
      <c r="J74" s="392">
        <v>757.48167713999987</v>
      </c>
      <c r="K74" s="392">
        <v>794.03587522000009</v>
      </c>
      <c r="L74" s="392">
        <v>800.44053053999994</v>
      </c>
      <c r="M74" s="392">
        <v>822.59702563999997</v>
      </c>
      <c r="N74" s="392">
        <v>836.24245295000003</v>
      </c>
      <c r="O74" s="392">
        <v>839.33373890999985</v>
      </c>
      <c r="P74" s="392">
        <v>872.06814637000002</v>
      </c>
      <c r="Q74" s="289" t="s">
        <v>1312</v>
      </c>
    </row>
    <row r="75" spans="1:17">
      <c r="A75" s="25" t="s">
        <v>1577</v>
      </c>
      <c r="B75" s="393"/>
      <c r="C75" s="287" t="s">
        <v>1313</v>
      </c>
      <c r="D75" s="392">
        <v>0</v>
      </c>
      <c r="E75" s="392">
        <v>0</v>
      </c>
      <c r="F75" s="392">
        <v>0</v>
      </c>
      <c r="G75" s="392">
        <v>0</v>
      </c>
      <c r="H75" s="392">
        <v>0</v>
      </c>
      <c r="I75" s="392">
        <v>0</v>
      </c>
      <c r="J75" s="392">
        <v>0</v>
      </c>
      <c r="K75" s="392">
        <v>0</v>
      </c>
      <c r="L75" s="392">
        <v>0</v>
      </c>
      <c r="M75" s="392">
        <v>0</v>
      </c>
      <c r="N75" s="392">
        <v>0</v>
      </c>
      <c r="O75" s="392">
        <v>0</v>
      </c>
      <c r="P75" s="392">
        <v>0</v>
      </c>
      <c r="Q75" s="289" t="s">
        <v>1314</v>
      </c>
    </row>
    <row r="76" spans="1:17">
      <c r="A76" s="25" t="s">
        <v>1448</v>
      </c>
      <c r="B76" s="315" t="s">
        <v>9</v>
      </c>
      <c r="C76" s="287" t="s">
        <v>9</v>
      </c>
      <c r="D76" s="392">
        <v>2101.8545795600003</v>
      </c>
      <c r="E76" s="392">
        <v>2118.5796915099995</v>
      </c>
      <c r="F76" s="392">
        <v>2153.9166771600003</v>
      </c>
      <c r="G76" s="392">
        <v>2163.0974963200001</v>
      </c>
      <c r="H76" s="392">
        <v>2156.7934056300001</v>
      </c>
      <c r="I76" s="392">
        <v>2180.9387602900001</v>
      </c>
      <c r="J76" s="392">
        <v>2195.88926769</v>
      </c>
      <c r="K76" s="392">
        <v>2239.4389337099997</v>
      </c>
      <c r="L76" s="392">
        <v>2182.9565877099999</v>
      </c>
      <c r="M76" s="392">
        <v>2217.1172543400003</v>
      </c>
      <c r="N76" s="392">
        <v>2243.4220834799999</v>
      </c>
      <c r="O76" s="392">
        <v>2261.7021383600004</v>
      </c>
      <c r="P76" s="392">
        <v>2303.6335760500001</v>
      </c>
      <c r="Q76" s="289" t="s">
        <v>1315</v>
      </c>
    </row>
    <row r="77" spans="1:17" s="396" customFormat="1" thickBot="1">
      <c r="A77" s="36" t="s">
        <v>1578</v>
      </c>
      <c r="B77" s="394" t="s">
        <v>10</v>
      </c>
      <c r="C77" s="302" t="s">
        <v>1316</v>
      </c>
      <c r="D77" s="401">
        <v>4666.6580452399994</v>
      </c>
      <c r="E77" s="401">
        <v>4619.8317110999997</v>
      </c>
      <c r="F77" s="401">
        <v>4717.07946851</v>
      </c>
      <c r="G77" s="401">
        <v>4832.4573127000003</v>
      </c>
      <c r="H77" s="401">
        <v>4890.4389434499999</v>
      </c>
      <c r="I77" s="401">
        <v>4911.6977707200003</v>
      </c>
      <c r="J77" s="401">
        <v>4760.6829735499996</v>
      </c>
      <c r="K77" s="401">
        <v>4901.2261598299992</v>
      </c>
      <c r="L77" s="401">
        <v>4918.4096949799996</v>
      </c>
      <c r="M77" s="401">
        <v>4920.9756672799995</v>
      </c>
      <c r="N77" s="401">
        <v>5045.3527588699999</v>
      </c>
      <c r="O77" s="401">
        <v>5102.3831695200006</v>
      </c>
      <c r="P77" s="401">
        <v>5094.1999329699993</v>
      </c>
      <c r="Q77" s="402" t="s">
        <v>1317</v>
      </c>
    </row>
    <row r="78" spans="1:17" ht="10.5" thickBot="1">
      <c r="A78" s="589"/>
      <c r="B78" s="590"/>
      <c r="C78" s="585"/>
      <c r="D78" s="586"/>
      <c r="E78" s="586"/>
      <c r="F78" s="586"/>
      <c r="G78" s="586"/>
      <c r="H78" s="586"/>
      <c r="I78" s="586"/>
      <c r="J78" s="586"/>
      <c r="K78" s="586"/>
      <c r="L78" s="586"/>
      <c r="M78" s="586"/>
      <c r="N78" s="586"/>
      <c r="O78" s="586"/>
      <c r="P78" s="586"/>
      <c r="Q78" s="403"/>
    </row>
    <row r="80" spans="1:17">
      <c r="C80" s="308"/>
      <c r="D80" s="131"/>
      <c r="E80" s="131"/>
      <c r="F80" s="131"/>
      <c r="G80" s="131"/>
      <c r="H80" s="131"/>
      <c r="I80" s="131"/>
      <c r="J80" s="131"/>
      <c r="K80" s="131"/>
      <c r="L80" s="131"/>
      <c r="M80" s="131"/>
      <c r="N80" s="131"/>
      <c r="O80" s="131"/>
      <c r="P80" s="131"/>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F41" sqref="F41"/>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633" t="s">
        <v>280</v>
      </c>
      <c r="B1" s="633"/>
      <c r="C1" s="633"/>
      <c r="D1" s="633"/>
      <c r="E1" s="633"/>
      <c r="F1" s="633"/>
      <c r="G1" s="633"/>
      <c r="H1" s="633"/>
      <c r="I1" s="633"/>
      <c r="J1" s="633"/>
      <c r="K1" s="633"/>
      <c r="L1" s="633"/>
      <c r="M1" s="633"/>
      <c r="N1" s="633"/>
      <c r="O1" s="633"/>
    </row>
    <row r="2" spans="1:15" s="134" customFormat="1" ht="16.5" customHeight="1">
      <c r="A2" s="617" t="s">
        <v>581</v>
      </c>
      <c r="B2" s="617"/>
      <c r="C2" s="617"/>
      <c r="D2" s="617"/>
      <c r="E2" s="617"/>
      <c r="F2" s="617"/>
      <c r="G2" s="617"/>
      <c r="H2" s="617"/>
      <c r="I2" s="617"/>
      <c r="J2" s="617"/>
      <c r="K2" s="617"/>
      <c r="L2" s="617"/>
      <c r="M2" s="617"/>
      <c r="N2" s="617"/>
      <c r="O2" s="617"/>
    </row>
    <row r="3" spans="1:15" s="4" customFormat="1" ht="9.75" customHeight="1" thickBot="1">
      <c r="A3" s="74"/>
      <c r="B3" s="74"/>
      <c r="C3" s="74"/>
      <c r="D3" s="74"/>
      <c r="E3" s="74"/>
      <c r="F3" s="74"/>
      <c r="G3" s="74"/>
      <c r="H3" s="74"/>
      <c r="I3" s="74"/>
      <c r="J3" s="74"/>
      <c r="K3" s="74"/>
      <c r="L3" s="74"/>
      <c r="M3" s="74"/>
      <c r="N3" s="74"/>
      <c r="O3" s="404"/>
    </row>
    <row r="4" spans="1:15" s="281" customFormat="1"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253" t="s">
        <v>144</v>
      </c>
    </row>
    <row r="5" spans="1:15">
      <c r="A5" s="326" t="s">
        <v>1179</v>
      </c>
      <c r="B5" s="375"/>
      <c r="C5" s="376"/>
      <c r="D5" s="376"/>
      <c r="E5" s="376"/>
      <c r="F5" s="376"/>
      <c r="G5" s="376"/>
      <c r="H5" s="377"/>
      <c r="I5" s="376"/>
      <c r="J5" s="376"/>
      <c r="K5" s="376"/>
      <c r="L5" s="376"/>
      <c r="M5" s="376"/>
      <c r="N5" s="376"/>
      <c r="O5" s="338" t="s">
        <v>255</v>
      </c>
    </row>
    <row r="6" spans="1:15">
      <c r="A6" s="339" t="s">
        <v>1180</v>
      </c>
      <c r="B6" s="375"/>
      <c r="C6" s="376"/>
      <c r="D6" s="376"/>
      <c r="E6" s="376"/>
      <c r="F6" s="376"/>
      <c r="G6" s="376"/>
      <c r="H6" s="377"/>
      <c r="I6" s="376"/>
      <c r="J6" s="376"/>
      <c r="K6" s="376"/>
      <c r="L6" s="376"/>
      <c r="M6" s="376"/>
      <c r="N6" s="376"/>
      <c r="O6" s="342" t="s">
        <v>1181</v>
      </c>
    </row>
    <row r="7" spans="1:15">
      <c r="A7" s="346" t="s">
        <v>1416</v>
      </c>
      <c r="B7" s="375">
        <v>1034.89684855</v>
      </c>
      <c r="C7" s="375">
        <v>1060.2297340600001</v>
      </c>
      <c r="D7" s="375">
        <v>1091.9018477</v>
      </c>
      <c r="E7" s="375">
        <v>1128.81629484</v>
      </c>
      <c r="F7" s="375">
        <v>1176.12431363</v>
      </c>
      <c r="G7" s="375">
        <v>1133.22769068</v>
      </c>
      <c r="H7" s="375">
        <v>995.7878543999999</v>
      </c>
      <c r="I7" s="375">
        <v>1080.0996473499999</v>
      </c>
      <c r="J7" s="375">
        <v>1036.5941859100001</v>
      </c>
      <c r="K7" s="375">
        <v>1038.69050376</v>
      </c>
      <c r="L7" s="375">
        <v>1025.9775315999998</v>
      </c>
      <c r="M7" s="375">
        <v>998.59916615999998</v>
      </c>
      <c r="N7" s="375">
        <v>1017.0107099900001</v>
      </c>
      <c r="O7" s="345" t="s">
        <v>1183</v>
      </c>
    </row>
    <row r="8" spans="1:15">
      <c r="A8" s="346" t="s">
        <v>1184</v>
      </c>
      <c r="B8" s="375">
        <v>0</v>
      </c>
      <c r="C8" s="375">
        <v>0</v>
      </c>
      <c r="D8" s="375">
        <v>0</v>
      </c>
      <c r="E8" s="375">
        <v>0</v>
      </c>
      <c r="F8" s="375">
        <v>0</v>
      </c>
      <c r="G8" s="375">
        <v>0</v>
      </c>
      <c r="H8" s="375">
        <v>0</v>
      </c>
      <c r="I8" s="375">
        <v>0</v>
      </c>
      <c r="J8" s="375">
        <v>0</v>
      </c>
      <c r="K8" s="375">
        <v>0</v>
      </c>
      <c r="L8" s="375">
        <v>0</v>
      </c>
      <c r="M8" s="375">
        <v>0</v>
      </c>
      <c r="N8" s="375">
        <v>0</v>
      </c>
      <c r="O8" s="345" t="s">
        <v>1185</v>
      </c>
    </row>
    <row r="9" spans="1:15">
      <c r="A9" s="346" t="s">
        <v>1186</v>
      </c>
      <c r="B9" s="375">
        <v>57.371420000000001</v>
      </c>
      <c r="C9" s="375">
        <v>57.418690000000005</v>
      </c>
      <c r="D9" s="375">
        <v>57.587880000000006</v>
      </c>
      <c r="E9" s="375">
        <v>57.617910000000002</v>
      </c>
      <c r="F9" s="375">
        <v>68.756857099999991</v>
      </c>
      <c r="G9" s="375">
        <v>35.460957999999998</v>
      </c>
      <c r="H9" s="375">
        <v>98.592235520000003</v>
      </c>
      <c r="I9" s="375">
        <v>110.11972003</v>
      </c>
      <c r="J9" s="375">
        <v>113.98394600000002</v>
      </c>
      <c r="K9" s="375">
        <v>113.67959700000002</v>
      </c>
      <c r="L9" s="375">
        <v>118.92600456</v>
      </c>
      <c r="M9" s="375">
        <v>175.896422</v>
      </c>
      <c r="N9" s="375">
        <v>173.83568599999998</v>
      </c>
      <c r="O9" s="345" t="s">
        <v>1187</v>
      </c>
    </row>
    <row r="10" spans="1:15">
      <c r="A10" s="346" t="s">
        <v>1188</v>
      </c>
      <c r="B10" s="375">
        <v>35.861930000000001</v>
      </c>
      <c r="C10" s="375">
        <v>58.655644000000002</v>
      </c>
      <c r="D10" s="375">
        <v>59.771769999999997</v>
      </c>
      <c r="E10" s="375">
        <v>66.520130000000009</v>
      </c>
      <c r="F10" s="375">
        <v>47.646599999999999</v>
      </c>
      <c r="G10" s="375">
        <v>69.820800000000006</v>
      </c>
      <c r="H10" s="375">
        <v>96.511479999999992</v>
      </c>
      <c r="I10" s="375">
        <v>97.36211431000001</v>
      </c>
      <c r="J10" s="375">
        <v>90.191237999999998</v>
      </c>
      <c r="K10" s="375">
        <v>110.28402500000001</v>
      </c>
      <c r="L10" s="375">
        <v>118.02158258</v>
      </c>
      <c r="M10" s="375">
        <v>121.65445527</v>
      </c>
      <c r="N10" s="375">
        <v>149.15247266</v>
      </c>
      <c r="O10" s="345" t="s">
        <v>1189</v>
      </c>
    </row>
    <row r="11" spans="1:15" ht="19.5">
      <c r="A11" s="346" t="s">
        <v>1417</v>
      </c>
      <c r="B11" s="375">
        <v>0</v>
      </c>
      <c r="C11" s="375">
        <v>0</v>
      </c>
      <c r="D11" s="375">
        <v>0</v>
      </c>
      <c r="E11" s="375">
        <v>0</v>
      </c>
      <c r="F11" s="375">
        <v>0</v>
      </c>
      <c r="G11" s="375">
        <v>0</v>
      </c>
      <c r="H11" s="375">
        <v>0</v>
      </c>
      <c r="I11" s="375">
        <v>0</v>
      </c>
      <c r="J11" s="375">
        <v>0</v>
      </c>
      <c r="K11" s="375">
        <v>0</v>
      </c>
      <c r="L11" s="375">
        <v>0</v>
      </c>
      <c r="M11" s="375">
        <v>0</v>
      </c>
      <c r="N11" s="375">
        <v>0</v>
      </c>
      <c r="O11" s="347" t="s">
        <v>1191</v>
      </c>
    </row>
    <row r="12" spans="1:15" ht="19.5">
      <c r="A12" s="346" t="s">
        <v>1418</v>
      </c>
      <c r="B12" s="375">
        <v>0</v>
      </c>
      <c r="C12" s="375">
        <v>0</v>
      </c>
      <c r="D12" s="375">
        <v>0</v>
      </c>
      <c r="E12" s="375">
        <v>0</v>
      </c>
      <c r="F12" s="375">
        <v>0</v>
      </c>
      <c r="G12" s="375">
        <v>0</v>
      </c>
      <c r="H12" s="375">
        <v>0</v>
      </c>
      <c r="I12" s="375">
        <v>0</v>
      </c>
      <c r="J12" s="375">
        <v>0</v>
      </c>
      <c r="K12" s="375">
        <v>0</v>
      </c>
      <c r="L12" s="375">
        <v>0</v>
      </c>
      <c r="M12" s="375">
        <v>0</v>
      </c>
      <c r="N12" s="375">
        <v>0</v>
      </c>
      <c r="O12" s="345" t="s">
        <v>1193</v>
      </c>
    </row>
    <row r="13" spans="1:15" ht="19.5">
      <c r="A13" s="346" t="s">
        <v>1194</v>
      </c>
      <c r="B13" s="375">
        <v>0</v>
      </c>
      <c r="C13" s="375">
        <v>0</v>
      </c>
      <c r="D13" s="375">
        <v>0</v>
      </c>
      <c r="E13" s="375">
        <v>0</v>
      </c>
      <c r="F13" s="375">
        <v>0</v>
      </c>
      <c r="G13" s="375">
        <v>0</v>
      </c>
      <c r="H13" s="375">
        <v>0</v>
      </c>
      <c r="I13" s="375">
        <v>0</v>
      </c>
      <c r="J13" s="375">
        <v>0</v>
      </c>
      <c r="K13" s="375">
        <v>0</v>
      </c>
      <c r="L13" s="375">
        <v>0</v>
      </c>
      <c r="M13" s="375">
        <v>0</v>
      </c>
      <c r="N13" s="375">
        <v>0</v>
      </c>
      <c r="O13" s="345" t="s">
        <v>1195</v>
      </c>
    </row>
    <row r="14" spans="1:15">
      <c r="A14" s="346" t="s">
        <v>1196</v>
      </c>
      <c r="B14" s="375">
        <v>11.87788744</v>
      </c>
      <c r="C14" s="375">
        <v>12.191056230000001</v>
      </c>
      <c r="D14" s="375">
        <v>6.0110094299999997</v>
      </c>
      <c r="E14" s="375">
        <v>6.1668228799999998</v>
      </c>
      <c r="F14" s="375">
        <v>20.366443959999998</v>
      </c>
      <c r="G14" s="375">
        <v>55.059907080000002</v>
      </c>
      <c r="H14" s="375">
        <v>54.446434750000002</v>
      </c>
      <c r="I14" s="375">
        <v>58.901676610000003</v>
      </c>
      <c r="J14" s="375">
        <v>77.445709009999987</v>
      </c>
      <c r="K14" s="375">
        <v>72.228591240000014</v>
      </c>
      <c r="L14" s="375">
        <v>80.207571860000016</v>
      </c>
      <c r="M14" s="375">
        <v>80.176406170000007</v>
      </c>
      <c r="N14" s="375">
        <v>81.946590200000003</v>
      </c>
      <c r="O14" s="345" t="s">
        <v>1197</v>
      </c>
    </row>
    <row r="15" spans="1:15">
      <c r="A15" s="346" t="s">
        <v>1198</v>
      </c>
      <c r="B15" s="375">
        <v>0</v>
      </c>
      <c r="C15" s="375">
        <v>0</v>
      </c>
      <c r="D15" s="375">
        <v>0</v>
      </c>
      <c r="E15" s="375">
        <v>0</v>
      </c>
      <c r="F15" s="375">
        <v>0</v>
      </c>
      <c r="G15" s="375">
        <v>0</v>
      </c>
      <c r="H15" s="375">
        <v>0</v>
      </c>
      <c r="I15" s="375">
        <v>0</v>
      </c>
      <c r="J15" s="375">
        <v>0</v>
      </c>
      <c r="K15" s="375">
        <v>0</v>
      </c>
      <c r="L15" s="375">
        <v>0</v>
      </c>
      <c r="M15" s="375">
        <v>0</v>
      </c>
      <c r="N15" s="375">
        <v>0</v>
      </c>
      <c r="O15" s="345" t="s">
        <v>1199</v>
      </c>
    </row>
    <row r="16" spans="1:15">
      <c r="A16" s="346" t="s">
        <v>1419</v>
      </c>
      <c r="B16" s="375">
        <v>0</v>
      </c>
      <c r="C16" s="375">
        <v>0</v>
      </c>
      <c r="D16" s="375">
        <v>0</v>
      </c>
      <c r="E16" s="375">
        <v>0</v>
      </c>
      <c r="F16" s="375">
        <v>0</v>
      </c>
      <c r="G16" s="375">
        <v>0</v>
      </c>
      <c r="H16" s="375">
        <v>0</v>
      </c>
      <c r="I16" s="375">
        <v>0</v>
      </c>
      <c r="J16" s="375">
        <v>0</v>
      </c>
      <c r="K16" s="375">
        <v>0</v>
      </c>
      <c r="L16" s="375">
        <v>0</v>
      </c>
      <c r="M16" s="375">
        <v>0</v>
      </c>
      <c r="N16" s="375">
        <v>0</v>
      </c>
      <c r="O16" s="345" t="s">
        <v>1201</v>
      </c>
    </row>
    <row r="17" spans="1:15">
      <c r="A17" s="346" t="s">
        <v>1420</v>
      </c>
      <c r="B17" s="375">
        <v>0</v>
      </c>
      <c r="C17" s="375">
        <v>0</v>
      </c>
      <c r="D17" s="375">
        <v>0</v>
      </c>
      <c r="E17" s="375">
        <v>0</v>
      </c>
      <c r="F17" s="375">
        <v>0</v>
      </c>
      <c r="G17" s="375">
        <v>0</v>
      </c>
      <c r="H17" s="375">
        <v>0</v>
      </c>
      <c r="I17" s="375">
        <v>0</v>
      </c>
      <c r="J17" s="375">
        <v>0</v>
      </c>
      <c r="K17" s="375">
        <v>0</v>
      </c>
      <c r="L17" s="375">
        <v>0</v>
      </c>
      <c r="M17" s="375">
        <v>0</v>
      </c>
      <c r="N17" s="375">
        <v>0</v>
      </c>
      <c r="O17" s="345" t="s">
        <v>1203</v>
      </c>
    </row>
    <row r="18" spans="1:15">
      <c r="A18" s="346" t="s">
        <v>1421</v>
      </c>
      <c r="B18" s="375">
        <v>9.4399999999999987E-3</v>
      </c>
      <c r="C18" s="375">
        <v>9.4399999999999987E-3</v>
      </c>
      <c r="D18" s="375">
        <v>9.4399999999999987E-3</v>
      </c>
      <c r="E18" s="375">
        <v>9.4399999999999987E-3</v>
      </c>
      <c r="F18" s="375">
        <v>6.8600000000000006E-3</v>
      </c>
      <c r="G18" s="375">
        <v>3.9399999999999999E-3</v>
      </c>
      <c r="H18" s="375">
        <v>0</v>
      </c>
      <c r="I18" s="375">
        <v>0</v>
      </c>
      <c r="J18" s="375">
        <v>0</v>
      </c>
      <c r="K18" s="375">
        <v>0</v>
      </c>
      <c r="L18" s="375">
        <v>0</v>
      </c>
      <c r="M18" s="375">
        <v>0</v>
      </c>
      <c r="N18" s="375">
        <v>0</v>
      </c>
      <c r="O18" s="345" t="s">
        <v>1422</v>
      </c>
    </row>
    <row r="19" spans="1:15">
      <c r="A19" s="346" t="s">
        <v>1210</v>
      </c>
      <c r="B19" s="375">
        <v>1140.0175259900002</v>
      </c>
      <c r="C19" s="375">
        <v>1188.5045642900002</v>
      </c>
      <c r="D19" s="375">
        <v>1215.2819471299997</v>
      </c>
      <c r="E19" s="375">
        <v>1259.13059772</v>
      </c>
      <c r="F19" s="375">
        <v>1312.9010747000002</v>
      </c>
      <c r="G19" s="375">
        <v>1293.5732957700002</v>
      </c>
      <c r="H19" s="375">
        <v>1245.3380046799998</v>
      </c>
      <c r="I19" s="375">
        <v>1346.4831583099997</v>
      </c>
      <c r="J19" s="375">
        <v>1318.2150789200002</v>
      </c>
      <c r="K19" s="375">
        <v>1334.8827169999997</v>
      </c>
      <c r="L19" s="375">
        <v>1343.1326906000002</v>
      </c>
      <c r="M19" s="375">
        <v>1376.3264496000002</v>
      </c>
      <c r="N19" s="375">
        <v>1421.94545885</v>
      </c>
      <c r="O19" s="345" t="s">
        <v>1211</v>
      </c>
    </row>
    <row r="20" spans="1:15">
      <c r="A20" s="339" t="s">
        <v>1212</v>
      </c>
      <c r="B20" s="375"/>
      <c r="C20" s="375"/>
      <c r="D20" s="375"/>
      <c r="E20" s="375"/>
      <c r="F20" s="375"/>
      <c r="G20" s="375"/>
      <c r="H20" s="375"/>
      <c r="I20" s="375"/>
      <c r="J20" s="375"/>
      <c r="K20" s="375"/>
      <c r="L20" s="375"/>
      <c r="M20" s="375"/>
      <c r="N20" s="375"/>
      <c r="O20" s="342" t="s">
        <v>1213</v>
      </c>
    </row>
    <row r="21" spans="1:15">
      <c r="A21" s="343" t="s">
        <v>1214</v>
      </c>
      <c r="B21" s="375">
        <v>225.57151356999995</v>
      </c>
      <c r="C21" s="375">
        <v>207.34772498000004</v>
      </c>
      <c r="D21" s="375">
        <v>213.65335867000002</v>
      </c>
      <c r="E21" s="375">
        <v>214.05225235999998</v>
      </c>
      <c r="F21" s="375">
        <v>199.13028207000002</v>
      </c>
      <c r="G21" s="375">
        <v>203.40500276</v>
      </c>
      <c r="H21" s="375">
        <v>255.82408305999999</v>
      </c>
      <c r="I21" s="375">
        <v>186.98263417000004</v>
      </c>
      <c r="J21" s="375">
        <v>228.35977871</v>
      </c>
      <c r="K21" s="375">
        <v>249.52329155000001</v>
      </c>
      <c r="L21" s="375">
        <v>248.96066407999999</v>
      </c>
      <c r="M21" s="375">
        <v>223.65442081999998</v>
      </c>
      <c r="N21" s="375">
        <v>221.99688144000001</v>
      </c>
      <c r="O21" s="345" t="s">
        <v>1215</v>
      </c>
    </row>
    <row r="22" spans="1:15">
      <c r="A22" s="343" t="s">
        <v>1216</v>
      </c>
      <c r="B22" s="375">
        <v>469.44571432000004</v>
      </c>
      <c r="C22" s="375">
        <v>553.8527642900001</v>
      </c>
      <c r="D22" s="375">
        <v>545.50787849999995</v>
      </c>
      <c r="E22" s="375">
        <v>540.86188176999997</v>
      </c>
      <c r="F22" s="375">
        <v>521.00258265999992</v>
      </c>
      <c r="G22" s="375">
        <v>537.0276029800001</v>
      </c>
      <c r="H22" s="375">
        <v>552.22847163999995</v>
      </c>
      <c r="I22" s="375">
        <v>565.88120634999996</v>
      </c>
      <c r="J22" s="375">
        <v>590.44532876000005</v>
      </c>
      <c r="K22" s="375">
        <v>535.33603281000001</v>
      </c>
      <c r="L22" s="375">
        <v>575.21180558000003</v>
      </c>
      <c r="M22" s="375">
        <v>566.65548279000018</v>
      </c>
      <c r="N22" s="375">
        <v>501.13213438999998</v>
      </c>
      <c r="O22" s="345" t="s">
        <v>1217</v>
      </c>
    </row>
    <row r="23" spans="1:15">
      <c r="A23" s="343" t="s">
        <v>1218</v>
      </c>
      <c r="B23" s="375">
        <v>83.931279150000023</v>
      </c>
      <c r="C23" s="375">
        <v>77.228752109999988</v>
      </c>
      <c r="D23" s="375">
        <v>77.009526940000001</v>
      </c>
      <c r="E23" s="375">
        <v>74.815514139999991</v>
      </c>
      <c r="F23" s="375">
        <v>77.326986640000015</v>
      </c>
      <c r="G23" s="375">
        <v>84.638282140000001</v>
      </c>
      <c r="H23" s="375">
        <v>86.056108850000001</v>
      </c>
      <c r="I23" s="375">
        <v>85.752621629999993</v>
      </c>
      <c r="J23" s="375">
        <v>89.525801240000007</v>
      </c>
      <c r="K23" s="375">
        <v>91.173000600000023</v>
      </c>
      <c r="L23" s="375">
        <v>106.79450304</v>
      </c>
      <c r="M23" s="375">
        <v>125.88821732999999</v>
      </c>
      <c r="N23" s="375">
        <v>120.61182460999999</v>
      </c>
      <c r="O23" s="345" t="s">
        <v>1219</v>
      </c>
    </row>
    <row r="24" spans="1:15">
      <c r="A24" s="343" t="s">
        <v>1220</v>
      </c>
      <c r="B24" s="375">
        <v>0.53399094999999996</v>
      </c>
      <c r="C24" s="375">
        <v>0.48060006</v>
      </c>
      <c r="D24" s="375">
        <v>0.5664071799999999</v>
      </c>
      <c r="E24" s="375">
        <v>0.38675108000000002</v>
      </c>
      <c r="F24" s="375">
        <v>0.41704291999999998</v>
      </c>
      <c r="G24" s="375">
        <v>0.56191000000000002</v>
      </c>
      <c r="H24" s="375">
        <v>0.29558000000000001</v>
      </c>
      <c r="I24" s="375">
        <v>0.28679000000000004</v>
      </c>
      <c r="J24" s="375">
        <v>0.29532999999999998</v>
      </c>
      <c r="K24" s="375">
        <v>0.52837999999999996</v>
      </c>
      <c r="L24" s="375">
        <v>0.31523000000000001</v>
      </c>
      <c r="M24" s="375">
        <v>0.53115000000000001</v>
      </c>
      <c r="N24" s="375">
        <v>0.31924999999999998</v>
      </c>
      <c r="O24" s="345" t="s">
        <v>1221</v>
      </c>
    </row>
    <row r="25" spans="1:15">
      <c r="A25" s="343" t="s">
        <v>1222</v>
      </c>
      <c r="B25" s="375">
        <v>0.54302522999999991</v>
      </c>
      <c r="C25" s="375">
        <v>0.60840698000000004</v>
      </c>
      <c r="D25" s="375">
        <v>0.9803109900000001</v>
      </c>
      <c r="E25" s="375">
        <v>0.80602795999999999</v>
      </c>
      <c r="F25" s="375">
        <v>0.88241988000000005</v>
      </c>
      <c r="G25" s="375">
        <v>1.07250537</v>
      </c>
      <c r="H25" s="375">
        <v>1.2961052399999999</v>
      </c>
      <c r="I25" s="375">
        <v>2.0273857500000001</v>
      </c>
      <c r="J25" s="375">
        <v>1.7990578500000001</v>
      </c>
      <c r="K25" s="375">
        <v>1.5102278499999999</v>
      </c>
      <c r="L25" s="375">
        <v>1.8069474000000001</v>
      </c>
      <c r="M25" s="375">
        <v>2.7186576800000006</v>
      </c>
      <c r="N25" s="375">
        <v>1.9785633299999998</v>
      </c>
      <c r="O25" s="345" t="s">
        <v>1223</v>
      </c>
    </row>
    <row r="26" spans="1:15">
      <c r="A26" s="343" t="s">
        <v>1423</v>
      </c>
      <c r="B26" s="375">
        <v>54.909057780000005</v>
      </c>
      <c r="C26" s="375">
        <v>43.659865489999994</v>
      </c>
      <c r="D26" s="375">
        <v>60.476684160000012</v>
      </c>
      <c r="E26" s="375">
        <v>57.195577580000005</v>
      </c>
      <c r="F26" s="375">
        <v>56.754951520000013</v>
      </c>
      <c r="G26" s="375">
        <v>61.36339916</v>
      </c>
      <c r="H26" s="375">
        <v>53.72697788</v>
      </c>
      <c r="I26" s="375">
        <v>63.982631569999988</v>
      </c>
      <c r="J26" s="375">
        <v>69.681619449999999</v>
      </c>
      <c r="K26" s="375">
        <v>56.447458609999998</v>
      </c>
      <c r="L26" s="375">
        <v>56.197308300000003</v>
      </c>
      <c r="M26" s="375">
        <v>57.410870629999998</v>
      </c>
      <c r="N26" s="375">
        <v>59.684145200000017</v>
      </c>
      <c r="O26" s="345" t="s">
        <v>1424</v>
      </c>
    </row>
    <row r="27" spans="1:15">
      <c r="A27" s="343" t="s">
        <v>1240</v>
      </c>
      <c r="B27" s="375">
        <v>834.93458124000006</v>
      </c>
      <c r="C27" s="375">
        <v>883.17811406999999</v>
      </c>
      <c r="D27" s="375">
        <v>898.19416666000006</v>
      </c>
      <c r="E27" s="375">
        <v>888.11800506999998</v>
      </c>
      <c r="F27" s="375">
        <v>855.51426592000018</v>
      </c>
      <c r="G27" s="375">
        <v>888.06870258000015</v>
      </c>
      <c r="H27" s="375">
        <v>949.42732687000012</v>
      </c>
      <c r="I27" s="375">
        <v>904.91326970000011</v>
      </c>
      <c r="J27" s="375">
        <v>980.10691619999989</v>
      </c>
      <c r="K27" s="375">
        <v>934.5183916499999</v>
      </c>
      <c r="L27" s="375">
        <v>989.2864586500001</v>
      </c>
      <c r="M27" s="375">
        <v>976.85879947000001</v>
      </c>
      <c r="N27" s="375">
        <v>905.72279920000017</v>
      </c>
      <c r="O27" s="345" t="s">
        <v>1241</v>
      </c>
    </row>
    <row r="28" spans="1:15" s="103" customFormat="1">
      <c r="A28" s="348" t="s">
        <v>1242</v>
      </c>
      <c r="B28" s="375"/>
      <c r="C28" s="375"/>
      <c r="D28" s="375"/>
      <c r="E28" s="375"/>
      <c r="F28" s="375"/>
      <c r="G28" s="375"/>
      <c r="H28" s="375"/>
      <c r="I28" s="375"/>
      <c r="J28" s="375"/>
      <c r="K28" s="375"/>
      <c r="L28" s="375"/>
      <c r="M28" s="375"/>
      <c r="N28" s="375"/>
      <c r="O28" s="350" t="s">
        <v>135</v>
      </c>
    </row>
    <row r="29" spans="1:15">
      <c r="A29" s="326" t="s">
        <v>1243</v>
      </c>
      <c r="B29" s="375"/>
      <c r="C29" s="375"/>
      <c r="D29" s="375"/>
      <c r="E29" s="375"/>
      <c r="F29" s="375"/>
      <c r="G29" s="375"/>
      <c r="H29" s="375"/>
      <c r="I29" s="375"/>
      <c r="J29" s="375"/>
      <c r="K29" s="375"/>
      <c r="L29" s="375"/>
      <c r="M29" s="375"/>
      <c r="N29" s="375"/>
      <c r="O29" s="338" t="s">
        <v>1244</v>
      </c>
    </row>
    <row r="30" spans="1:15">
      <c r="A30" s="339" t="s">
        <v>1245</v>
      </c>
      <c r="B30" s="375"/>
      <c r="C30" s="375"/>
      <c r="D30" s="375"/>
      <c r="E30" s="375"/>
      <c r="F30" s="375"/>
      <c r="G30" s="375"/>
      <c r="H30" s="375"/>
      <c r="I30" s="375"/>
      <c r="J30" s="375"/>
      <c r="K30" s="375"/>
      <c r="L30" s="375"/>
      <c r="M30" s="375"/>
      <c r="N30" s="375"/>
      <c r="O30" s="342" t="s">
        <v>1246</v>
      </c>
    </row>
    <row r="31" spans="1:15">
      <c r="A31" s="343" t="s">
        <v>1247</v>
      </c>
      <c r="B31" s="375"/>
      <c r="C31" s="375"/>
      <c r="D31" s="375"/>
      <c r="E31" s="375"/>
      <c r="F31" s="375"/>
      <c r="G31" s="375"/>
      <c r="H31" s="375"/>
      <c r="I31" s="375"/>
      <c r="J31" s="375"/>
      <c r="K31" s="375"/>
      <c r="L31" s="375"/>
      <c r="M31" s="375"/>
      <c r="N31" s="375"/>
      <c r="O31" s="345" t="s">
        <v>1248</v>
      </c>
    </row>
    <row r="32" spans="1:15">
      <c r="A32" s="351" t="s">
        <v>1249</v>
      </c>
      <c r="B32" s="375">
        <v>53.156870519999984</v>
      </c>
      <c r="C32" s="375">
        <v>57.830107479999988</v>
      </c>
      <c r="D32" s="375">
        <v>48.100769500000013</v>
      </c>
      <c r="E32" s="375">
        <v>50.8905976</v>
      </c>
      <c r="F32" s="375">
        <v>55.270323230000002</v>
      </c>
      <c r="G32" s="375">
        <v>57.44219983</v>
      </c>
      <c r="H32" s="375">
        <v>52.03117653999999</v>
      </c>
      <c r="I32" s="375">
        <v>42.117574709999992</v>
      </c>
      <c r="J32" s="375">
        <v>43.755002019999999</v>
      </c>
      <c r="K32" s="375">
        <v>42.079101559999991</v>
      </c>
      <c r="L32" s="375">
        <v>50.452925689999987</v>
      </c>
      <c r="M32" s="375">
        <v>53.94583595000001</v>
      </c>
      <c r="N32" s="375">
        <v>49.673312010000011</v>
      </c>
      <c r="O32" s="352" t="s">
        <v>1250</v>
      </c>
    </row>
    <row r="33" spans="1:15">
      <c r="A33" s="351" t="s">
        <v>1251</v>
      </c>
      <c r="B33" s="375">
        <v>90.209410109999993</v>
      </c>
      <c r="C33" s="375">
        <v>98.69833330000003</v>
      </c>
      <c r="D33" s="375">
        <v>96.476944379999992</v>
      </c>
      <c r="E33" s="375">
        <v>97.170312569999993</v>
      </c>
      <c r="F33" s="375">
        <v>100.40978725999997</v>
      </c>
      <c r="G33" s="375">
        <v>89.381640090000005</v>
      </c>
      <c r="H33" s="375">
        <v>82.32621447999999</v>
      </c>
      <c r="I33" s="375">
        <v>80.933334479999985</v>
      </c>
      <c r="J33" s="375">
        <v>97.995747839999993</v>
      </c>
      <c r="K33" s="375">
        <v>101.25631057999999</v>
      </c>
      <c r="L33" s="375">
        <v>111.02669940999998</v>
      </c>
      <c r="M33" s="375">
        <v>116.07444061</v>
      </c>
      <c r="N33" s="375">
        <v>105.88717397000001</v>
      </c>
      <c r="O33" s="352" t="s">
        <v>1252</v>
      </c>
    </row>
    <row r="34" spans="1:15">
      <c r="A34" s="351" t="s">
        <v>1425</v>
      </c>
      <c r="B34" s="375">
        <v>180.13248920000001</v>
      </c>
      <c r="C34" s="375">
        <v>193.08294172000001</v>
      </c>
      <c r="D34" s="375">
        <v>190.99206472999998</v>
      </c>
      <c r="E34" s="375">
        <v>210.73691754000001</v>
      </c>
      <c r="F34" s="375">
        <v>199.33133186999999</v>
      </c>
      <c r="G34" s="375">
        <v>211.56672994000002</v>
      </c>
      <c r="H34" s="375">
        <v>223.82024075999996</v>
      </c>
      <c r="I34" s="375">
        <v>210.25333644</v>
      </c>
      <c r="J34" s="375">
        <v>229.85242385000001</v>
      </c>
      <c r="K34" s="375">
        <v>207.27978977000004</v>
      </c>
      <c r="L34" s="375">
        <v>222.07427152</v>
      </c>
      <c r="M34" s="375">
        <v>219.88400616000001</v>
      </c>
      <c r="N34" s="375">
        <v>223.55768571000002</v>
      </c>
      <c r="O34" s="352" t="s">
        <v>1426</v>
      </c>
    </row>
    <row r="35" spans="1:15" ht="19.5">
      <c r="A35" s="351" t="s">
        <v>1427</v>
      </c>
      <c r="B35" s="375">
        <v>87.912150710000006</v>
      </c>
      <c r="C35" s="375">
        <v>85.123564070000015</v>
      </c>
      <c r="D35" s="375">
        <v>85.235729709999987</v>
      </c>
      <c r="E35" s="375">
        <v>84.333922790000003</v>
      </c>
      <c r="F35" s="375">
        <v>77.806917070000011</v>
      </c>
      <c r="G35" s="375">
        <v>73.622291989999994</v>
      </c>
      <c r="H35" s="375">
        <v>84.987598309999996</v>
      </c>
      <c r="I35" s="375">
        <v>81.882415150000014</v>
      </c>
      <c r="J35" s="375">
        <v>82.744508969999998</v>
      </c>
      <c r="K35" s="375">
        <v>85.516858170000006</v>
      </c>
      <c r="L35" s="375">
        <v>84.512934030000011</v>
      </c>
      <c r="M35" s="375">
        <v>85.658963409999998</v>
      </c>
      <c r="N35" s="375">
        <v>88.267272869999985</v>
      </c>
      <c r="O35" s="352" t="s">
        <v>1428</v>
      </c>
    </row>
    <row r="36" spans="1:15" ht="19.5">
      <c r="A36" s="351" t="s">
        <v>1429</v>
      </c>
      <c r="B36" s="375">
        <v>43.142476609999996</v>
      </c>
      <c r="C36" s="375">
        <v>38.959709910000001</v>
      </c>
      <c r="D36" s="375">
        <v>37.698822140000004</v>
      </c>
      <c r="E36" s="375">
        <v>35.907682290000004</v>
      </c>
      <c r="F36" s="375">
        <v>49.033748169999996</v>
      </c>
      <c r="G36" s="375">
        <v>49.287284130000003</v>
      </c>
      <c r="H36" s="375">
        <v>49.032090429999997</v>
      </c>
      <c r="I36" s="375">
        <v>57.950239179999997</v>
      </c>
      <c r="J36" s="375">
        <v>73.801591210000012</v>
      </c>
      <c r="K36" s="375">
        <v>61.595541179999998</v>
      </c>
      <c r="L36" s="375">
        <v>70.87981538999999</v>
      </c>
      <c r="M36" s="375">
        <v>64.236690769999996</v>
      </c>
      <c r="N36" s="375">
        <v>59.012818019999997</v>
      </c>
      <c r="O36" s="352" t="s">
        <v>1430</v>
      </c>
    </row>
    <row r="37" spans="1:15" ht="19.5">
      <c r="A37" s="351" t="s">
        <v>1431</v>
      </c>
      <c r="B37" s="375">
        <v>5.8260698600000005</v>
      </c>
      <c r="C37" s="375">
        <v>6.7991961400000003</v>
      </c>
      <c r="D37" s="375">
        <v>6.3169039099999988</v>
      </c>
      <c r="E37" s="375">
        <v>6.6145624600000001</v>
      </c>
      <c r="F37" s="375">
        <v>5.901764459999999</v>
      </c>
      <c r="G37" s="375">
        <v>6.4579712300000001</v>
      </c>
      <c r="H37" s="375">
        <v>6.5597604499999997</v>
      </c>
      <c r="I37" s="375">
        <v>8.9874646900000013</v>
      </c>
      <c r="J37" s="375">
        <v>9.0254595700000007</v>
      </c>
      <c r="K37" s="375">
        <v>6.464622369999999</v>
      </c>
      <c r="L37" s="375">
        <v>6.4808039300000004</v>
      </c>
      <c r="M37" s="375">
        <v>6.6081814099999994</v>
      </c>
      <c r="N37" s="375">
        <v>6.9004860899999994</v>
      </c>
      <c r="O37" s="352" t="s">
        <v>1432</v>
      </c>
    </row>
    <row r="38" spans="1:15">
      <c r="A38" s="351" t="s">
        <v>1433</v>
      </c>
      <c r="B38" s="375">
        <v>0.3155289</v>
      </c>
      <c r="C38" s="375">
        <v>0.31342968999999998</v>
      </c>
      <c r="D38" s="375">
        <v>0.3565142</v>
      </c>
      <c r="E38" s="375">
        <v>0.24910120999999999</v>
      </c>
      <c r="F38" s="375">
        <v>0.31207392</v>
      </c>
      <c r="G38" s="375">
        <v>0.30640528</v>
      </c>
      <c r="H38" s="375">
        <v>0.35417790000000005</v>
      </c>
      <c r="I38" s="375">
        <v>0.34030633999999998</v>
      </c>
      <c r="J38" s="375">
        <v>0.38748326</v>
      </c>
      <c r="K38" s="375">
        <v>0.87240773000000005</v>
      </c>
      <c r="L38" s="375">
        <v>0.24367220000000001</v>
      </c>
      <c r="M38" s="375">
        <v>0.66015393</v>
      </c>
      <c r="N38" s="375">
        <v>0.69102223000000007</v>
      </c>
      <c r="O38" s="352" t="s">
        <v>1434</v>
      </c>
    </row>
    <row r="39" spans="1:15">
      <c r="A39" s="353" t="s">
        <v>1435</v>
      </c>
      <c r="B39" s="375">
        <v>348.51850378</v>
      </c>
      <c r="C39" s="375">
        <v>356.79908753999996</v>
      </c>
      <c r="D39" s="375">
        <v>372.55239782999996</v>
      </c>
      <c r="E39" s="375">
        <v>361.63212278000003</v>
      </c>
      <c r="F39" s="375">
        <v>323.5210787100001</v>
      </c>
      <c r="G39" s="375">
        <v>309.35994294999995</v>
      </c>
      <c r="H39" s="375">
        <v>306.51565762999996</v>
      </c>
      <c r="I39" s="375">
        <v>334.10914629000001</v>
      </c>
      <c r="J39" s="375">
        <v>312.12545564999988</v>
      </c>
      <c r="K39" s="375">
        <v>313.12052699000003</v>
      </c>
      <c r="L39" s="375">
        <v>318.63042202000003</v>
      </c>
      <c r="M39" s="375">
        <v>335.32969218</v>
      </c>
      <c r="N39" s="375">
        <v>341.54001711999996</v>
      </c>
      <c r="O39" s="354" t="s">
        <v>1436</v>
      </c>
    </row>
    <row r="40" spans="1:15">
      <c r="A40" s="405" t="s">
        <v>1281</v>
      </c>
      <c r="B40" s="375">
        <v>809.21349996999993</v>
      </c>
      <c r="C40" s="375">
        <v>837.60637010000005</v>
      </c>
      <c r="D40" s="375">
        <v>837.73014663000004</v>
      </c>
      <c r="E40" s="375">
        <v>847.53521948999992</v>
      </c>
      <c r="F40" s="375">
        <v>811.58702499000003</v>
      </c>
      <c r="G40" s="375">
        <v>797.42446572999995</v>
      </c>
      <c r="H40" s="375">
        <v>805.62691676000009</v>
      </c>
      <c r="I40" s="375">
        <v>816.57381755000029</v>
      </c>
      <c r="J40" s="375">
        <v>849.68767262000017</v>
      </c>
      <c r="K40" s="375">
        <v>818.18515859000001</v>
      </c>
      <c r="L40" s="375">
        <v>864.30154450999999</v>
      </c>
      <c r="M40" s="375">
        <v>882.39796466999996</v>
      </c>
      <c r="N40" s="375">
        <v>875.52978830999996</v>
      </c>
      <c r="O40" s="356" t="s">
        <v>1437</v>
      </c>
    </row>
    <row r="41" spans="1:15">
      <c r="A41" s="343" t="s">
        <v>1283</v>
      </c>
      <c r="B41" s="375"/>
      <c r="C41" s="375"/>
      <c r="D41" s="375"/>
      <c r="E41" s="375"/>
      <c r="F41" s="375"/>
      <c r="G41" s="375"/>
      <c r="H41" s="375"/>
      <c r="I41" s="375"/>
      <c r="J41" s="375"/>
      <c r="K41" s="375"/>
      <c r="L41" s="375"/>
      <c r="M41" s="375"/>
      <c r="N41" s="375"/>
      <c r="O41" s="345" t="s">
        <v>1284</v>
      </c>
    </row>
    <row r="42" spans="1:15">
      <c r="A42" s="353" t="s">
        <v>1285</v>
      </c>
      <c r="B42" s="375">
        <v>260.04588474999997</v>
      </c>
      <c r="C42" s="375">
        <v>274.59978373999996</v>
      </c>
      <c r="D42" s="375">
        <v>295.34121421000003</v>
      </c>
      <c r="E42" s="375">
        <v>308.71990374000001</v>
      </c>
      <c r="F42" s="375">
        <v>336.90325631999997</v>
      </c>
      <c r="G42" s="375">
        <v>345.01324506000003</v>
      </c>
      <c r="H42" s="375">
        <v>354.78376582999999</v>
      </c>
      <c r="I42" s="375">
        <v>357.44762776999994</v>
      </c>
      <c r="J42" s="375">
        <v>358.13428461000001</v>
      </c>
      <c r="K42" s="375">
        <v>352.51636912999987</v>
      </c>
      <c r="L42" s="375">
        <v>352.02976852</v>
      </c>
      <c r="M42" s="375">
        <v>345.84447632000001</v>
      </c>
      <c r="N42" s="375">
        <v>340.38748271999998</v>
      </c>
      <c r="O42" s="357" t="s">
        <v>1438</v>
      </c>
    </row>
    <row r="43" spans="1:15" ht="19.5">
      <c r="A43" s="353" t="s">
        <v>1287</v>
      </c>
      <c r="B43" s="375">
        <v>441.09402955999991</v>
      </c>
      <c r="C43" s="375">
        <v>503.60983351999994</v>
      </c>
      <c r="D43" s="375">
        <v>500.65897050000007</v>
      </c>
      <c r="E43" s="375">
        <v>509.42896634000004</v>
      </c>
      <c r="F43" s="375">
        <v>539.14594524999995</v>
      </c>
      <c r="G43" s="375">
        <v>541.46344826000006</v>
      </c>
      <c r="H43" s="375">
        <v>527.20881769000005</v>
      </c>
      <c r="I43" s="375">
        <v>555.50551815999984</v>
      </c>
      <c r="J43" s="375">
        <v>559.1199888299999</v>
      </c>
      <c r="K43" s="375">
        <v>561.59824718000004</v>
      </c>
      <c r="L43" s="375">
        <v>567.56810506000022</v>
      </c>
      <c r="M43" s="375">
        <v>565.33922294000001</v>
      </c>
      <c r="N43" s="375">
        <v>551.66674449999994</v>
      </c>
      <c r="O43" s="357" t="s">
        <v>1439</v>
      </c>
    </row>
    <row r="44" spans="1:15">
      <c r="A44" s="353" t="s">
        <v>1289</v>
      </c>
      <c r="B44" s="375">
        <v>158.30928560999999</v>
      </c>
      <c r="C44" s="375">
        <v>160.91101175999995</v>
      </c>
      <c r="D44" s="375">
        <v>166.91879226999998</v>
      </c>
      <c r="E44" s="375">
        <v>170.90594879999998</v>
      </c>
      <c r="F44" s="375">
        <v>174.56744311999998</v>
      </c>
      <c r="G44" s="375">
        <v>171.43701284999997</v>
      </c>
      <c r="H44" s="375">
        <v>176.33488814</v>
      </c>
      <c r="I44" s="375">
        <v>184.9145484</v>
      </c>
      <c r="J44" s="375">
        <v>184.08464168</v>
      </c>
      <c r="K44" s="375">
        <v>179.64830826999997</v>
      </c>
      <c r="L44" s="375">
        <v>181.80087982000001</v>
      </c>
      <c r="M44" s="375">
        <v>188.31239501000002</v>
      </c>
      <c r="N44" s="375">
        <v>179.37665144999994</v>
      </c>
      <c r="O44" s="357" t="s">
        <v>1290</v>
      </c>
    </row>
    <row r="45" spans="1:15">
      <c r="A45" s="355" t="s">
        <v>1291</v>
      </c>
      <c r="B45" s="375">
        <v>859.44920000000002</v>
      </c>
      <c r="C45" s="375">
        <v>939.12062909999997</v>
      </c>
      <c r="D45" s="375">
        <v>962.91897704999985</v>
      </c>
      <c r="E45" s="375">
        <v>989.05481895000003</v>
      </c>
      <c r="F45" s="375">
        <v>1050.6166447800001</v>
      </c>
      <c r="G45" s="375">
        <v>1057.9137063000003</v>
      </c>
      <c r="H45" s="375">
        <v>1058.3274717699999</v>
      </c>
      <c r="I45" s="375">
        <v>1097.8676944399997</v>
      </c>
      <c r="J45" s="375">
        <v>1101.3389152199998</v>
      </c>
      <c r="K45" s="375">
        <v>1093.7629246900003</v>
      </c>
      <c r="L45" s="375">
        <v>1101.39875349</v>
      </c>
      <c r="M45" s="375">
        <v>1099.4960943999999</v>
      </c>
      <c r="N45" s="375">
        <v>1071.43087874</v>
      </c>
      <c r="O45" s="356" t="s">
        <v>1292</v>
      </c>
    </row>
    <row r="46" spans="1:15">
      <c r="A46" s="343" t="s">
        <v>1293</v>
      </c>
      <c r="B46" s="375">
        <v>0.33</v>
      </c>
      <c r="C46" s="375">
        <v>0.5</v>
      </c>
      <c r="D46" s="375">
        <v>0.5</v>
      </c>
      <c r="E46" s="375">
        <v>0.5</v>
      </c>
      <c r="F46" s="375">
        <v>0.5</v>
      </c>
      <c r="G46" s="375">
        <v>0.5</v>
      </c>
      <c r="H46" s="375">
        <v>1</v>
      </c>
      <c r="I46" s="375">
        <v>0</v>
      </c>
      <c r="J46" s="375">
        <v>0</v>
      </c>
      <c r="K46" s="375">
        <v>0</v>
      </c>
      <c r="L46" s="375">
        <v>0</v>
      </c>
      <c r="M46" s="375">
        <v>0</v>
      </c>
      <c r="N46" s="375">
        <v>0</v>
      </c>
      <c r="O46" s="345" t="s">
        <v>1293</v>
      </c>
    </row>
    <row r="47" spans="1:15">
      <c r="A47" s="343" t="s">
        <v>1294</v>
      </c>
      <c r="B47" s="375">
        <v>1668.99270004</v>
      </c>
      <c r="C47" s="375">
        <v>1777.2269992700001</v>
      </c>
      <c r="D47" s="375">
        <v>1801.1491237600001</v>
      </c>
      <c r="E47" s="375">
        <v>1837.0900385300001</v>
      </c>
      <c r="F47" s="375">
        <v>1862.7036698699999</v>
      </c>
      <c r="G47" s="375">
        <v>1855.8381721000003</v>
      </c>
      <c r="H47" s="375">
        <v>1864.95438861</v>
      </c>
      <c r="I47" s="375">
        <v>1914.4415120499998</v>
      </c>
      <c r="J47" s="375">
        <v>1951.0265879200003</v>
      </c>
      <c r="K47" s="375">
        <v>1911.9480833800003</v>
      </c>
      <c r="L47" s="375">
        <v>1965.7002980900002</v>
      </c>
      <c r="M47" s="375">
        <v>1981.8940591500002</v>
      </c>
      <c r="N47" s="375">
        <v>1946.96066711</v>
      </c>
      <c r="O47" s="345" t="s">
        <v>166</v>
      </c>
    </row>
    <row r="48" spans="1:15">
      <c r="A48" s="339" t="s">
        <v>1440</v>
      </c>
      <c r="B48" s="375"/>
      <c r="C48" s="375"/>
      <c r="D48" s="375"/>
      <c r="E48" s="375"/>
      <c r="F48" s="375"/>
      <c r="G48" s="375"/>
      <c r="H48" s="375"/>
      <c r="I48" s="375"/>
      <c r="J48" s="375"/>
      <c r="K48" s="375"/>
      <c r="L48" s="375"/>
      <c r="M48" s="375"/>
      <c r="N48" s="375"/>
      <c r="O48" s="342" t="s">
        <v>1441</v>
      </c>
    </row>
    <row r="49" spans="1:15">
      <c r="A49" s="343" t="s">
        <v>1442</v>
      </c>
      <c r="B49" s="375">
        <v>305.96194047999995</v>
      </c>
      <c r="C49" s="375">
        <v>294.44207652</v>
      </c>
      <c r="D49" s="375">
        <v>312.30202617000003</v>
      </c>
      <c r="E49" s="375">
        <v>309.72960095000002</v>
      </c>
      <c r="F49" s="375">
        <v>305.70626541000007</v>
      </c>
      <c r="G49" s="375">
        <v>325.96042842000008</v>
      </c>
      <c r="H49" s="375">
        <v>330.42888245</v>
      </c>
      <c r="I49" s="375">
        <v>337.60977271999997</v>
      </c>
      <c r="J49" s="375">
        <v>349.94473203999996</v>
      </c>
      <c r="K49" s="375">
        <v>359.37871447999999</v>
      </c>
      <c r="L49" s="375">
        <v>367.06671017000002</v>
      </c>
      <c r="M49" s="375">
        <v>371.81398651000012</v>
      </c>
      <c r="N49" s="375">
        <v>380.66979538999999</v>
      </c>
      <c r="O49" s="345" t="s">
        <v>1443</v>
      </c>
    </row>
    <row r="50" spans="1:15">
      <c r="A50" s="343" t="s">
        <v>1444</v>
      </c>
      <c r="B50" s="375">
        <v>-2.5101300000000002E-3</v>
      </c>
      <c r="C50" s="375">
        <v>1.3600339999999999E-2</v>
      </c>
      <c r="D50" s="375">
        <v>2.4966740000000001E-2</v>
      </c>
      <c r="E50" s="375">
        <v>-3.7412109999999998E-2</v>
      </c>
      <c r="F50" s="375">
        <v>5.42896E-3</v>
      </c>
      <c r="G50" s="375">
        <v>-0.15659965000000001</v>
      </c>
      <c r="H50" s="375">
        <v>-0.61794433000000004</v>
      </c>
      <c r="I50" s="375">
        <v>-0.65485585999999996</v>
      </c>
      <c r="J50" s="375">
        <v>-2.6493329500000002</v>
      </c>
      <c r="K50" s="375">
        <v>-1.92568764</v>
      </c>
      <c r="L50" s="375">
        <v>-0.56272765999999996</v>
      </c>
      <c r="M50" s="375">
        <v>-2.2798160000000026E-2</v>
      </c>
      <c r="N50" s="375">
        <v>3.7797350000000035E-2</v>
      </c>
      <c r="O50" s="347" t="s">
        <v>1445</v>
      </c>
    </row>
    <row r="51" spans="1:15">
      <c r="A51" s="343" t="s">
        <v>1446</v>
      </c>
      <c r="B51" s="375">
        <v>0</v>
      </c>
      <c r="C51" s="375">
        <v>0</v>
      </c>
      <c r="D51" s="375">
        <v>0</v>
      </c>
      <c r="E51" s="375">
        <v>0</v>
      </c>
      <c r="F51" s="375">
        <v>0</v>
      </c>
      <c r="G51" s="375">
        <v>0</v>
      </c>
      <c r="H51" s="375">
        <v>0</v>
      </c>
      <c r="I51" s="375">
        <v>0</v>
      </c>
      <c r="J51" s="375">
        <v>0</v>
      </c>
      <c r="K51" s="375">
        <v>0</v>
      </c>
      <c r="L51" s="375">
        <v>0</v>
      </c>
      <c r="M51" s="375">
        <v>0</v>
      </c>
      <c r="N51" s="375">
        <v>0</v>
      </c>
      <c r="O51" s="345" t="s">
        <v>1447</v>
      </c>
    </row>
    <row r="52" spans="1:15">
      <c r="A52" s="343" t="s">
        <v>1448</v>
      </c>
      <c r="B52" s="375">
        <v>305.95943033999993</v>
      </c>
      <c r="C52" s="375">
        <v>294.45567686999999</v>
      </c>
      <c r="D52" s="375">
        <v>312.32699292000001</v>
      </c>
      <c r="E52" s="375">
        <v>309.69218883000002</v>
      </c>
      <c r="F52" s="375">
        <v>305.71169437000003</v>
      </c>
      <c r="G52" s="375">
        <v>325.80382876000004</v>
      </c>
      <c r="H52" s="375">
        <v>329.81093812</v>
      </c>
      <c r="I52" s="375">
        <v>336.95491685999991</v>
      </c>
      <c r="J52" s="375">
        <v>347.29539906999997</v>
      </c>
      <c r="K52" s="375">
        <v>357.45302685000001</v>
      </c>
      <c r="L52" s="375">
        <v>366.50398250000001</v>
      </c>
      <c r="M52" s="375">
        <v>371.79118834000008</v>
      </c>
      <c r="N52" s="375">
        <v>380.70759274</v>
      </c>
      <c r="O52" s="345" t="s">
        <v>1449</v>
      </c>
    </row>
    <row r="53" spans="1:15" s="103" customFormat="1" ht="10.5" thickBot="1">
      <c r="A53" s="358" t="s">
        <v>1450</v>
      </c>
      <c r="B53" s="375">
        <v>1974.9521304399998</v>
      </c>
      <c r="C53" s="375">
        <v>2071.6826761799998</v>
      </c>
      <c r="D53" s="375">
        <v>2113.4761167400002</v>
      </c>
      <c r="E53" s="375">
        <v>2146.7822274300001</v>
      </c>
      <c r="F53" s="375">
        <v>2168.4153642900001</v>
      </c>
      <c r="G53" s="375">
        <v>2181.64200089</v>
      </c>
      <c r="H53" s="375">
        <v>2194.7653267799997</v>
      </c>
      <c r="I53" s="375">
        <v>2251.3964289799997</v>
      </c>
      <c r="J53" s="375">
        <v>2298.3219870399998</v>
      </c>
      <c r="K53" s="375">
        <v>2269.4011102799996</v>
      </c>
      <c r="L53" s="375">
        <v>2332.2042806700001</v>
      </c>
      <c r="M53" s="375">
        <v>2353.6852475700002</v>
      </c>
      <c r="N53" s="375">
        <v>2327.6682599600003</v>
      </c>
      <c r="O53" s="359" t="s">
        <v>1317</v>
      </c>
    </row>
    <row r="54" spans="1:15" ht="10.5" thickBot="1">
      <c r="A54" s="631"/>
      <c r="B54" s="632"/>
      <c r="C54" s="632"/>
      <c r="D54" s="632"/>
      <c r="E54" s="632"/>
      <c r="F54" s="632"/>
      <c r="G54" s="632"/>
      <c r="H54" s="632"/>
      <c r="I54" s="632"/>
      <c r="J54" s="632"/>
      <c r="K54" s="632"/>
      <c r="L54" s="632"/>
      <c r="M54" s="632"/>
      <c r="N54" s="632"/>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A5" sqref="A5"/>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627" t="s">
        <v>281</v>
      </c>
      <c r="B1" s="628"/>
      <c r="C1" s="628"/>
      <c r="D1" s="628"/>
      <c r="E1" s="628"/>
      <c r="F1" s="628"/>
      <c r="G1" s="628"/>
      <c r="H1" s="628"/>
      <c r="I1" s="628"/>
      <c r="J1" s="628"/>
      <c r="K1" s="628"/>
      <c r="L1" s="628"/>
      <c r="M1" s="628"/>
      <c r="N1" s="628"/>
      <c r="O1" s="629"/>
    </row>
    <row r="2" spans="1:15" s="134" customFormat="1" ht="24" customHeight="1">
      <c r="A2" s="616" t="s">
        <v>582</v>
      </c>
      <c r="B2" s="617"/>
      <c r="C2" s="617"/>
      <c r="D2" s="617"/>
      <c r="E2" s="617"/>
      <c r="F2" s="617"/>
      <c r="G2" s="617"/>
      <c r="H2" s="617"/>
      <c r="I2" s="617"/>
      <c r="J2" s="617"/>
      <c r="K2" s="617"/>
      <c r="L2" s="617"/>
      <c r="M2" s="617"/>
      <c r="N2" s="617"/>
      <c r="O2" s="618"/>
    </row>
    <row r="3" spans="1:15" s="4" customFormat="1" ht="12.75" customHeight="1" thickBot="1">
      <c r="A3" s="406"/>
      <c r="B3" s="407"/>
      <c r="C3" s="407"/>
      <c r="D3" s="407"/>
      <c r="E3" s="407"/>
      <c r="F3" s="407"/>
      <c r="G3" s="407"/>
      <c r="H3" s="407"/>
      <c r="I3" s="407"/>
      <c r="J3" s="407"/>
      <c r="K3" s="407"/>
      <c r="L3" s="407"/>
      <c r="M3" s="407"/>
      <c r="N3" s="407"/>
      <c r="O3" s="408"/>
    </row>
    <row r="4" spans="1:15"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362" t="s">
        <v>144</v>
      </c>
    </row>
    <row r="5" spans="1:15">
      <c r="A5" s="36" t="s">
        <v>1179</v>
      </c>
      <c r="B5" s="68"/>
      <c r="C5" s="409"/>
      <c r="D5" s="409"/>
      <c r="E5" s="409"/>
      <c r="F5" s="409"/>
      <c r="G5" s="409"/>
      <c r="H5" s="410"/>
      <c r="I5" s="409"/>
      <c r="J5" s="409"/>
      <c r="K5" s="409"/>
      <c r="L5" s="409"/>
      <c r="M5" s="409"/>
      <c r="N5" s="409"/>
      <c r="O5" s="411" t="s">
        <v>255</v>
      </c>
    </row>
    <row r="6" spans="1:15">
      <c r="A6" s="285" t="s">
        <v>1180</v>
      </c>
      <c r="B6" s="72"/>
      <c r="C6" s="129"/>
      <c r="D6" s="129"/>
      <c r="E6" s="129"/>
      <c r="F6" s="129"/>
      <c r="G6" s="129"/>
      <c r="H6" s="412"/>
      <c r="I6" s="129"/>
      <c r="J6" s="129"/>
      <c r="K6" s="129"/>
      <c r="L6" s="129"/>
      <c r="M6" s="129"/>
      <c r="N6" s="129"/>
      <c r="O6" s="413" t="s">
        <v>1181</v>
      </c>
    </row>
    <row r="7" spans="1:15">
      <c r="A7" s="288" t="s">
        <v>1182</v>
      </c>
      <c r="B7" s="72">
        <v>1273.5313552600001</v>
      </c>
      <c r="C7" s="72">
        <v>1274.07655578</v>
      </c>
      <c r="D7" s="72">
        <v>1315.1112551699998</v>
      </c>
      <c r="E7" s="72">
        <v>1326.2910891900001</v>
      </c>
      <c r="F7" s="72">
        <v>1353.0467314700002</v>
      </c>
      <c r="G7" s="72">
        <v>1338.7399686199999</v>
      </c>
      <c r="H7" s="72">
        <v>1218.0903294299999</v>
      </c>
      <c r="I7" s="72">
        <v>1231.0568388199999</v>
      </c>
      <c r="J7" s="72">
        <v>1223.4234977599999</v>
      </c>
      <c r="K7" s="72">
        <v>1234.8504884199999</v>
      </c>
      <c r="L7" s="72">
        <v>1247.0846194999999</v>
      </c>
      <c r="M7" s="72">
        <v>1216.4538269899999</v>
      </c>
      <c r="N7" s="72">
        <v>1197.83047403</v>
      </c>
      <c r="O7" s="414" t="s">
        <v>1183</v>
      </c>
    </row>
    <row r="8" spans="1:15">
      <c r="A8" s="288" t="s">
        <v>1184</v>
      </c>
      <c r="B8" s="72">
        <v>3.45445644</v>
      </c>
      <c r="C8" s="72">
        <v>3.6480571899999998</v>
      </c>
      <c r="D8" s="72">
        <v>3.8065664700000004</v>
      </c>
      <c r="E8" s="72">
        <v>3.6736125299999998</v>
      </c>
      <c r="F8" s="72">
        <v>3.54664556</v>
      </c>
      <c r="G8" s="72">
        <v>3.5884009799999999</v>
      </c>
      <c r="H8" s="72">
        <v>3.81932297</v>
      </c>
      <c r="I8" s="72">
        <v>3.5336536999999999</v>
      </c>
      <c r="J8" s="72">
        <v>3.6509182899999999</v>
      </c>
      <c r="K8" s="72">
        <v>3.6874532699999998</v>
      </c>
      <c r="L8" s="72">
        <v>4.1344453999999997</v>
      </c>
      <c r="M8" s="72">
        <v>4.32299247</v>
      </c>
      <c r="N8" s="72">
        <v>3.9296599999999997</v>
      </c>
      <c r="O8" s="414" t="s">
        <v>1185</v>
      </c>
    </row>
    <row r="9" spans="1:15">
      <c r="A9" s="288" t="s">
        <v>1186</v>
      </c>
      <c r="B9" s="72">
        <v>184.02521231000003</v>
      </c>
      <c r="C9" s="72">
        <v>205.87661239999997</v>
      </c>
      <c r="D9" s="72">
        <v>192.01807160999999</v>
      </c>
      <c r="E9" s="72">
        <v>191.97360083000001</v>
      </c>
      <c r="F9" s="72">
        <v>194.84873167999996</v>
      </c>
      <c r="G9" s="72">
        <v>169.99575589</v>
      </c>
      <c r="H9" s="72">
        <v>174.36343973999999</v>
      </c>
      <c r="I9" s="72">
        <v>212.90514121000001</v>
      </c>
      <c r="J9" s="72">
        <v>209.11614269999998</v>
      </c>
      <c r="K9" s="72">
        <v>136.11280704999999</v>
      </c>
      <c r="L9" s="72">
        <v>148.92003483000002</v>
      </c>
      <c r="M9" s="72">
        <v>206.14325005000001</v>
      </c>
      <c r="N9" s="72">
        <v>206.08042090000001</v>
      </c>
      <c r="O9" s="414" t="s">
        <v>1187</v>
      </c>
    </row>
    <row r="10" spans="1:15">
      <c r="A10" s="288" t="s">
        <v>1188</v>
      </c>
      <c r="B10" s="72">
        <v>178.40301008</v>
      </c>
      <c r="C10" s="72">
        <v>201.37450178</v>
      </c>
      <c r="D10" s="72">
        <v>217.12838180999998</v>
      </c>
      <c r="E10" s="72">
        <v>218.29861879999999</v>
      </c>
      <c r="F10" s="72">
        <v>212.21950796999997</v>
      </c>
      <c r="G10" s="72">
        <v>212.28105428999999</v>
      </c>
      <c r="H10" s="72">
        <v>237.93304924</v>
      </c>
      <c r="I10" s="72">
        <v>246.72822654000001</v>
      </c>
      <c r="J10" s="72">
        <v>250.35305733999999</v>
      </c>
      <c r="K10" s="72">
        <v>272.36088374000002</v>
      </c>
      <c r="L10" s="72">
        <v>291.91670182999997</v>
      </c>
      <c r="M10" s="72">
        <v>292.58517187999996</v>
      </c>
      <c r="N10" s="72">
        <v>323.30469152999996</v>
      </c>
      <c r="O10" s="414" t="s">
        <v>1189</v>
      </c>
    </row>
    <row r="11" spans="1:15">
      <c r="A11" s="288" t="s">
        <v>1190</v>
      </c>
      <c r="B11" s="72">
        <v>0</v>
      </c>
      <c r="C11" s="72">
        <v>0</v>
      </c>
      <c r="D11" s="72">
        <v>0</v>
      </c>
      <c r="E11" s="72">
        <v>1</v>
      </c>
      <c r="F11" s="72">
        <v>0</v>
      </c>
      <c r="G11" s="72">
        <v>0</v>
      </c>
      <c r="H11" s="72">
        <v>0</v>
      </c>
      <c r="I11" s="72">
        <v>0</v>
      </c>
      <c r="J11" s="72">
        <v>0</v>
      </c>
      <c r="K11" s="72">
        <v>0</v>
      </c>
      <c r="L11" s="72">
        <v>0</v>
      </c>
      <c r="M11" s="72">
        <v>0</v>
      </c>
      <c r="N11" s="72">
        <v>0</v>
      </c>
      <c r="O11" s="414" t="s">
        <v>1191</v>
      </c>
    </row>
    <row r="12" spans="1:15">
      <c r="A12" s="288" t="s">
        <v>1192</v>
      </c>
      <c r="B12" s="72">
        <v>0</v>
      </c>
      <c r="C12" s="72">
        <v>0</v>
      </c>
      <c r="D12" s="72">
        <v>1</v>
      </c>
      <c r="E12" s="72">
        <v>0</v>
      </c>
      <c r="F12" s="72">
        <v>0</v>
      </c>
      <c r="G12" s="72">
        <v>0</v>
      </c>
      <c r="H12" s="72">
        <v>0</v>
      </c>
      <c r="I12" s="72">
        <v>0</v>
      </c>
      <c r="J12" s="72">
        <v>0</v>
      </c>
      <c r="K12" s="72">
        <v>0</v>
      </c>
      <c r="L12" s="72">
        <v>0</v>
      </c>
      <c r="M12" s="72">
        <v>0</v>
      </c>
      <c r="N12" s="72">
        <v>0</v>
      </c>
      <c r="O12" s="414" t="s">
        <v>1193</v>
      </c>
    </row>
    <row r="13" spans="1:15">
      <c r="A13" s="288" t="s">
        <v>1194</v>
      </c>
      <c r="B13" s="72">
        <v>0</v>
      </c>
      <c r="C13" s="72">
        <v>0</v>
      </c>
      <c r="D13" s="72">
        <v>0</v>
      </c>
      <c r="E13" s="72">
        <v>0</v>
      </c>
      <c r="F13" s="72">
        <v>0</v>
      </c>
      <c r="G13" s="72">
        <v>0</v>
      </c>
      <c r="H13" s="72">
        <v>0</v>
      </c>
      <c r="I13" s="72">
        <v>0</v>
      </c>
      <c r="J13" s="72">
        <v>0</v>
      </c>
      <c r="K13" s="72">
        <v>0</v>
      </c>
      <c r="L13" s="72">
        <v>0</v>
      </c>
      <c r="M13" s="72">
        <v>0</v>
      </c>
      <c r="N13" s="72">
        <v>0</v>
      </c>
      <c r="O13" s="414" t="s">
        <v>1195</v>
      </c>
    </row>
    <row r="14" spans="1:15">
      <c r="A14" s="288" t="s">
        <v>1196</v>
      </c>
      <c r="B14" s="72">
        <v>58.703451010000002</v>
      </c>
      <c r="C14" s="72">
        <v>63.187112409999997</v>
      </c>
      <c r="D14" s="72">
        <v>49.965260720000003</v>
      </c>
      <c r="E14" s="72">
        <v>48.317492219999991</v>
      </c>
      <c r="F14" s="72">
        <v>73.495889439999999</v>
      </c>
      <c r="G14" s="72">
        <v>100.79628428000001</v>
      </c>
      <c r="H14" s="72">
        <v>82.598696630000006</v>
      </c>
      <c r="I14" s="72">
        <v>92.416080129999983</v>
      </c>
      <c r="J14" s="72">
        <v>97.34704472</v>
      </c>
      <c r="K14" s="72">
        <v>166.55947205999999</v>
      </c>
      <c r="L14" s="72">
        <v>170.10436093999999</v>
      </c>
      <c r="M14" s="72">
        <v>170.72436818999998</v>
      </c>
      <c r="N14" s="72">
        <v>168.10598647</v>
      </c>
      <c r="O14" s="414" t="s">
        <v>1197</v>
      </c>
    </row>
    <row r="15" spans="1:15">
      <c r="A15" s="288" t="s">
        <v>1198</v>
      </c>
      <c r="B15" s="72">
        <v>0</v>
      </c>
      <c r="C15" s="72">
        <v>0</v>
      </c>
      <c r="D15" s="72">
        <v>0</v>
      </c>
      <c r="E15" s="72">
        <v>0</v>
      </c>
      <c r="F15" s="72">
        <v>0</v>
      </c>
      <c r="G15" s="72">
        <v>0</v>
      </c>
      <c r="H15" s="72">
        <v>0</v>
      </c>
      <c r="I15" s="72">
        <v>0</v>
      </c>
      <c r="J15" s="72">
        <v>0</v>
      </c>
      <c r="K15" s="72">
        <v>0</v>
      </c>
      <c r="L15" s="72">
        <v>0</v>
      </c>
      <c r="M15" s="72">
        <v>0</v>
      </c>
      <c r="N15" s="72">
        <v>0</v>
      </c>
      <c r="O15" s="414" t="s">
        <v>1199</v>
      </c>
    </row>
    <row r="16" spans="1:15">
      <c r="A16" s="288" t="s">
        <v>1200</v>
      </c>
      <c r="B16" s="72">
        <v>0</v>
      </c>
      <c r="C16" s="72">
        <v>0</v>
      </c>
      <c r="D16" s="72">
        <v>0</v>
      </c>
      <c r="E16" s="72">
        <v>0</v>
      </c>
      <c r="F16" s="72">
        <v>0</v>
      </c>
      <c r="G16" s="72">
        <v>0</v>
      </c>
      <c r="H16" s="72">
        <v>0</v>
      </c>
      <c r="I16" s="72">
        <v>0</v>
      </c>
      <c r="J16" s="72">
        <v>0</v>
      </c>
      <c r="K16" s="72">
        <v>0</v>
      </c>
      <c r="L16" s="72">
        <v>0</v>
      </c>
      <c r="M16" s="72">
        <v>0</v>
      </c>
      <c r="N16" s="72">
        <v>0</v>
      </c>
      <c r="O16" s="414" t="s">
        <v>1201</v>
      </c>
    </row>
    <row r="17" spans="1:15">
      <c r="A17" s="288" t="s">
        <v>1202</v>
      </c>
      <c r="B17" s="72">
        <v>0.86099999999999999</v>
      </c>
      <c r="C17" s="72">
        <v>0.89989999999999992</v>
      </c>
      <c r="D17" s="72">
        <v>0.89510000000000001</v>
      </c>
      <c r="E17" s="72">
        <v>0.88900000000000001</v>
      </c>
      <c r="F17" s="72">
        <v>0.88049999999999995</v>
      </c>
      <c r="G17" s="72">
        <v>0.85129999999999995</v>
      </c>
      <c r="H17" s="72">
        <v>0.83979999999999999</v>
      </c>
      <c r="I17" s="72">
        <v>0.81440000000000001</v>
      </c>
      <c r="J17" s="72">
        <v>0.83004999999999995</v>
      </c>
      <c r="K17" s="72">
        <v>0.83660000000000001</v>
      </c>
      <c r="L17" s="72">
        <v>0.84910000000000008</v>
      </c>
      <c r="M17" s="72">
        <v>0.86439999999999995</v>
      </c>
      <c r="N17" s="72">
        <v>0.8667999999999999</v>
      </c>
      <c r="O17" s="414" t="s">
        <v>1203</v>
      </c>
    </row>
    <row r="18" spans="1:15">
      <c r="A18" s="288" t="s">
        <v>1204</v>
      </c>
      <c r="B18" s="72">
        <v>0.13500000000000001</v>
      </c>
      <c r="C18" s="72">
        <v>0.13500000000000001</v>
      </c>
      <c r="D18" s="72">
        <v>0.13500000000000001</v>
      </c>
      <c r="E18" s="72">
        <v>0.13500000000000001</v>
      </c>
      <c r="F18" s="72">
        <v>0.13500000000000001</v>
      </c>
      <c r="G18" s="72">
        <v>0.13500000000000001</v>
      </c>
      <c r="H18" s="72">
        <v>0.13500000000000001</v>
      </c>
      <c r="I18" s="72">
        <v>0.13500000000000001</v>
      </c>
      <c r="J18" s="72">
        <v>0.13500000000000001</v>
      </c>
      <c r="K18" s="72">
        <v>0.13500000000000001</v>
      </c>
      <c r="L18" s="72">
        <v>0.13500000000000001</v>
      </c>
      <c r="M18" s="72">
        <v>0.13500000000000001</v>
      </c>
      <c r="N18" s="72">
        <v>0.13500000000000001</v>
      </c>
      <c r="O18" s="414" t="s">
        <v>1205</v>
      </c>
    </row>
    <row r="19" spans="1:15">
      <c r="A19" s="288" t="s">
        <v>1206</v>
      </c>
      <c r="B19" s="72">
        <v>33.398499999999999</v>
      </c>
      <c r="C19" s="72">
        <v>33.398499999999999</v>
      </c>
      <c r="D19" s="72">
        <v>33.398499999999999</v>
      </c>
      <c r="E19" s="72">
        <v>33.398499999999999</v>
      </c>
      <c r="F19" s="72">
        <v>33.398499999999999</v>
      </c>
      <c r="G19" s="72">
        <v>33.398499999999999</v>
      </c>
      <c r="H19" s="72">
        <v>26.106999999999999</v>
      </c>
      <c r="I19" s="72">
        <v>26.106999999999999</v>
      </c>
      <c r="J19" s="72">
        <v>26.106999999999999</v>
      </c>
      <c r="K19" s="72">
        <v>26.106999999999999</v>
      </c>
      <c r="L19" s="72">
        <v>26.106999999999999</v>
      </c>
      <c r="M19" s="72">
        <v>26.106999999999999</v>
      </c>
      <c r="N19" s="72">
        <v>26.106999999999999</v>
      </c>
      <c r="O19" s="414" t="s">
        <v>1207</v>
      </c>
    </row>
    <row r="20" spans="1:15">
      <c r="A20" s="288" t="s">
        <v>1208</v>
      </c>
      <c r="B20" s="72">
        <v>0.52222286999999989</v>
      </c>
      <c r="C20" s="72">
        <v>0.51361036999999998</v>
      </c>
      <c r="D20" s="72">
        <v>0.50499787000000007</v>
      </c>
      <c r="E20" s="72">
        <v>0.44923536999999997</v>
      </c>
      <c r="F20" s="72">
        <v>0.37496453999999996</v>
      </c>
      <c r="G20" s="72">
        <v>0.36970411999999997</v>
      </c>
      <c r="H20" s="72">
        <v>9.459999999999999E-2</v>
      </c>
      <c r="I20" s="72">
        <v>9.459999999999999E-2</v>
      </c>
      <c r="J20" s="72">
        <v>9.459999999999999E-2</v>
      </c>
      <c r="K20" s="72">
        <v>9.459999999999999E-2</v>
      </c>
      <c r="L20" s="72">
        <v>9.459999999999999E-2</v>
      </c>
      <c r="M20" s="72">
        <v>9.459999999999999E-2</v>
      </c>
      <c r="N20" s="72">
        <v>9.459999999999999E-2</v>
      </c>
      <c r="O20" s="415" t="s">
        <v>1209</v>
      </c>
    </row>
    <row r="21" spans="1:15">
      <c r="A21" s="288" t="s">
        <v>1210</v>
      </c>
      <c r="B21" s="72">
        <v>1733.0342080099997</v>
      </c>
      <c r="C21" s="72">
        <v>1783.10984996</v>
      </c>
      <c r="D21" s="72">
        <v>1813.9631336800003</v>
      </c>
      <c r="E21" s="72">
        <v>1824.42614897</v>
      </c>
      <c r="F21" s="72">
        <v>1871.9464706899998</v>
      </c>
      <c r="G21" s="72">
        <v>1860.1559682100001</v>
      </c>
      <c r="H21" s="72">
        <v>1743.9812380399997</v>
      </c>
      <c r="I21" s="72">
        <v>1813.7909404099998</v>
      </c>
      <c r="J21" s="72">
        <v>1811.0573108200001</v>
      </c>
      <c r="K21" s="72">
        <v>1840.7443045499999</v>
      </c>
      <c r="L21" s="72">
        <v>1889.34586251</v>
      </c>
      <c r="M21" s="72">
        <v>1917.4306095899999</v>
      </c>
      <c r="N21" s="72">
        <v>1926.4546329299999</v>
      </c>
      <c r="O21" s="415" t="s">
        <v>1211</v>
      </c>
    </row>
    <row r="22" spans="1:15">
      <c r="A22" s="285" t="s">
        <v>1212</v>
      </c>
      <c r="B22" s="72"/>
      <c r="C22" s="72"/>
      <c r="D22" s="72"/>
      <c r="E22" s="72"/>
      <c r="F22" s="72"/>
      <c r="G22" s="72"/>
      <c r="H22" s="72"/>
      <c r="I22" s="72"/>
      <c r="J22" s="72"/>
      <c r="K22" s="72"/>
      <c r="L22" s="72"/>
      <c r="M22" s="72"/>
      <c r="N22" s="72"/>
      <c r="O22" s="413" t="s">
        <v>1213</v>
      </c>
    </row>
    <row r="23" spans="1:15">
      <c r="A23" s="288" t="s">
        <v>1214</v>
      </c>
      <c r="B23" s="72">
        <v>99.988949099999971</v>
      </c>
      <c r="C23" s="72">
        <v>85.19370825999998</v>
      </c>
      <c r="D23" s="72">
        <v>97.173814230000005</v>
      </c>
      <c r="E23" s="72">
        <v>120.68173371999998</v>
      </c>
      <c r="F23" s="72">
        <v>90.944223039999997</v>
      </c>
      <c r="G23" s="72">
        <v>96.439535640000003</v>
      </c>
      <c r="H23" s="72">
        <v>105.17858072999999</v>
      </c>
      <c r="I23" s="72">
        <v>66.542564779999992</v>
      </c>
      <c r="J23" s="72">
        <v>81.57020341999997</v>
      </c>
      <c r="K23" s="72">
        <v>86.920796730000006</v>
      </c>
      <c r="L23" s="72">
        <v>79.305284849999993</v>
      </c>
      <c r="M23" s="72">
        <v>64.388883880000009</v>
      </c>
      <c r="N23" s="72">
        <v>70.707821590000023</v>
      </c>
      <c r="O23" s="414" t="s">
        <v>1215</v>
      </c>
    </row>
    <row r="24" spans="1:15">
      <c r="A24" s="288" t="s">
        <v>1451</v>
      </c>
      <c r="B24" s="72">
        <v>0.47145308000000002</v>
      </c>
      <c r="C24" s="72">
        <v>0.80245639000000002</v>
      </c>
      <c r="D24" s="72">
        <v>0.24214811999999999</v>
      </c>
      <c r="E24" s="72">
        <v>0.26934203000000001</v>
      </c>
      <c r="F24" s="72">
        <v>8.4186810000000001E-2</v>
      </c>
      <c r="G24" s="72">
        <v>8.4186810000000001E-2</v>
      </c>
      <c r="H24" s="72">
        <v>8.4186810000000001E-2</v>
      </c>
      <c r="I24" s="72">
        <v>0</v>
      </c>
      <c r="J24" s="72">
        <v>8.4186810000000001E-2</v>
      </c>
      <c r="K24" s="72">
        <v>0.37873453000000001</v>
      </c>
      <c r="L24" s="72">
        <v>7.5052007100000013</v>
      </c>
      <c r="M24" s="72">
        <v>7.4419694100000005</v>
      </c>
      <c r="N24" s="72">
        <v>8.2559845099999976</v>
      </c>
      <c r="O24" s="414" t="s">
        <v>1452</v>
      </c>
    </row>
    <row r="25" spans="1:15">
      <c r="A25" s="288" t="s">
        <v>1453</v>
      </c>
      <c r="B25" s="72">
        <v>6.1529951000000001</v>
      </c>
      <c r="C25" s="72">
        <v>6.958695650000001</v>
      </c>
      <c r="D25" s="72">
        <v>7.59605262</v>
      </c>
      <c r="E25" s="72">
        <v>33.724325309999998</v>
      </c>
      <c r="F25" s="72">
        <v>5.0705906900000013</v>
      </c>
      <c r="G25" s="72">
        <v>6.5842066900000011</v>
      </c>
      <c r="H25" s="72">
        <v>7.7373306700000004</v>
      </c>
      <c r="I25" s="72">
        <v>8.5713016999999994</v>
      </c>
      <c r="J25" s="72">
        <v>9.9991032699999991</v>
      </c>
      <c r="K25" s="72">
        <v>7.2206371499999991</v>
      </c>
      <c r="L25" s="72">
        <v>8.6970230699999984</v>
      </c>
      <c r="M25" s="72">
        <v>10.548484889999999</v>
      </c>
      <c r="N25" s="72">
        <v>12.613995559999999</v>
      </c>
      <c r="O25" s="414" t="s">
        <v>1454</v>
      </c>
    </row>
    <row r="26" spans="1:15">
      <c r="A26" s="288" t="s">
        <v>1455</v>
      </c>
      <c r="B26" s="72">
        <v>209.76332114000004</v>
      </c>
      <c r="C26" s="72">
        <v>222.57847504</v>
      </c>
      <c r="D26" s="72">
        <v>217.84231216000001</v>
      </c>
      <c r="E26" s="72">
        <v>213.93500012999996</v>
      </c>
      <c r="F26" s="72">
        <v>220.54906228000002</v>
      </c>
      <c r="G26" s="72">
        <v>233.37104227000003</v>
      </c>
      <c r="H26" s="72">
        <v>245.26277598999997</v>
      </c>
      <c r="I26" s="72">
        <v>230.11746872999996</v>
      </c>
      <c r="J26" s="72">
        <v>248.31665889000001</v>
      </c>
      <c r="K26" s="72">
        <v>224.02562965000001</v>
      </c>
      <c r="L26" s="72">
        <v>236.64117450000001</v>
      </c>
      <c r="M26" s="72">
        <v>235.95052287999997</v>
      </c>
      <c r="N26" s="72">
        <v>236.48127983999998</v>
      </c>
      <c r="O26" s="414" t="s">
        <v>1456</v>
      </c>
    </row>
    <row r="27" spans="1:15">
      <c r="A27" s="288" t="s">
        <v>1457</v>
      </c>
      <c r="B27" s="72">
        <v>44.430557549999996</v>
      </c>
      <c r="C27" s="72">
        <v>38.959710019999996</v>
      </c>
      <c r="D27" s="72">
        <v>37.698822140000004</v>
      </c>
      <c r="E27" s="72">
        <v>36.101070290000003</v>
      </c>
      <c r="F27" s="72">
        <v>49.033748169999996</v>
      </c>
      <c r="G27" s="72">
        <v>49.287274130000007</v>
      </c>
      <c r="H27" s="72">
        <v>55.336083690000009</v>
      </c>
      <c r="I27" s="72">
        <v>66.762139560000008</v>
      </c>
      <c r="J27" s="72">
        <v>74.031089180000009</v>
      </c>
      <c r="K27" s="72">
        <v>61.825039150000002</v>
      </c>
      <c r="L27" s="72">
        <v>71.282257069999986</v>
      </c>
      <c r="M27" s="72">
        <v>65.172904009999996</v>
      </c>
      <c r="N27" s="72">
        <v>60.671398570000001</v>
      </c>
      <c r="O27" s="414" t="s">
        <v>1458</v>
      </c>
    </row>
    <row r="28" spans="1:15" ht="19.5">
      <c r="A28" s="288" t="s">
        <v>1459</v>
      </c>
      <c r="B28" s="72">
        <v>3.6644848699999999</v>
      </c>
      <c r="C28" s="72">
        <v>4.5942387299999998</v>
      </c>
      <c r="D28" s="72">
        <v>4.9304244399999995</v>
      </c>
      <c r="E28" s="72">
        <v>5.1827936600000006</v>
      </c>
      <c r="F28" s="72">
        <v>4.4231266899999993</v>
      </c>
      <c r="G28" s="72">
        <v>4.9802079499999996</v>
      </c>
      <c r="H28" s="72">
        <v>5.0829344700000005</v>
      </c>
      <c r="I28" s="72">
        <v>7.5114629900000001</v>
      </c>
      <c r="J28" s="72">
        <v>7.5648505400000001</v>
      </c>
      <c r="K28" s="72">
        <v>5.0040133399999993</v>
      </c>
      <c r="L28" s="72">
        <v>5.0201949000000008</v>
      </c>
      <c r="M28" s="72">
        <v>5.1475723799999997</v>
      </c>
      <c r="N28" s="72">
        <v>5.2348630099999998</v>
      </c>
      <c r="O28" s="414" t="s">
        <v>1460</v>
      </c>
    </row>
    <row r="29" spans="1:15">
      <c r="A29" s="288" t="s">
        <v>1461</v>
      </c>
      <c r="B29" s="72">
        <v>0</v>
      </c>
      <c r="C29" s="72">
        <v>0.5</v>
      </c>
      <c r="D29" s="72">
        <v>0.5</v>
      </c>
      <c r="E29" s="72">
        <v>0.5</v>
      </c>
      <c r="F29" s="72">
        <v>0.5</v>
      </c>
      <c r="G29" s="72">
        <v>0.5</v>
      </c>
      <c r="H29" s="72">
        <v>1</v>
      </c>
      <c r="I29" s="72">
        <v>0</v>
      </c>
      <c r="J29" s="72">
        <v>0</v>
      </c>
      <c r="K29" s="72">
        <v>0</v>
      </c>
      <c r="L29" s="72">
        <v>0</v>
      </c>
      <c r="M29" s="72">
        <v>0</v>
      </c>
      <c r="N29" s="72">
        <v>0</v>
      </c>
      <c r="O29" s="414" t="s">
        <v>1462</v>
      </c>
    </row>
    <row r="30" spans="1:15">
      <c r="A30" s="288" t="s">
        <v>1463</v>
      </c>
      <c r="B30" s="72">
        <v>24.765105759999997</v>
      </c>
      <c r="C30" s="72">
        <v>24.694376389999999</v>
      </c>
      <c r="D30" s="72">
        <v>29.527607019999998</v>
      </c>
      <c r="E30" s="72">
        <v>29.542907649999997</v>
      </c>
      <c r="F30" s="72">
        <v>29.450668279999999</v>
      </c>
      <c r="G30" s="72">
        <v>29.358418909999997</v>
      </c>
      <c r="H30" s="72">
        <v>29.266179539999996</v>
      </c>
      <c r="I30" s="72">
        <v>29.174089540000001</v>
      </c>
      <c r="J30" s="72">
        <v>29.622530799999996</v>
      </c>
      <c r="K30" s="72">
        <v>31.402740799999997</v>
      </c>
      <c r="L30" s="72">
        <v>31.046832059999996</v>
      </c>
      <c r="M30" s="72">
        <v>30.46377275</v>
      </c>
      <c r="N30" s="72">
        <v>30.366113379999998</v>
      </c>
      <c r="O30" s="414" t="s">
        <v>1464</v>
      </c>
    </row>
    <row r="31" spans="1:15">
      <c r="A31" s="288" t="s">
        <v>1465</v>
      </c>
      <c r="B31" s="72">
        <v>3.04636336</v>
      </c>
      <c r="C31" s="72">
        <v>2.8860599599999994</v>
      </c>
      <c r="D31" s="72">
        <v>2.8430224899999996</v>
      </c>
      <c r="E31" s="72">
        <v>2.7389351800000004</v>
      </c>
      <c r="F31" s="72">
        <v>2.6513703500000001</v>
      </c>
      <c r="G31" s="72">
        <v>2.5914993599999998</v>
      </c>
      <c r="H31" s="72">
        <v>2.5583832500000003</v>
      </c>
      <c r="I31" s="72">
        <v>2.5025298899999999</v>
      </c>
      <c r="J31" s="72">
        <v>2.3002724400000001</v>
      </c>
      <c r="K31" s="72">
        <v>2.9082389700000002</v>
      </c>
      <c r="L31" s="72">
        <v>2.1706510099999998</v>
      </c>
      <c r="M31" s="72">
        <v>2.1080247200000004</v>
      </c>
      <c r="N31" s="72">
        <v>2.0521446700000001</v>
      </c>
      <c r="O31" s="414" t="s">
        <v>1466</v>
      </c>
    </row>
    <row r="32" spans="1:15">
      <c r="A32" s="288" t="s">
        <v>1467</v>
      </c>
      <c r="B32" s="72">
        <v>8.2273762499999989</v>
      </c>
      <c r="C32" s="72">
        <v>7.6109230400000003</v>
      </c>
      <c r="D32" s="72">
        <v>7.4258216299999997</v>
      </c>
      <c r="E32" s="72">
        <v>7.3445749199999995</v>
      </c>
      <c r="F32" s="72">
        <v>7.1243183899999991</v>
      </c>
      <c r="G32" s="72">
        <v>6.9423037899999986</v>
      </c>
      <c r="H32" s="72">
        <v>7.8960580799999986</v>
      </c>
      <c r="I32" s="72">
        <v>9.2710211199999986</v>
      </c>
      <c r="J32" s="72">
        <v>7.4002936900000016</v>
      </c>
      <c r="K32" s="72">
        <v>6.6563357400000003</v>
      </c>
      <c r="L32" s="72">
        <v>7.1122013999999991</v>
      </c>
      <c r="M32" s="72">
        <v>7.0206120099999989</v>
      </c>
      <c r="N32" s="72">
        <v>7.1383988299999981</v>
      </c>
      <c r="O32" s="414" t="s">
        <v>1468</v>
      </c>
    </row>
    <row r="33" spans="1:16">
      <c r="A33" s="288" t="s">
        <v>1469</v>
      </c>
      <c r="B33" s="72">
        <v>558.30444712999997</v>
      </c>
      <c r="C33" s="72">
        <v>370.26054054999997</v>
      </c>
      <c r="D33" s="72">
        <v>383.21664228999998</v>
      </c>
      <c r="E33" s="72">
        <v>411.22825759</v>
      </c>
      <c r="F33" s="72">
        <v>440.24580968999999</v>
      </c>
      <c r="G33" s="72">
        <v>439.76112755000003</v>
      </c>
      <c r="H33" s="72">
        <v>362.56946774999994</v>
      </c>
      <c r="I33" s="72">
        <v>415.58622644000002</v>
      </c>
      <c r="J33" s="72">
        <v>348.14121301999995</v>
      </c>
      <c r="K33" s="72">
        <v>384.48808334000006</v>
      </c>
      <c r="L33" s="72">
        <v>375.02179964999993</v>
      </c>
      <c r="M33" s="72">
        <v>403.02457631999994</v>
      </c>
      <c r="N33" s="72">
        <v>406.85504520000006</v>
      </c>
      <c r="O33" s="414" t="s">
        <v>1470</v>
      </c>
    </row>
    <row r="34" spans="1:16">
      <c r="A34" s="288" t="s">
        <v>1240</v>
      </c>
      <c r="B34" s="72">
        <v>958.81505363999997</v>
      </c>
      <c r="C34" s="72">
        <v>765.03918433000013</v>
      </c>
      <c r="D34" s="72">
        <v>788.99666739999998</v>
      </c>
      <c r="E34" s="72">
        <v>861.24894077000022</v>
      </c>
      <c r="F34" s="72">
        <v>850.07710472999997</v>
      </c>
      <c r="G34" s="72">
        <v>869.8998034199999</v>
      </c>
      <c r="H34" s="72">
        <v>821.97198130999982</v>
      </c>
      <c r="I34" s="72">
        <v>836.03880509999988</v>
      </c>
      <c r="J34" s="72">
        <v>809.03040238999984</v>
      </c>
      <c r="K34" s="72">
        <v>810.83024968999996</v>
      </c>
      <c r="L34" s="72">
        <v>823.80261951999989</v>
      </c>
      <c r="M34" s="72">
        <v>831.2673235200001</v>
      </c>
      <c r="N34" s="72">
        <v>840.37704544999997</v>
      </c>
      <c r="O34" s="415" t="s">
        <v>1241</v>
      </c>
    </row>
    <row r="35" spans="1:16" s="103" customFormat="1">
      <c r="A35" s="19" t="s">
        <v>1242</v>
      </c>
      <c r="B35" s="72">
        <v>2691.8492616799999</v>
      </c>
      <c r="C35" s="72">
        <v>2548.1490343400001</v>
      </c>
      <c r="D35" s="72">
        <v>2602.9598011299995</v>
      </c>
      <c r="E35" s="72">
        <v>2685.6750897699994</v>
      </c>
      <c r="F35" s="72">
        <v>2722.0235754800005</v>
      </c>
      <c r="G35" s="72">
        <v>2730.0557716500002</v>
      </c>
      <c r="H35" s="72">
        <v>2565.9532194299995</v>
      </c>
      <c r="I35" s="72">
        <v>2649.8297455399997</v>
      </c>
      <c r="J35" s="72">
        <v>2620.0877132499991</v>
      </c>
      <c r="K35" s="72">
        <v>2651.5745542699997</v>
      </c>
      <c r="L35" s="72">
        <v>2713.1484820799992</v>
      </c>
      <c r="M35" s="72">
        <v>2748.6979331499997</v>
      </c>
      <c r="N35" s="72">
        <v>2766.8316784300005</v>
      </c>
      <c r="O35" s="416" t="s">
        <v>135</v>
      </c>
      <c r="P35" s="417"/>
    </row>
    <row r="36" spans="1:16">
      <c r="A36" s="128" t="s">
        <v>1243</v>
      </c>
      <c r="B36" s="72"/>
      <c r="C36" s="72"/>
      <c r="D36" s="72"/>
      <c r="E36" s="72"/>
      <c r="F36" s="72"/>
      <c r="G36" s="72"/>
      <c r="H36" s="72"/>
      <c r="I36" s="72"/>
      <c r="J36" s="72"/>
      <c r="K36" s="72"/>
      <c r="L36" s="72"/>
      <c r="M36" s="72"/>
      <c r="N36" s="72"/>
      <c r="O36" s="411" t="s">
        <v>1244</v>
      </c>
    </row>
    <row r="37" spans="1:16">
      <c r="A37" s="285" t="s">
        <v>1245</v>
      </c>
      <c r="B37" s="72"/>
      <c r="C37" s="72"/>
      <c r="D37" s="72"/>
      <c r="E37" s="72"/>
      <c r="F37" s="72"/>
      <c r="G37" s="72"/>
      <c r="H37" s="72"/>
      <c r="I37" s="72"/>
      <c r="J37" s="72"/>
      <c r="K37" s="72"/>
      <c r="L37" s="72"/>
      <c r="M37" s="72"/>
      <c r="N37" s="72"/>
      <c r="O37" s="413" t="s">
        <v>1246</v>
      </c>
    </row>
    <row r="38" spans="1:16">
      <c r="A38" s="287" t="s">
        <v>1471</v>
      </c>
      <c r="B38" s="72">
        <v>147.19568989999999</v>
      </c>
      <c r="C38" s="72">
        <v>149.40979234999998</v>
      </c>
      <c r="D38" s="72">
        <v>152.44349593999996</v>
      </c>
      <c r="E38" s="72">
        <v>149.87724149999997</v>
      </c>
      <c r="F38" s="72">
        <v>151.78726991999997</v>
      </c>
      <c r="G38" s="72">
        <v>158.56248587000002</v>
      </c>
      <c r="H38" s="72">
        <v>152.50256238000003</v>
      </c>
      <c r="I38" s="72">
        <v>161.03322709999998</v>
      </c>
      <c r="J38" s="72">
        <v>168.60884852000001</v>
      </c>
      <c r="K38" s="72">
        <v>173.26423434999998</v>
      </c>
      <c r="L38" s="72">
        <v>177.60976397000002</v>
      </c>
      <c r="M38" s="72">
        <v>170.72298425000002</v>
      </c>
      <c r="N38" s="72">
        <v>174.12180004999996</v>
      </c>
      <c r="O38" s="415" t="s">
        <v>1472</v>
      </c>
    </row>
    <row r="39" spans="1:16">
      <c r="A39" s="287" t="s">
        <v>1473</v>
      </c>
      <c r="B39" s="72">
        <v>21.403698609999996</v>
      </c>
      <c r="C39" s="72">
        <v>21.613838909999998</v>
      </c>
      <c r="D39" s="72">
        <v>22.266973060000002</v>
      </c>
      <c r="E39" s="72">
        <v>23.384077049999998</v>
      </c>
      <c r="F39" s="72">
        <v>19.290479519999998</v>
      </c>
      <c r="G39" s="72">
        <v>20.420936659999999</v>
      </c>
      <c r="H39" s="72">
        <v>19.877157889999999</v>
      </c>
      <c r="I39" s="72">
        <v>20.323405160000004</v>
      </c>
      <c r="J39" s="72">
        <v>21.735221709999998</v>
      </c>
      <c r="K39" s="72">
        <v>22.732693959999999</v>
      </c>
      <c r="L39" s="72">
        <v>23.37750574</v>
      </c>
      <c r="M39" s="72">
        <v>24.196035970000001</v>
      </c>
      <c r="N39" s="72">
        <v>21.857991180000003</v>
      </c>
      <c r="O39" s="415" t="s">
        <v>1474</v>
      </c>
    </row>
    <row r="40" spans="1:16">
      <c r="A40" s="287" t="s">
        <v>1475</v>
      </c>
      <c r="B40" s="72">
        <v>5.8513581900000009</v>
      </c>
      <c r="C40" s="72">
        <v>6.2558059200000011</v>
      </c>
      <c r="D40" s="72">
        <v>6.2097055999999995</v>
      </c>
      <c r="E40" s="72">
        <v>8.6267213599999994</v>
      </c>
      <c r="F40" s="72">
        <v>7.5086297700000006</v>
      </c>
      <c r="G40" s="72">
        <v>7.99879579</v>
      </c>
      <c r="H40" s="72">
        <v>8.1486982900000005</v>
      </c>
      <c r="I40" s="72">
        <v>11.66510259</v>
      </c>
      <c r="J40" s="72">
        <v>13.275515690000001</v>
      </c>
      <c r="K40" s="72">
        <v>11.551596540000004</v>
      </c>
      <c r="L40" s="72">
        <v>11.15216717</v>
      </c>
      <c r="M40" s="72">
        <v>8.3024581800000004</v>
      </c>
      <c r="N40" s="72">
        <v>5.2037155599999991</v>
      </c>
      <c r="O40" s="415" t="s">
        <v>1476</v>
      </c>
    </row>
    <row r="41" spans="1:16">
      <c r="A41" s="287" t="s">
        <v>1477</v>
      </c>
      <c r="B41" s="72">
        <v>12.26726129</v>
      </c>
      <c r="C41" s="72">
        <v>11.906283849999999</v>
      </c>
      <c r="D41" s="72">
        <v>10.047935729999999</v>
      </c>
      <c r="E41" s="72">
        <v>10.634238069999999</v>
      </c>
      <c r="F41" s="72">
        <v>6.1094335600000003</v>
      </c>
      <c r="G41" s="72">
        <v>10.177908039999998</v>
      </c>
      <c r="H41" s="72">
        <v>7.5936937699999998</v>
      </c>
      <c r="I41" s="72">
        <v>10.850198070000001</v>
      </c>
      <c r="J41" s="72">
        <v>13.245172880000002</v>
      </c>
      <c r="K41" s="72">
        <v>16.479208549999999</v>
      </c>
      <c r="L41" s="72">
        <v>15.69450943</v>
      </c>
      <c r="M41" s="72">
        <v>14.972376000000001</v>
      </c>
      <c r="N41" s="72">
        <v>10.833091619999998</v>
      </c>
      <c r="O41" s="415" t="s">
        <v>1478</v>
      </c>
    </row>
    <row r="42" spans="1:16">
      <c r="A42" s="287" t="s">
        <v>1479</v>
      </c>
      <c r="B42" s="72">
        <v>6.5709693699999994</v>
      </c>
      <c r="C42" s="72">
        <v>5.7872428899999999</v>
      </c>
      <c r="D42" s="72">
        <v>5.5517848300000008</v>
      </c>
      <c r="E42" s="72">
        <v>5.7640246499999996</v>
      </c>
      <c r="F42" s="72">
        <v>5.7626258799999999</v>
      </c>
      <c r="G42" s="72">
        <v>5.9705553</v>
      </c>
      <c r="H42" s="72">
        <v>5.4239396300000005</v>
      </c>
      <c r="I42" s="72">
        <v>5.8149511600000006</v>
      </c>
      <c r="J42" s="72">
        <v>6.8844634899999999</v>
      </c>
      <c r="K42" s="72">
        <v>7.0006794900000004</v>
      </c>
      <c r="L42" s="72">
        <v>7.6157102100000005</v>
      </c>
      <c r="M42" s="72">
        <v>8.7818924000000003</v>
      </c>
      <c r="N42" s="72">
        <v>8.9880185600000004</v>
      </c>
      <c r="O42" s="415" t="s">
        <v>1480</v>
      </c>
    </row>
    <row r="43" spans="1:16">
      <c r="A43" s="287" t="s">
        <v>1481</v>
      </c>
      <c r="B43" s="72">
        <v>702.52178870999978</v>
      </c>
      <c r="C43" s="72">
        <v>529.05205679999995</v>
      </c>
      <c r="D43" s="72">
        <v>565.49377280999988</v>
      </c>
      <c r="E43" s="72">
        <v>633.98347562999993</v>
      </c>
      <c r="F43" s="72">
        <v>680.48342979000006</v>
      </c>
      <c r="G43" s="72">
        <v>671.79015716000004</v>
      </c>
      <c r="H43" s="72">
        <v>506.29326573999992</v>
      </c>
      <c r="I43" s="72">
        <v>537.65883043000008</v>
      </c>
      <c r="J43" s="72">
        <v>560.67729749</v>
      </c>
      <c r="K43" s="72">
        <v>560.88191711999991</v>
      </c>
      <c r="L43" s="72">
        <v>600.78072127999985</v>
      </c>
      <c r="M43" s="72">
        <v>631.81122566999989</v>
      </c>
      <c r="N43" s="72">
        <v>622.60107326000002</v>
      </c>
      <c r="O43" s="415" t="s">
        <v>1482</v>
      </c>
    </row>
    <row r="44" spans="1:16">
      <c r="A44" s="287" t="s">
        <v>1294</v>
      </c>
      <c r="B44" s="72">
        <v>895.81076623000013</v>
      </c>
      <c r="C44" s="72">
        <v>724.02502086000004</v>
      </c>
      <c r="D44" s="72">
        <v>762.01366815999995</v>
      </c>
      <c r="E44" s="72">
        <v>832.26977844999999</v>
      </c>
      <c r="F44" s="72">
        <v>870.94186864000005</v>
      </c>
      <c r="G44" s="72">
        <v>874.92083898999999</v>
      </c>
      <c r="H44" s="72">
        <v>699.8393178099999</v>
      </c>
      <c r="I44" s="72">
        <v>747.34571469000002</v>
      </c>
      <c r="J44" s="72">
        <v>784.4265200100001</v>
      </c>
      <c r="K44" s="72">
        <v>791.91033020999998</v>
      </c>
      <c r="L44" s="72">
        <v>836.23037801000009</v>
      </c>
      <c r="M44" s="72">
        <v>858.78697266000006</v>
      </c>
      <c r="N44" s="72">
        <v>843.60569041999986</v>
      </c>
      <c r="O44" s="415" t="s">
        <v>166</v>
      </c>
    </row>
    <row r="45" spans="1:16">
      <c r="A45" s="285" t="s">
        <v>1295</v>
      </c>
      <c r="B45" s="72">
        <v>0</v>
      </c>
      <c r="C45" s="72">
        <v>0</v>
      </c>
      <c r="D45" s="72">
        <v>0</v>
      </c>
      <c r="E45" s="72">
        <v>0</v>
      </c>
      <c r="F45" s="72">
        <v>0</v>
      </c>
      <c r="G45" s="72">
        <v>0</v>
      </c>
      <c r="H45" s="72">
        <v>0</v>
      </c>
      <c r="I45" s="72">
        <v>0</v>
      </c>
      <c r="J45" s="72">
        <v>0</v>
      </c>
      <c r="K45" s="72">
        <v>0</v>
      </c>
      <c r="L45" s="72">
        <v>0</v>
      </c>
      <c r="M45" s="72">
        <v>0</v>
      </c>
      <c r="N45" s="72">
        <v>0</v>
      </c>
      <c r="O45" s="413" t="s">
        <v>1296</v>
      </c>
    </row>
    <row r="46" spans="1:16">
      <c r="A46" s="285" t="s">
        <v>1297</v>
      </c>
      <c r="B46" s="72"/>
      <c r="C46" s="72"/>
      <c r="D46" s="72"/>
      <c r="E46" s="72"/>
      <c r="F46" s="72"/>
      <c r="G46" s="72"/>
      <c r="H46" s="72"/>
      <c r="I46" s="72"/>
      <c r="J46" s="72"/>
      <c r="K46" s="72"/>
      <c r="L46" s="72"/>
      <c r="M46" s="72"/>
      <c r="N46" s="72"/>
      <c r="O46" s="413" t="s">
        <v>1298</v>
      </c>
    </row>
    <row r="47" spans="1:16">
      <c r="A47" s="287" t="s">
        <v>1299</v>
      </c>
      <c r="B47" s="72">
        <v>938.56209045999992</v>
      </c>
      <c r="C47" s="72">
        <v>938.56209045999992</v>
      </c>
      <c r="D47" s="72">
        <v>938.55741746000001</v>
      </c>
      <c r="E47" s="72">
        <v>938.55741746000001</v>
      </c>
      <c r="F47" s="72">
        <v>938.5574174599999</v>
      </c>
      <c r="G47" s="72">
        <v>938.5574174599999</v>
      </c>
      <c r="H47" s="72">
        <v>938.55741746000001</v>
      </c>
      <c r="I47" s="72">
        <v>938.55741746000001</v>
      </c>
      <c r="J47" s="72">
        <v>838.55741746000001</v>
      </c>
      <c r="K47" s="72">
        <v>838.55741746000012</v>
      </c>
      <c r="L47" s="72">
        <v>838.55741746000012</v>
      </c>
      <c r="M47" s="72">
        <v>838.55741746000001</v>
      </c>
      <c r="N47" s="72">
        <v>838.55741746000001</v>
      </c>
      <c r="O47" s="415" t="s">
        <v>1300</v>
      </c>
    </row>
    <row r="48" spans="1:16">
      <c r="A48" s="287" t="s">
        <v>1483</v>
      </c>
      <c r="B48" s="72">
        <v>0</v>
      </c>
      <c r="C48" s="72">
        <v>0</v>
      </c>
      <c r="D48" s="72">
        <v>0</v>
      </c>
      <c r="E48" s="72">
        <v>0</v>
      </c>
      <c r="F48" s="72">
        <v>0</v>
      </c>
      <c r="G48" s="72">
        <v>0</v>
      </c>
      <c r="H48" s="72">
        <v>0</v>
      </c>
      <c r="I48" s="72">
        <v>0</v>
      </c>
      <c r="J48" s="72">
        <v>0</v>
      </c>
      <c r="K48" s="72">
        <v>0</v>
      </c>
      <c r="L48" s="72">
        <v>0</v>
      </c>
      <c r="M48" s="72">
        <v>0</v>
      </c>
      <c r="N48" s="72">
        <v>0</v>
      </c>
      <c r="O48" s="415" t="s">
        <v>1484</v>
      </c>
    </row>
    <row r="49" spans="1:15">
      <c r="A49" s="287" t="s">
        <v>1485</v>
      </c>
      <c r="B49" s="72">
        <v>176.59830717000003</v>
      </c>
      <c r="C49" s="72">
        <v>176.59830717000003</v>
      </c>
      <c r="D49" s="72">
        <v>176.83098439000003</v>
      </c>
      <c r="E49" s="72">
        <v>176.83098439</v>
      </c>
      <c r="F49" s="72">
        <v>176.83098439</v>
      </c>
      <c r="G49" s="72">
        <v>176.83098439</v>
      </c>
      <c r="H49" s="72">
        <v>176.83098439000003</v>
      </c>
      <c r="I49" s="72">
        <v>176.95415578000001</v>
      </c>
      <c r="J49" s="72">
        <v>213.99111578</v>
      </c>
      <c r="K49" s="72">
        <v>213.99111578</v>
      </c>
      <c r="L49" s="72">
        <v>213.99111578</v>
      </c>
      <c r="M49" s="72">
        <v>222.10009546999999</v>
      </c>
      <c r="N49" s="72">
        <v>222.10009547000001</v>
      </c>
      <c r="O49" s="415" t="s">
        <v>1486</v>
      </c>
    </row>
    <row r="50" spans="1:15">
      <c r="A50" s="287" t="s">
        <v>1487</v>
      </c>
      <c r="B50" s="72">
        <v>-7.7905803300000001</v>
      </c>
      <c r="C50" s="72">
        <v>-7.2075261499999996</v>
      </c>
      <c r="D50" s="72">
        <v>-6.7741392300000003</v>
      </c>
      <c r="E50" s="72">
        <v>-6.9156642799999997</v>
      </c>
      <c r="F50" s="72">
        <v>-6.81066387</v>
      </c>
      <c r="G50" s="72">
        <v>-6.8969602700000001</v>
      </c>
      <c r="H50" s="72">
        <v>-6.7917494200000004</v>
      </c>
      <c r="I50" s="72">
        <v>-7.0634316000000004</v>
      </c>
      <c r="J50" s="72">
        <v>-17.327875150000001</v>
      </c>
      <c r="K50" s="72">
        <v>-15.481331430000001</v>
      </c>
      <c r="L50" s="72">
        <v>-11.872885220000001</v>
      </c>
      <c r="M50" s="72">
        <v>-10.080301819999999</v>
      </c>
      <c r="N50" s="72">
        <v>-9.7996760399999978</v>
      </c>
      <c r="O50" s="415" t="s">
        <v>1488</v>
      </c>
    </row>
    <row r="51" spans="1:15">
      <c r="A51" s="287" t="s">
        <v>1489</v>
      </c>
      <c r="B51" s="72">
        <v>0</v>
      </c>
      <c r="C51" s="72">
        <v>0</v>
      </c>
      <c r="D51" s="72">
        <v>0</v>
      </c>
      <c r="E51" s="72">
        <v>0</v>
      </c>
      <c r="F51" s="72">
        <v>0</v>
      </c>
      <c r="G51" s="72">
        <v>0</v>
      </c>
      <c r="H51" s="72">
        <v>0</v>
      </c>
      <c r="I51" s="72">
        <v>0</v>
      </c>
      <c r="J51" s="72">
        <v>0</v>
      </c>
      <c r="K51" s="72">
        <v>0</v>
      </c>
      <c r="L51" s="72">
        <v>0</v>
      </c>
      <c r="M51" s="72">
        <v>0</v>
      </c>
      <c r="N51" s="72">
        <v>0</v>
      </c>
      <c r="O51" s="415" t="s">
        <v>1490</v>
      </c>
    </row>
    <row r="52" spans="1:15">
      <c r="A52" s="287" t="s">
        <v>1491</v>
      </c>
      <c r="B52" s="72">
        <v>688.52533191000009</v>
      </c>
      <c r="C52" s="72">
        <v>716.17114314000003</v>
      </c>
      <c r="D52" s="72">
        <v>732.97542161000024</v>
      </c>
      <c r="E52" s="72">
        <v>744.93256989999986</v>
      </c>
      <c r="F52" s="72">
        <v>742.50397326000018</v>
      </c>
      <c r="G52" s="72">
        <v>746.64348991999998</v>
      </c>
      <c r="H52" s="72">
        <v>757.48167713999987</v>
      </c>
      <c r="I52" s="72">
        <v>794.03587522000009</v>
      </c>
      <c r="J52" s="72">
        <v>800.44053053999994</v>
      </c>
      <c r="K52" s="72">
        <v>822.59702563999997</v>
      </c>
      <c r="L52" s="72">
        <v>836.24245295000003</v>
      </c>
      <c r="M52" s="72">
        <v>839.33373890999985</v>
      </c>
      <c r="N52" s="72">
        <v>872.06814637000002</v>
      </c>
      <c r="O52" s="415" t="s">
        <v>1492</v>
      </c>
    </row>
    <row r="53" spans="1:15">
      <c r="A53" s="287" t="s">
        <v>9</v>
      </c>
      <c r="B53" s="72">
        <v>1795.8951492200003</v>
      </c>
      <c r="C53" s="72">
        <v>1824.1240146399996</v>
      </c>
      <c r="D53" s="72">
        <v>1841.5896842400002</v>
      </c>
      <c r="E53" s="72">
        <v>1853.4053074900003</v>
      </c>
      <c r="F53" s="72">
        <v>1851.08171126</v>
      </c>
      <c r="G53" s="72">
        <v>1855.1349315300001</v>
      </c>
      <c r="H53" s="72">
        <v>1866.0783295699998</v>
      </c>
      <c r="I53" s="72">
        <v>1902.4840168499998</v>
      </c>
      <c r="J53" s="72">
        <v>1835.6611886400001</v>
      </c>
      <c r="K53" s="72">
        <v>1859.6642274900003</v>
      </c>
      <c r="L53" s="72">
        <v>1876.91810098</v>
      </c>
      <c r="M53" s="72">
        <v>1889.9109500200002</v>
      </c>
      <c r="N53" s="72">
        <v>1922.92598331</v>
      </c>
      <c r="O53" s="415" t="s">
        <v>1315</v>
      </c>
    </row>
    <row r="54" spans="1:15" s="103" customFormat="1" ht="10.5" thickBot="1">
      <c r="A54" s="367" t="s">
        <v>10</v>
      </c>
      <c r="B54" s="418">
        <v>2691.7059155300003</v>
      </c>
      <c r="C54" s="418">
        <v>2548.1490355399997</v>
      </c>
      <c r="D54" s="418">
        <v>2603.6033524699997</v>
      </c>
      <c r="E54" s="418">
        <v>2685.6750860299999</v>
      </c>
      <c r="F54" s="418">
        <v>2722.0235800000005</v>
      </c>
      <c r="G54" s="418">
        <v>2730.0557706</v>
      </c>
      <c r="H54" s="418">
        <v>2565.9176474799997</v>
      </c>
      <c r="I54" s="418">
        <v>2649.8297316100002</v>
      </c>
      <c r="J54" s="418">
        <v>2620.087708739999</v>
      </c>
      <c r="K54" s="418">
        <v>2651.5745577600001</v>
      </c>
      <c r="L54" s="418">
        <v>2713.1484790399991</v>
      </c>
      <c r="M54" s="418">
        <v>2748.6979227500001</v>
      </c>
      <c r="N54" s="418">
        <v>2766.5316737700005</v>
      </c>
      <c r="O54" s="419" t="s">
        <v>1493</v>
      </c>
    </row>
    <row r="55" spans="1:15" ht="15.75" customHeight="1" thickBot="1">
      <c r="A55" s="625"/>
      <c r="B55" s="626"/>
      <c r="C55" s="626"/>
      <c r="D55" s="626"/>
      <c r="E55" s="626"/>
      <c r="F55" s="626"/>
      <c r="G55" s="626"/>
      <c r="H55" s="626"/>
      <c r="I55" s="626"/>
      <c r="J55" s="626"/>
      <c r="K55" s="626"/>
      <c r="L55" s="626"/>
      <c r="M55" s="626"/>
      <c r="N55" s="626"/>
      <c r="O55" s="634"/>
    </row>
    <row r="57" spans="1:15">
      <c r="B57" s="21"/>
      <c r="C57" s="21"/>
      <c r="D57" s="21"/>
      <c r="E57" s="21"/>
      <c r="F57" s="21"/>
      <c r="G57" s="21"/>
      <c r="H57" s="21"/>
      <c r="I57" s="21"/>
      <c r="J57" s="21"/>
      <c r="K57" s="21"/>
      <c r="L57" s="21"/>
      <c r="M57" s="21"/>
      <c r="N57" s="21"/>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9" workbookViewId="0">
      <selection activeCell="C7" sqref="C7"/>
    </sheetView>
  </sheetViews>
  <sheetFormatPr defaultColWidth="9.140625" defaultRowHeight="9.75"/>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435" customWidth="1"/>
    <col min="18" max="16384" width="9.140625" style="3"/>
  </cols>
  <sheetData>
    <row r="1" spans="1:17" s="1" customFormat="1" ht="12.75">
      <c r="A1" s="138"/>
      <c r="B1" s="138"/>
      <c r="C1" s="633" t="s">
        <v>282</v>
      </c>
      <c r="D1" s="633"/>
      <c r="E1" s="633"/>
      <c r="F1" s="633"/>
      <c r="G1" s="633"/>
      <c r="H1" s="633"/>
      <c r="I1" s="633"/>
      <c r="J1" s="633"/>
      <c r="K1" s="633"/>
      <c r="L1" s="633"/>
      <c r="M1" s="633"/>
      <c r="N1" s="633"/>
      <c r="O1" s="633"/>
      <c r="P1" s="633"/>
      <c r="Q1" s="633"/>
    </row>
    <row r="2" spans="1:17" s="134" customFormat="1" ht="12.75" customHeight="1">
      <c r="A2" s="139"/>
      <c r="B2" s="139"/>
      <c r="C2" s="617" t="s">
        <v>583</v>
      </c>
      <c r="D2" s="617"/>
      <c r="E2" s="617"/>
      <c r="F2" s="617"/>
      <c r="G2" s="617"/>
      <c r="H2" s="617"/>
      <c r="I2" s="617"/>
      <c r="J2" s="617"/>
      <c r="K2" s="617"/>
      <c r="L2" s="617"/>
      <c r="M2" s="617"/>
      <c r="N2" s="617"/>
      <c r="O2" s="617"/>
      <c r="P2" s="617"/>
      <c r="Q2" s="617"/>
    </row>
    <row r="3" spans="1:17" s="4" customFormat="1" ht="6" customHeight="1" thickBot="1">
      <c r="A3" s="62"/>
      <c r="B3" s="62"/>
      <c r="C3" s="74"/>
      <c r="D3" s="74"/>
      <c r="E3" s="74"/>
      <c r="F3" s="74"/>
      <c r="G3" s="74"/>
      <c r="H3" s="74"/>
      <c r="I3" s="74"/>
      <c r="J3" s="74"/>
      <c r="K3" s="74"/>
      <c r="L3" s="74"/>
      <c r="M3" s="74"/>
      <c r="N3" s="74"/>
      <c r="O3" s="74"/>
      <c r="P3" s="74"/>
      <c r="Q3" s="420"/>
    </row>
    <row r="4" spans="1:17" ht="10.5" thickBot="1">
      <c r="A4" s="421" t="s">
        <v>5</v>
      </c>
      <c r="B4" s="422" t="s">
        <v>5</v>
      </c>
      <c r="C4" s="592" t="s">
        <v>5</v>
      </c>
      <c r="D4" s="41">
        <v>42491</v>
      </c>
      <c r="E4" s="41">
        <v>42522</v>
      </c>
      <c r="F4" s="41">
        <v>42552</v>
      </c>
      <c r="G4" s="41">
        <v>42583</v>
      </c>
      <c r="H4" s="41">
        <v>42614</v>
      </c>
      <c r="I4" s="41">
        <v>42644</v>
      </c>
      <c r="J4" s="41">
        <v>42675</v>
      </c>
      <c r="K4" s="41">
        <v>42705</v>
      </c>
      <c r="L4" s="41">
        <v>42736</v>
      </c>
      <c r="M4" s="41">
        <v>42767</v>
      </c>
      <c r="N4" s="41">
        <v>42795</v>
      </c>
      <c r="O4" s="41">
        <v>42826</v>
      </c>
      <c r="P4" s="41">
        <v>42856</v>
      </c>
      <c r="Q4" s="280" t="s">
        <v>144</v>
      </c>
    </row>
    <row r="5" spans="1:17">
      <c r="A5" s="423" t="s">
        <v>1321</v>
      </c>
      <c r="B5" s="424" t="s">
        <v>1321</v>
      </c>
      <c r="C5" s="282" t="s">
        <v>1179</v>
      </c>
      <c r="D5" s="290"/>
      <c r="E5" s="290"/>
      <c r="F5" s="290"/>
      <c r="G5" s="290"/>
      <c r="H5" s="290"/>
      <c r="I5" s="290"/>
      <c r="J5" s="290"/>
      <c r="K5" s="290"/>
      <c r="L5" s="290"/>
      <c r="M5" s="290"/>
      <c r="N5" s="290"/>
      <c r="O5" s="290"/>
      <c r="P5" s="290"/>
      <c r="Q5" s="284" t="s">
        <v>255</v>
      </c>
    </row>
    <row r="6" spans="1:17">
      <c r="A6" s="423" t="s">
        <v>1323</v>
      </c>
      <c r="B6" s="424" t="s">
        <v>1323</v>
      </c>
      <c r="C6" s="285" t="s">
        <v>1180</v>
      </c>
      <c r="D6" s="290"/>
      <c r="E6" s="290"/>
      <c r="F6" s="290"/>
      <c r="G6" s="290"/>
      <c r="H6" s="290"/>
      <c r="I6" s="290"/>
      <c r="J6" s="290"/>
      <c r="K6" s="290"/>
      <c r="L6" s="290"/>
      <c r="M6" s="290"/>
      <c r="N6" s="290"/>
      <c r="O6" s="290"/>
      <c r="P6" s="290"/>
      <c r="Q6" s="122" t="s">
        <v>1181</v>
      </c>
    </row>
    <row r="7" spans="1:17">
      <c r="A7" s="423" t="s">
        <v>1324</v>
      </c>
      <c r="B7" s="424" t="s">
        <v>1325</v>
      </c>
      <c r="C7" s="287" t="s">
        <v>1182</v>
      </c>
      <c r="D7" s="290">
        <v>858.31877408000014</v>
      </c>
      <c r="E7" s="290">
        <v>853.46153729000014</v>
      </c>
      <c r="F7" s="290">
        <v>867.17919458000006</v>
      </c>
      <c r="G7" s="290">
        <v>869.48985578999987</v>
      </c>
      <c r="H7" s="290">
        <v>887.01158138000005</v>
      </c>
      <c r="I7" s="290">
        <v>803.08545728000001</v>
      </c>
      <c r="J7" s="290">
        <v>785.11509892999993</v>
      </c>
      <c r="K7" s="290">
        <v>762.98249119000002</v>
      </c>
      <c r="L7" s="290">
        <v>772.71757550999996</v>
      </c>
      <c r="M7" s="290">
        <v>754.77012190999994</v>
      </c>
      <c r="N7" s="290">
        <v>714.9479235199999</v>
      </c>
      <c r="O7" s="290">
        <v>692.96114977999991</v>
      </c>
      <c r="P7" s="290">
        <v>677.79000296999993</v>
      </c>
      <c r="Q7" s="289" t="s">
        <v>1183</v>
      </c>
    </row>
    <row r="8" spans="1:17">
      <c r="A8" s="424" t="s">
        <v>1326</v>
      </c>
      <c r="B8" s="424" t="s">
        <v>1326</v>
      </c>
      <c r="C8" s="288" t="s">
        <v>1184</v>
      </c>
      <c r="D8" s="290">
        <v>0</v>
      </c>
      <c r="E8" s="290">
        <v>0</v>
      </c>
      <c r="F8" s="290">
        <v>0</v>
      </c>
      <c r="G8" s="290">
        <v>0</v>
      </c>
      <c r="H8" s="290">
        <v>0</v>
      </c>
      <c r="I8" s="290">
        <v>0</v>
      </c>
      <c r="J8" s="290">
        <v>0</v>
      </c>
      <c r="K8" s="290">
        <v>0</v>
      </c>
      <c r="L8" s="290">
        <v>0</v>
      </c>
      <c r="M8" s="290">
        <v>0</v>
      </c>
      <c r="N8" s="290">
        <v>0</v>
      </c>
      <c r="O8" s="290">
        <v>0</v>
      </c>
      <c r="P8" s="290">
        <v>0</v>
      </c>
      <c r="Q8" s="289" t="s">
        <v>1185</v>
      </c>
    </row>
    <row r="9" spans="1:17">
      <c r="A9" s="424" t="s">
        <v>194</v>
      </c>
      <c r="B9" s="424" t="s">
        <v>1327</v>
      </c>
      <c r="C9" s="288" t="s">
        <v>1186</v>
      </c>
      <c r="D9" s="290">
        <v>51.523811899999998</v>
      </c>
      <c r="E9" s="290">
        <v>42.717303549999997</v>
      </c>
      <c r="F9" s="290">
        <v>44.3388408</v>
      </c>
      <c r="G9" s="290">
        <v>44.272610520000001</v>
      </c>
      <c r="H9" s="290">
        <v>44.353457420000012</v>
      </c>
      <c r="I9" s="290">
        <v>44.145606299999997</v>
      </c>
      <c r="J9" s="290">
        <v>70.194214160000001</v>
      </c>
      <c r="K9" s="290">
        <v>82.168517000000008</v>
      </c>
      <c r="L9" s="290">
        <v>81.312827689999992</v>
      </c>
      <c r="M9" s="290">
        <v>80.42322059</v>
      </c>
      <c r="N9" s="290">
        <v>102.217314</v>
      </c>
      <c r="O9" s="290">
        <v>122.01552099999999</v>
      </c>
      <c r="P9" s="290">
        <v>135.31638574999999</v>
      </c>
      <c r="Q9" s="289" t="s">
        <v>1187</v>
      </c>
    </row>
    <row r="10" spans="1:17">
      <c r="A10" s="424" t="s">
        <v>1328</v>
      </c>
      <c r="B10" s="424" t="s">
        <v>1328</v>
      </c>
      <c r="C10" s="288" t="s">
        <v>1188</v>
      </c>
      <c r="D10" s="290">
        <v>39.323700070000001</v>
      </c>
      <c r="E10" s="290">
        <v>36.863268349999998</v>
      </c>
      <c r="F10" s="290">
        <v>41.428853849999996</v>
      </c>
      <c r="G10" s="290">
        <v>52.192500089999996</v>
      </c>
      <c r="H10" s="290">
        <v>47.070274819999995</v>
      </c>
      <c r="I10" s="290">
        <v>129.36659657000001</v>
      </c>
      <c r="J10" s="290">
        <v>153.12262220000002</v>
      </c>
      <c r="K10" s="290">
        <v>187.54429791000001</v>
      </c>
      <c r="L10" s="290">
        <v>191.26023943000001</v>
      </c>
      <c r="M10" s="290">
        <v>223.92241822</v>
      </c>
      <c r="N10" s="290">
        <v>251.14794709</v>
      </c>
      <c r="O10" s="290">
        <v>251.39014639999999</v>
      </c>
      <c r="P10" s="290">
        <v>263.34584749999999</v>
      </c>
      <c r="Q10" s="289" t="s">
        <v>1189</v>
      </c>
    </row>
    <row r="11" spans="1:17" ht="19.5">
      <c r="A11" s="424" t="s">
        <v>1329</v>
      </c>
      <c r="B11" s="424" t="s">
        <v>1330</v>
      </c>
      <c r="C11" s="288" t="s">
        <v>1190</v>
      </c>
      <c r="D11" s="290">
        <v>0</v>
      </c>
      <c r="E11" s="290">
        <v>0</v>
      </c>
      <c r="F11" s="290">
        <v>0</v>
      </c>
      <c r="G11" s="290">
        <v>0</v>
      </c>
      <c r="H11" s="290">
        <v>0</v>
      </c>
      <c r="I11" s="290">
        <v>0</v>
      </c>
      <c r="J11" s="290">
        <v>0</v>
      </c>
      <c r="K11" s="290">
        <v>0</v>
      </c>
      <c r="L11" s="290">
        <v>0</v>
      </c>
      <c r="M11" s="290">
        <v>0</v>
      </c>
      <c r="N11" s="290">
        <v>0</v>
      </c>
      <c r="O11" s="290">
        <v>0</v>
      </c>
      <c r="P11" s="290">
        <v>0</v>
      </c>
      <c r="Q11" s="289" t="s">
        <v>1191</v>
      </c>
    </row>
    <row r="12" spans="1:17" ht="19.5">
      <c r="A12" s="424" t="s">
        <v>1332</v>
      </c>
      <c r="B12" s="424" t="s">
        <v>1333</v>
      </c>
      <c r="C12" s="288" t="s">
        <v>1192</v>
      </c>
      <c r="D12" s="290">
        <v>0</v>
      </c>
      <c r="E12" s="290">
        <v>0</v>
      </c>
      <c r="F12" s="290">
        <v>0</v>
      </c>
      <c r="G12" s="290">
        <v>0</v>
      </c>
      <c r="H12" s="290">
        <v>0</v>
      </c>
      <c r="I12" s="290">
        <v>0</v>
      </c>
      <c r="J12" s="290">
        <v>0</v>
      </c>
      <c r="K12" s="290">
        <v>0</v>
      </c>
      <c r="L12" s="290">
        <v>0</v>
      </c>
      <c r="M12" s="290">
        <v>0</v>
      </c>
      <c r="N12" s="290">
        <v>0</v>
      </c>
      <c r="O12" s="290">
        <v>0</v>
      </c>
      <c r="P12" s="290">
        <v>0</v>
      </c>
      <c r="Q12" s="289" t="s">
        <v>1193</v>
      </c>
    </row>
    <row r="13" spans="1:17" ht="19.5">
      <c r="A13" s="424" t="s">
        <v>1335</v>
      </c>
      <c r="B13" s="424" t="s">
        <v>1335</v>
      </c>
      <c r="C13" s="288" t="s">
        <v>1194</v>
      </c>
      <c r="D13" s="290">
        <v>0</v>
      </c>
      <c r="E13" s="290">
        <v>0</v>
      </c>
      <c r="F13" s="290">
        <v>0</v>
      </c>
      <c r="G13" s="290">
        <v>0</v>
      </c>
      <c r="H13" s="290">
        <v>0</v>
      </c>
      <c r="I13" s="290">
        <v>0</v>
      </c>
      <c r="J13" s="290">
        <v>0</v>
      </c>
      <c r="K13" s="290">
        <v>0</v>
      </c>
      <c r="L13" s="290">
        <v>0</v>
      </c>
      <c r="M13" s="290">
        <v>0</v>
      </c>
      <c r="N13" s="290">
        <v>0</v>
      </c>
      <c r="O13" s="290">
        <v>0</v>
      </c>
      <c r="P13" s="290">
        <v>0</v>
      </c>
      <c r="Q13" s="289" t="s">
        <v>1195</v>
      </c>
    </row>
    <row r="14" spans="1:17">
      <c r="A14" s="425" t="s">
        <v>1337</v>
      </c>
      <c r="B14" s="424" t="s">
        <v>1337</v>
      </c>
      <c r="C14" s="288" t="s">
        <v>1196</v>
      </c>
      <c r="D14" s="290">
        <v>49.271168070000002</v>
      </c>
      <c r="E14" s="290">
        <v>32.467564139999993</v>
      </c>
      <c r="F14" s="290">
        <v>31.560885949999999</v>
      </c>
      <c r="G14" s="290">
        <v>46.791144150000001</v>
      </c>
      <c r="H14" s="290">
        <v>57.95961054</v>
      </c>
      <c r="I14" s="290">
        <v>46.632465260000004</v>
      </c>
      <c r="J14" s="290">
        <v>48.036076899999998</v>
      </c>
      <c r="K14" s="290">
        <v>48.530319660000004</v>
      </c>
      <c r="L14" s="290">
        <v>48.756445929999998</v>
      </c>
      <c r="M14" s="290">
        <v>48.99168289</v>
      </c>
      <c r="N14" s="290">
        <v>51.979852029999996</v>
      </c>
      <c r="O14" s="290">
        <v>51.299223279999993</v>
      </c>
      <c r="P14" s="290">
        <v>51.295439880000004</v>
      </c>
      <c r="Q14" s="289" t="s">
        <v>1197</v>
      </c>
    </row>
    <row r="15" spans="1:17">
      <c r="A15" s="425" t="s">
        <v>1339</v>
      </c>
      <c r="B15" s="424" t="s">
        <v>1339</v>
      </c>
      <c r="C15" s="288" t="s">
        <v>1198</v>
      </c>
      <c r="D15" s="290">
        <v>0</v>
      </c>
      <c r="E15" s="290">
        <v>0</v>
      </c>
      <c r="F15" s="290">
        <v>0</v>
      </c>
      <c r="G15" s="290">
        <v>0</v>
      </c>
      <c r="H15" s="290">
        <v>0</v>
      </c>
      <c r="I15" s="290">
        <v>0</v>
      </c>
      <c r="J15" s="290">
        <v>0</v>
      </c>
      <c r="K15" s="290">
        <v>0</v>
      </c>
      <c r="L15" s="290">
        <v>0</v>
      </c>
      <c r="M15" s="290">
        <v>0</v>
      </c>
      <c r="N15" s="290">
        <v>0</v>
      </c>
      <c r="O15" s="290">
        <v>0</v>
      </c>
      <c r="P15" s="290">
        <v>0</v>
      </c>
      <c r="Q15" s="289" t="s">
        <v>1199</v>
      </c>
    </row>
    <row r="16" spans="1:17" ht="19.5">
      <c r="A16" s="425" t="s">
        <v>1579</v>
      </c>
      <c r="B16" s="424" t="s">
        <v>1341</v>
      </c>
      <c r="C16" s="288" t="s">
        <v>1200</v>
      </c>
      <c r="D16" s="290">
        <v>0</v>
      </c>
      <c r="E16" s="290">
        <v>0</v>
      </c>
      <c r="F16" s="290">
        <v>0</v>
      </c>
      <c r="G16" s="290">
        <v>0</v>
      </c>
      <c r="H16" s="290">
        <v>0</v>
      </c>
      <c r="I16" s="290">
        <v>0</v>
      </c>
      <c r="J16" s="290">
        <v>0</v>
      </c>
      <c r="K16" s="290">
        <v>0</v>
      </c>
      <c r="L16" s="290">
        <v>0</v>
      </c>
      <c r="M16" s="290">
        <v>0</v>
      </c>
      <c r="N16" s="290">
        <v>0</v>
      </c>
      <c r="O16" s="290">
        <v>0</v>
      </c>
      <c r="P16" s="290">
        <v>0</v>
      </c>
      <c r="Q16" s="289" t="s">
        <v>1201</v>
      </c>
    </row>
    <row r="17" spans="1:17">
      <c r="A17" s="425" t="s">
        <v>1580</v>
      </c>
      <c r="B17" s="424" t="s">
        <v>1344</v>
      </c>
      <c r="C17" s="288" t="s">
        <v>1202</v>
      </c>
      <c r="D17" s="290">
        <v>0</v>
      </c>
      <c r="E17" s="290">
        <v>0</v>
      </c>
      <c r="F17" s="290">
        <v>0</v>
      </c>
      <c r="G17" s="290">
        <v>0</v>
      </c>
      <c r="H17" s="290">
        <v>0</v>
      </c>
      <c r="I17" s="290">
        <v>0</v>
      </c>
      <c r="J17" s="290">
        <v>0</v>
      </c>
      <c r="K17" s="290">
        <v>0</v>
      </c>
      <c r="L17" s="290">
        <v>0</v>
      </c>
      <c r="M17" s="290">
        <v>0</v>
      </c>
      <c r="N17" s="290">
        <v>0</v>
      </c>
      <c r="O17" s="290">
        <v>0</v>
      </c>
      <c r="P17" s="290">
        <v>0</v>
      </c>
      <c r="Q17" s="289" t="s">
        <v>1203</v>
      </c>
    </row>
    <row r="18" spans="1:17">
      <c r="A18" s="426"/>
      <c r="B18" s="424" t="s">
        <v>1346</v>
      </c>
      <c r="C18" s="288" t="s">
        <v>1204</v>
      </c>
      <c r="D18" s="290">
        <v>0</v>
      </c>
      <c r="E18" s="290">
        <v>0</v>
      </c>
      <c r="F18" s="290">
        <v>0</v>
      </c>
      <c r="G18" s="290">
        <v>0</v>
      </c>
      <c r="H18" s="290">
        <v>0</v>
      </c>
      <c r="I18" s="290">
        <v>0</v>
      </c>
      <c r="J18" s="290">
        <v>0</v>
      </c>
      <c r="K18" s="290">
        <v>0</v>
      </c>
      <c r="L18" s="290">
        <v>0</v>
      </c>
      <c r="M18" s="290">
        <v>0</v>
      </c>
      <c r="N18" s="290">
        <v>0</v>
      </c>
      <c r="O18" s="290">
        <v>0</v>
      </c>
      <c r="P18" s="290">
        <v>0</v>
      </c>
      <c r="Q18" s="289" t="s">
        <v>1205</v>
      </c>
    </row>
    <row r="19" spans="1:17" ht="19.5">
      <c r="A19" s="426"/>
      <c r="B19" s="424" t="s">
        <v>1347</v>
      </c>
      <c r="C19" s="288" t="s">
        <v>1206</v>
      </c>
      <c r="D19" s="290">
        <v>0</v>
      </c>
      <c r="E19" s="290">
        <v>0</v>
      </c>
      <c r="F19" s="290">
        <v>0</v>
      </c>
      <c r="G19" s="290">
        <v>0</v>
      </c>
      <c r="H19" s="290">
        <v>0</v>
      </c>
      <c r="I19" s="290">
        <v>0</v>
      </c>
      <c r="J19" s="290">
        <v>0</v>
      </c>
      <c r="K19" s="290">
        <v>0</v>
      </c>
      <c r="L19" s="290">
        <v>0</v>
      </c>
      <c r="M19" s="290">
        <v>0</v>
      </c>
      <c r="N19" s="290">
        <v>0</v>
      </c>
      <c r="O19" s="290">
        <v>0</v>
      </c>
      <c r="P19" s="290">
        <v>0</v>
      </c>
      <c r="Q19" s="289" t="s">
        <v>1207</v>
      </c>
    </row>
    <row r="20" spans="1:17">
      <c r="A20" s="425" t="s">
        <v>1348</v>
      </c>
      <c r="B20" s="424" t="s">
        <v>1349</v>
      </c>
      <c r="C20" s="288" t="s">
        <v>1208</v>
      </c>
      <c r="D20" s="290">
        <v>0</v>
      </c>
      <c r="E20" s="290">
        <v>0.16185056</v>
      </c>
      <c r="F20" s="290">
        <v>0.16185056</v>
      </c>
      <c r="G20" s="290">
        <v>0.16185056</v>
      </c>
      <c r="H20" s="290">
        <v>0.16185056</v>
      </c>
      <c r="I20" s="290">
        <v>0.16185056</v>
      </c>
      <c r="J20" s="290">
        <v>0.16185056</v>
      </c>
      <c r="K20" s="290">
        <v>0.16185056</v>
      </c>
      <c r="L20" s="290">
        <v>0.16185056</v>
      </c>
      <c r="M20" s="290">
        <v>0.16185056</v>
      </c>
      <c r="N20" s="290">
        <v>0</v>
      </c>
      <c r="O20" s="290">
        <v>0</v>
      </c>
      <c r="P20" s="290">
        <v>0</v>
      </c>
      <c r="Q20" s="289" t="s">
        <v>1209</v>
      </c>
    </row>
    <row r="21" spans="1:17">
      <c r="A21" s="425" t="s">
        <v>1350</v>
      </c>
      <c r="B21" s="424" t="s">
        <v>1350</v>
      </c>
      <c r="C21" s="288" t="s">
        <v>1210</v>
      </c>
      <c r="D21" s="290">
        <v>998.43745412000021</v>
      </c>
      <c r="E21" s="290">
        <v>965.67152389000012</v>
      </c>
      <c r="F21" s="290">
        <v>984.6696257399999</v>
      </c>
      <c r="G21" s="290">
        <v>1012.9079611099997</v>
      </c>
      <c r="H21" s="290">
        <v>1036.55677472</v>
      </c>
      <c r="I21" s="290">
        <v>1023.3919759699999</v>
      </c>
      <c r="J21" s="290">
        <v>1056.6298627499998</v>
      </c>
      <c r="K21" s="290">
        <v>1081.3874763200001</v>
      </c>
      <c r="L21" s="290">
        <v>1094.2089391199997</v>
      </c>
      <c r="M21" s="290">
        <v>1108.26929417</v>
      </c>
      <c r="N21" s="290">
        <v>1120.2930366400001</v>
      </c>
      <c r="O21" s="290">
        <v>1117.66604046</v>
      </c>
      <c r="P21" s="290">
        <v>1127.7476761</v>
      </c>
      <c r="Q21" s="289" t="s">
        <v>1211</v>
      </c>
    </row>
    <row r="22" spans="1:17">
      <c r="A22" s="425" t="s">
        <v>1581</v>
      </c>
      <c r="B22" s="424" t="s">
        <v>1352</v>
      </c>
      <c r="C22" s="285" t="s">
        <v>1212</v>
      </c>
      <c r="D22" s="290"/>
      <c r="E22" s="290"/>
      <c r="F22" s="290"/>
      <c r="G22" s="290"/>
      <c r="H22" s="290"/>
      <c r="I22" s="290"/>
      <c r="J22" s="290"/>
      <c r="K22" s="290"/>
      <c r="L22" s="290"/>
      <c r="M22" s="290"/>
      <c r="N22" s="290"/>
      <c r="O22" s="290"/>
      <c r="P22" s="290"/>
      <c r="Q22" s="122" t="s">
        <v>1213</v>
      </c>
    </row>
    <row r="23" spans="1:17">
      <c r="A23" s="425" t="s">
        <v>1353</v>
      </c>
      <c r="B23" s="424" t="s">
        <v>1353</v>
      </c>
      <c r="C23" s="287" t="s">
        <v>1214</v>
      </c>
      <c r="D23" s="290">
        <v>14.73483714</v>
      </c>
      <c r="E23" s="290">
        <v>18.303080560000001</v>
      </c>
      <c r="F23" s="290">
        <v>15.076901210000003</v>
      </c>
      <c r="G23" s="290">
        <v>9.4895700699999992</v>
      </c>
      <c r="H23" s="290">
        <v>9.3172154299999992</v>
      </c>
      <c r="I23" s="290">
        <v>41.464387240000001</v>
      </c>
      <c r="J23" s="290">
        <v>12.618840220000001</v>
      </c>
      <c r="K23" s="290">
        <v>7.0086087300000006</v>
      </c>
      <c r="L23" s="290">
        <v>11.24275518</v>
      </c>
      <c r="M23" s="290">
        <v>11.65021492</v>
      </c>
      <c r="N23" s="290">
        <v>8.7999683600000012</v>
      </c>
      <c r="O23" s="290">
        <v>12.555741210000001</v>
      </c>
      <c r="P23" s="290">
        <v>11.934693250000002</v>
      </c>
      <c r="Q23" s="289" t="s">
        <v>1215</v>
      </c>
    </row>
    <row r="24" spans="1:17">
      <c r="A24" s="425" t="s">
        <v>1354</v>
      </c>
      <c r="B24" s="427"/>
      <c r="C24" s="287" t="s">
        <v>1216</v>
      </c>
      <c r="D24" s="290">
        <v>150.34163884999998</v>
      </c>
      <c r="E24" s="290">
        <v>169.20832064000001</v>
      </c>
      <c r="F24" s="290">
        <v>177.28895105000001</v>
      </c>
      <c r="G24" s="290">
        <v>172.78549517000002</v>
      </c>
      <c r="H24" s="290">
        <v>206.22952143000003</v>
      </c>
      <c r="I24" s="290">
        <v>217.98732940000002</v>
      </c>
      <c r="J24" s="290">
        <v>215.19467058000001</v>
      </c>
      <c r="K24" s="290">
        <v>217.14804142</v>
      </c>
      <c r="L24" s="290">
        <v>233.08880873000001</v>
      </c>
      <c r="M24" s="290">
        <v>239.96605399000001</v>
      </c>
      <c r="N24" s="290">
        <v>224.22704544999996</v>
      </c>
      <c r="O24" s="290">
        <v>230.70490563000001</v>
      </c>
      <c r="P24" s="290">
        <v>222.37470862999999</v>
      </c>
      <c r="Q24" s="289" t="s">
        <v>1217</v>
      </c>
    </row>
    <row r="25" spans="1:17">
      <c r="A25" s="425" t="s">
        <v>1355</v>
      </c>
      <c r="B25" s="427"/>
      <c r="C25" s="287" t="s">
        <v>1218</v>
      </c>
      <c r="D25" s="290">
        <v>16.575831749999999</v>
      </c>
      <c r="E25" s="290">
        <v>25.49409524</v>
      </c>
      <c r="F25" s="290">
        <v>24.929280010000003</v>
      </c>
      <c r="G25" s="290">
        <v>25.11737153</v>
      </c>
      <c r="H25" s="290">
        <v>26.385523799999998</v>
      </c>
      <c r="I25" s="290">
        <v>25.161914509999999</v>
      </c>
      <c r="J25" s="290">
        <v>24.045105960000001</v>
      </c>
      <c r="K25" s="290">
        <v>23.538514679999999</v>
      </c>
      <c r="L25" s="290">
        <v>24.686938269999999</v>
      </c>
      <c r="M25" s="290">
        <v>26.000205900000001</v>
      </c>
      <c r="N25" s="290">
        <v>24.867665580000001</v>
      </c>
      <c r="O25" s="290">
        <v>27.984964680000001</v>
      </c>
      <c r="P25" s="290">
        <v>23.193170760000001</v>
      </c>
      <c r="Q25" s="289" t="s">
        <v>1219</v>
      </c>
    </row>
    <row r="26" spans="1:17">
      <c r="A26" s="425" t="s">
        <v>1356</v>
      </c>
      <c r="B26" s="424" t="s">
        <v>1356</v>
      </c>
      <c r="C26" s="287" t="s">
        <v>1220</v>
      </c>
      <c r="D26" s="290">
        <v>0.63516986999999991</v>
      </c>
      <c r="E26" s="290">
        <v>0.41753424</v>
      </c>
      <c r="F26" s="290">
        <v>0.45237259999999996</v>
      </c>
      <c r="G26" s="290">
        <v>0.44467944999999998</v>
      </c>
      <c r="H26" s="290">
        <v>0.44467944999999998</v>
      </c>
      <c r="I26" s="290">
        <v>2.7449290500000001</v>
      </c>
      <c r="J26" s="290">
        <v>1.8251613799999999</v>
      </c>
      <c r="K26" s="290">
        <v>1.9154103899999999</v>
      </c>
      <c r="L26" s="290">
        <v>2.5574043299999998</v>
      </c>
      <c r="M26" s="290">
        <v>1.4059855299999999</v>
      </c>
      <c r="N26" s="290">
        <v>2.01000574</v>
      </c>
      <c r="O26" s="290">
        <v>2.7218252900000004</v>
      </c>
      <c r="P26" s="290">
        <v>0</v>
      </c>
      <c r="Q26" s="289" t="s">
        <v>1221</v>
      </c>
    </row>
    <row r="27" spans="1:17">
      <c r="A27" s="425" t="s">
        <v>1357</v>
      </c>
      <c r="B27" s="424" t="s">
        <v>1357</v>
      </c>
      <c r="C27" s="287" t="s">
        <v>1222</v>
      </c>
      <c r="D27" s="290">
        <v>22.118921789999998</v>
      </c>
      <c r="E27" s="290">
        <v>9.17751567</v>
      </c>
      <c r="F27" s="290">
        <v>12.837169900000001</v>
      </c>
      <c r="G27" s="290">
        <v>16.05051061</v>
      </c>
      <c r="H27" s="290">
        <v>16.082399209999998</v>
      </c>
      <c r="I27" s="290">
        <v>25.242599859999999</v>
      </c>
      <c r="J27" s="290">
        <v>15.242323170000002</v>
      </c>
      <c r="K27" s="290">
        <v>18.448717329999997</v>
      </c>
      <c r="L27" s="290">
        <v>18.93645223</v>
      </c>
      <c r="M27" s="290">
        <v>23.047227209999999</v>
      </c>
      <c r="N27" s="290">
        <v>29.820727239999997</v>
      </c>
      <c r="O27" s="290">
        <v>30.553548859999996</v>
      </c>
      <c r="P27" s="290">
        <v>4.0481696400000002</v>
      </c>
      <c r="Q27" s="289" t="s">
        <v>1223</v>
      </c>
    </row>
    <row r="28" spans="1:17">
      <c r="A28" s="426"/>
      <c r="B28" s="424" t="s">
        <v>1358</v>
      </c>
      <c r="C28" s="287" t="s">
        <v>1224</v>
      </c>
      <c r="D28" s="290">
        <v>22.104853930000001</v>
      </c>
      <c r="E28" s="290">
        <v>22.980066790000006</v>
      </c>
      <c r="F28" s="290">
        <v>25.482559630000004</v>
      </c>
      <c r="G28" s="290">
        <v>26.097609360000003</v>
      </c>
      <c r="H28" s="290">
        <v>31.375352830000004</v>
      </c>
      <c r="I28" s="290">
        <v>34.121729520000002</v>
      </c>
      <c r="J28" s="290">
        <v>31.862292620000002</v>
      </c>
      <c r="K28" s="290">
        <v>20.58765043</v>
      </c>
      <c r="L28" s="290">
        <v>23.357150200000003</v>
      </c>
      <c r="M28" s="290">
        <v>25.851901480000002</v>
      </c>
      <c r="N28" s="290">
        <v>20.154579210000001</v>
      </c>
      <c r="O28" s="290">
        <v>27.149792779999999</v>
      </c>
      <c r="P28" s="290">
        <v>56.472473240000006</v>
      </c>
      <c r="Q28" s="289" t="s">
        <v>1225</v>
      </c>
    </row>
    <row r="29" spans="1:17" ht="19.5">
      <c r="A29" s="426"/>
      <c r="B29" s="424" t="s">
        <v>1359</v>
      </c>
      <c r="C29" s="287" t="s">
        <v>1226</v>
      </c>
      <c r="D29" s="290">
        <v>3.3610917900000001</v>
      </c>
      <c r="E29" s="290">
        <v>2.8643694700000002</v>
      </c>
      <c r="F29" s="290">
        <v>2.8643700000000001</v>
      </c>
      <c r="G29" s="290">
        <v>2.8643694700000002</v>
      </c>
      <c r="H29" s="290">
        <v>2.8643694700000002</v>
      </c>
      <c r="I29" s="290">
        <v>2.8643694700000002</v>
      </c>
      <c r="J29" s="290">
        <v>2.8643694700000002</v>
      </c>
      <c r="K29" s="290">
        <v>3.1635085399999996</v>
      </c>
      <c r="L29" s="290">
        <v>3.1635381300000001</v>
      </c>
      <c r="M29" s="290">
        <v>1.5291480799999999</v>
      </c>
      <c r="N29" s="290">
        <v>0</v>
      </c>
      <c r="O29" s="290">
        <v>0</v>
      </c>
      <c r="P29" s="290">
        <v>1.3713672400000001</v>
      </c>
      <c r="Q29" s="289" t="s">
        <v>1227</v>
      </c>
    </row>
    <row r="30" spans="1:17" ht="19.5">
      <c r="A30" s="426"/>
      <c r="B30" s="424" t="s">
        <v>1360</v>
      </c>
      <c r="C30" s="287" t="s">
        <v>1228</v>
      </c>
      <c r="D30" s="290">
        <v>0.752583</v>
      </c>
      <c r="E30" s="290">
        <v>0.752583</v>
      </c>
      <c r="F30" s="290">
        <v>0.752583</v>
      </c>
      <c r="G30" s="290">
        <v>0.752583</v>
      </c>
      <c r="H30" s="290">
        <v>0.752583</v>
      </c>
      <c r="I30" s="290">
        <v>0.752583</v>
      </c>
      <c r="J30" s="290">
        <v>0.752583</v>
      </c>
      <c r="K30" s="290">
        <v>0.752583</v>
      </c>
      <c r="L30" s="290">
        <v>0.75258000000000003</v>
      </c>
      <c r="M30" s="290">
        <v>0.752583</v>
      </c>
      <c r="N30" s="290">
        <v>0.752583</v>
      </c>
      <c r="O30" s="290">
        <v>0.752583</v>
      </c>
      <c r="P30" s="290">
        <v>0.752583</v>
      </c>
      <c r="Q30" s="289" t="s">
        <v>1229</v>
      </c>
    </row>
    <row r="31" spans="1:17">
      <c r="A31" s="426"/>
      <c r="B31" s="424" t="s">
        <v>1361</v>
      </c>
      <c r="C31" s="287" t="s">
        <v>1230</v>
      </c>
      <c r="D31" s="428">
        <v>0</v>
      </c>
      <c r="E31" s="428">
        <v>0</v>
      </c>
      <c r="F31" s="428">
        <v>5</v>
      </c>
      <c r="G31" s="428">
        <v>5</v>
      </c>
      <c r="H31" s="428">
        <v>5</v>
      </c>
      <c r="I31" s="428">
        <v>5</v>
      </c>
      <c r="J31" s="428">
        <v>5</v>
      </c>
      <c r="K31" s="428">
        <v>5</v>
      </c>
      <c r="L31" s="428">
        <v>5</v>
      </c>
      <c r="M31" s="428">
        <v>5</v>
      </c>
      <c r="N31" s="428">
        <v>5</v>
      </c>
      <c r="O31" s="428">
        <v>5</v>
      </c>
      <c r="P31" s="428">
        <v>5</v>
      </c>
      <c r="Q31" s="289" t="s">
        <v>1231</v>
      </c>
    </row>
    <row r="32" spans="1:17" ht="19.5">
      <c r="A32" s="426"/>
      <c r="B32" s="424" t="s">
        <v>1362</v>
      </c>
      <c r="C32" s="288" t="s">
        <v>1232</v>
      </c>
      <c r="D32" s="290">
        <v>0</v>
      </c>
      <c r="E32" s="290">
        <v>0</v>
      </c>
      <c r="F32" s="290">
        <v>0</v>
      </c>
      <c r="G32" s="290">
        <v>0</v>
      </c>
      <c r="H32" s="290">
        <v>0</v>
      </c>
      <c r="I32" s="290">
        <v>0</v>
      </c>
      <c r="J32" s="290">
        <v>0</v>
      </c>
      <c r="K32" s="290">
        <v>0</v>
      </c>
      <c r="L32" s="290">
        <v>0</v>
      </c>
      <c r="M32" s="290">
        <v>0</v>
      </c>
      <c r="N32" s="290">
        <v>5.7826619999999995E-2</v>
      </c>
      <c r="O32" s="290">
        <v>0</v>
      </c>
      <c r="P32" s="290">
        <v>0</v>
      </c>
      <c r="Q32" s="289" t="s">
        <v>1233</v>
      </c>
    </row>
    <row r="33" spans="1:17">
      <c r="A33" s="426"/>
      <c r="B33" s="424" t="s">
        <v>1363</v>
      </c>
      <c r="C33" s="287" t="s">
        <v>1234</v>
      </c>
      <c r="D33" s="290">
        <v>1.276156E-2</v>
      </c>
      <c r="E33" s="290">
        <v>1.145416E-2</v>
      </c>
      <c r="F33" s="290">
        <v>1.0146769999999999E-2</v>
      </c>
      <c r="G33" s="290">
        <v>1.746812E-2</v>
      </c>
      <c r="H33" s="290">
        <v>1.6189470000000001E-2</v>
      </c>
      <c r="I33" s="290">
        <v>1.491083E-2</v>
      </c>
      <c r="J33" s="290">
        <v>1.7716560000000003E-2</v>
      </c>
      <c r="K33" s="290">
        <v>1.6422289999999999E-2</v>
      </c>
      <c r="L33" s="290">
        <v>1.5671870000000001E-2</v>
      </c>
      <c r="M33" s="290">
        <v>1.4921449999999999E-2</v>
      </c>
      <c r="N33" s="290">
        <v>1.4171039999999999E-2</v>
      </c>
      <c r="O33" s="290">
        <v>0.15693212000000001</v>
      </c>
      <c r="P33" s="290">
        <v>0.50545781000000001</v>
      </c>
      <c r="Q33" s="289" t="s">
        <v>1235</v>
      </c>
    </row>
    <row r="34" spans="1:17">
      <c r="A34" s="426"/>
      <c r="B34" s="424" t="s">
        <v>1364</v>
      </c>
      <c r="C34" s="287" t="s">
        <v>1236</v>
      </c>
      <c r="D34" s="290">
        <v>0.10020540999999999</v>
      </c>
      <c r="E34" s="290">
        <v>9.5169159999999989E-2</v>
      </c>
      <c r="F34" s="290">
        <v>0.10011415999999999</v>
      </c>
      <c r="G34" s="290">
        <v>9.5077490000000001E-2</v>
      </c>
      <c r="H34" s="290">
        <v>9.5031660000000004E-2</v>
      </c>
      <c r="I34" s="290">
        <v>7.5544569999999991E-2</v>
      </c>
      <c r="J34" s="290">
        <v>7.5498739999999995E-2</v>
      </c>
      <c r="K34" s="290">
        <v>6.2383330000000001E-2</v>
      </c>
      <c r="L34" s="290">
        <v>6.2337489999999995E-2</v>
      </c>
      <c r="M34" s="290">
        <v>6.2291659999999999E-2</v>
      </c>
      <c r="N34" s="290">
        <v>6.2245829999999995E-2</v>
      </c>
      <c r="O34" s="290">
        <v>0.65010515999999996</v>
      </c>
      <c r="P34" s="290">
        <v>0.80005782999999997</v>
      </c>
      <c r="Q34" s="289" t="s">
        <v>1237</v>
      </c>
    </row>
    <row r="35" spans="1:17">
      <c r="A35" s="425" t="s">
        <v>1365</v>
      </c>
      <c r="B35" s="424" t="s">
        <v>1365</v>
      </c>
      <c r="C35" s="287" t="s">
        <v>1238</v>
      </c>
      <c r="D35" s="290">
        <v>8.6583800499999999</v>
      </c>
      <c r="E35" s="290">
        <v>8.9756104200000006</v>
      </c>
      <c r="F35" s="290">
        <v>4.3277187599999998</v>
      </c>
      <c r="G35" s="290">
        <v>5.9836718600000003</v>
      </c>
      <c r="H35" s="290">
        <v>7.1925136399999996</v>
      </c>
      <c r="I35" s="290">
        <v>5.8547347499999995</v>
      </c>
      <c r="J35" s="290">
        <v>4.1750994500000003</v>
      </c>
      <c r="K35" s="290">
        <v>16.08891062</v>
      </c>
      <c r="L35" s="290">
        <v>13.566984869999999</v>
      </c>
      <c r="M35" s="290">
        <v>9.1540970799999997</v>
      </c>
      <c r="N35" s="290">
        <v>15.016488969999999</v>
      </c>
      <c r="O35" s="290">
        <v>11.168899090000002</v>
      </c>
      <c r="P35" s="290">
        <v>9.4462737700000012</v>
      </c>
      <c r="Q35" s="289" t="s">
        <v>1239</v>
      </c>
    </row>
    <row r="36" spans="1:17">
      <c r="A36" s="425" t="s">
        <v>1366</v>
      </c>
      <c r="B36" s="424" t="s">
        <v>1366</v>
      </c>
      <c r="C36" s="287" t="s">
        <v>1240</v>
      </c>
      <c r="D36" s="290">
        <v>239.39627513999994</v>
      </c>
      <c r="E36" s="290">
        <v>258.27979935000002</v>
      </c>
      <c r="F36" s="290">
        <v>269.12216709</v>
      </c>
      <c r="G36" s="290">
        <v>264.69840613000002</v>
      </c>
      <c r="H36" s="290">
        <v>305.75537939000003</v>
      </c>
      <c r="I36" s="290">
        <v>361.28503219999999</v>
      </c>
      <c r="J36" s="290">
        <v>313.67366115000004</v>
      </c>
      <c r="K36" s="290">
        <v>313.73075075999998</v>
      </c>
      <c r="L36" s="290">
        <v>336.43062129999998</v>
      </c>
      <c r="M36" s="290">
        <v>344.43463030000004</v>
      </c>
      <c r="N36" s="290">
        <v>330.78330704000001</v>
      </c>
      <c r="O36" s="290">
        <v>349.39929782000007</v>
      </c>
      <c r="P36" s="290">
        <v>335.89895517000002</v>
      </c>
      <c r="Q36" s="289" t="s">
        <v>1241</v>
      </c>
    </row>
    <row r="37" spans="1:17" s="103" customFormat="1" ht="9">
      <c r="A37" s="429" t="s">
        <v>1368</v>
      </c>
      <c r="B37" s="430" t="s">
        <v>1582</v>
      </c>
      <c r="C37" s="30" t="s">
        <v>1242</v>
      </c>
      <c r="D37" s="428">
        <v>1237.8337292600002</v>
      </c>
      <c r="E37" s="428">
        <v>1223.9513232400002</v>
      </c>
      <c r="F37" s="428">
        <v>1253.7917928299998</v>
      </c>
      <c r="G37" s="428">
        <v>1277.6063672399998</v>
      </c>
      <c r="H37" s="428">
        <v>1342.3121541099999</v>
      </c>
      <c r="I37" s="428">
        <v>1384.6770081699999</v>
      </c>
      <c r="J37" s="428">
        <v>1370.3035238999998</v>
      </c>
      <c r="K37" s="428">
        <v>1395.11822708</v>
      </c>
      <c r="L37" s="428">
        <v>1430.6395604199997</v>
      </c>
      <c r="M37" s="428">
        <v>1452.7039244699999</v>
      </c>
      <c r="N37" s="428">
        <v>1451.07634368</v>
      </c>
      <c r="O37" s="428">
        <v>1467.0653382800001</v>
      </c>
      <c r="P37" s="428">
        <v>1463.6466312699999</v>
      </c>
      <c r="Q37" s="294" t="s">
        <v>135</v>
      </c>
    </row>
    <row r="38" spans="1:17">
      <c r="A38" s="425" t="s">
        <v>1369</v>
      </c>
      <c r="B38" s="424" t="s">
        <v>1370</v>
      </c>
      <c r="C38" s="36" t="s">
        <v>1243</v>
      </c>
      <c r="D38" s="290"/>
      <c r="E38" s="290"/>
      <c r="F38" s="290"/>
      <c r="G38" s="290"/>
      <c r="H38" s="290"/>
      <c r="I38" s="290"/>
      <c r="J38" s="290"/>
      <c r="K38" s="290"/>
      <c r="L38" s="290"/>
      <c r="M38" s="290"/>
      <c r="N38" s="290"/>
      <c r="O38" s="290"/>
      <c r="P38" s="290"/>
      <c r="Q38" s="130" t="s">
        <v>1244</v>
      </c>
    </row>
    <row r="39" spans="1:17">
      <c r="A39" s="425" t="s">
        <v>1372</v>
      </c>
      <c r="B39" s="424" t="s">
        <v>1372</v>
      </c>
      <c r="C39" s="285" t="s">
        <v>1245</v>
      </c>
      <c r="D39" s="290"/>
      <c r="E39" s="290"/>
      <c r="F39" s="290"/>
      <c r="G39" s="290"/>
      <c r="H39" s="290"/>
      <c r="I39" s="290"/>
      <c r="J39" s="290"/>
      <c r="K39" s="290"/>
      <c r="L39" s="290"/>
      <c r="M39" s="290"/>
      <c r="N39" s="290"/>
      <c r="O39" s="290"/>
      <c r="P39" s="290"/>
      <c r="Q39" s="122" t="s">
        <v>1246</v>
      </c>
    </row>
    <row r="40" spans="1:17">
      <c r="A40" s="425" t="s">
        <v>1583</v>
      </c>
      <c r="B40" s="427"/>
      <c r="C40" s="287" t="s">
        <v>1247</v>
      </c>
      <c r="D40" s="290"/>
      <c r="E40" s="290"/>
      <c r="F40" s="290"/>
      <c r="G40" s="290"/>
      <c r="H40" s="290"/>
      <c r="I40" s="290"/>
      <c r="J40" s="290"/>
      <c r="K40" s="290"/>
      <c r="L40" s="290"/>
      <c r="M40" s="290"/>
      <c r="N40" s="290"/>
      <c r="O40" s="290"/>
      <c r="P40" s="290"/>
      <c r="Q40" s="123" t="s">
        <v>1248</v>
      </c>
    </row>
    <row r="41" spans="1:17">
      <c r="A41" s="425" t="s">
        <v>1375</v>
      </c>
      <c r="B41" s="427"/>
      <c r="C41" s="295" t="s">
        <v>1249</v>
      </c>
      <c r="D41" s="290">
        <v>18.266084329999998</v>
      </c>
      <c r="E41" s="290">
        <v>22.23820568</v>
      </c>
      <c r="F41" s="290">
        <v>23.211171359999998</v>
      </c>
      <c r="G41" s="290">
        <v>18.491326990000001</v>
      </c>
      <c r="H41" s="290">
        <v>18.455792170000002</v>
      </c>
      <c r="I41" s="290">
        <v>11.838376289999999</v>
      </c>
      <c r="J41" s="290">
        <v>14.61485165</v>
      </c>
      <c r="K41" s="290">
        <v>14.736234489999999</v>
      </c>
      <c r="L41" s="290">
        <v>18.888406749999998</v>
      </c>
      <c r="M41" s="290">
        <v>29.27498817</v>
      </c>
      <c r="N41" s="290">
        <v>18.886508030000002</v>
      </c>
      <c r="O41" s="290">
        <v>21.86580541</v>
      </c>
      <c r="P41" s="290">
        <v>25.987046760000002</v>
      </c>
      <c r="Q41" s="296" t="s">
        <v>1250</v>
      </c>
    </row>
    <row r="42" spans="1:17">
      <c r="A42" s="425" t="s">
        <v>1376</v>
      </c>
      <c r="B42" s="427"/>
      <c r="C42" s="295" t="s">
        <v>1251</v>
      </c>
      <c r="D42" s="290">
        <v>17.58205324</v>
      </c>
      <c r="E42" s="290">
        <v>15.29574734</v>
      </c>
      <c r="F42" s="290">
        <v>16.873476020000002</v>
      </c>
      <c r="G42" s="290">
        <v>15.41596363</v>
      </c>
      <c r="H42" s="290">
        <v>16.794919620000002</v>
      </c>
      <c r="I42" s="290">
        <v>25.19802816</v>
      </c>
      <c r="J42" s="290">
        <v>29.796022860000001</v>
      </c>
      <c r="K42" s="290">
        <v>26.903696689999997</v>
      </c>
      <c r="L42" s="290">
        <v>37.371764670000005</v>
      </c>
      <c r="M42" s="290">
        <v>38.675852670000005</v>
      </c>
      <c r="N42" s="290">
        <v>24.838329550000001</v>
      </c>
      <c r="O42" s="290">
        <v>22.919790269999996</v>
      </c>
      <c r="P42" s="290">
        <v>24.144418789999996</v>
      </c>
      <c r="Q42" s="296" t="s">
        <v>1252</v>
      </c>
    </row>
    <row r="43" spans="1:17">
      <c r="A43" s="426"/>
      <c r="B43" s="424" t="s">
        <v>1377</v>
      </c>
      <c r="C43" s="295" t="s">
        <v>1253</v>
      </c>
      <c r="D43" s="290">
        <v>0</v>
      </c>
      <c r="E43" s="290">
        <v>0</v>
      </c>
      <c r="F43" s="290">
        <v>0</v>
      </c>
      <c r="G43" s="290">
        <v>0</v>
      </c>
      <c r="H43" s="290">
        <v>0</v>
      </c>
      <c r="I43" s="290">
        <v>0</v>
      </c>
      <c r="J43" s="290">
        <v>0</v>
      </c>
      <c r="K43" s="290">
        <v>0</v>
      </c>
      <c r="L43" s="290">
        <v>0</v>
      </c>
      <c r="M43" s="290">
        <v>0</v>
      </c>
      <c r="N43" s="290">
        <v>0</v>
      </c>
      <c r="O43" s="290">
        <v>0</v>
      </c>
      <c r="P43" s="290">
        <v>0</v>
      </c>
      <c r="Q43" s="296" t="s">
        <v>1254</v>
      </c>
    </row>
    <row r="44" spans="1:17">
      <c r="A44" s="426"/>
      <c r="B44" s="424" t="s">
        <v>1378</v>
      </c>
      <c r="C44" s="295" t="s">
        <v>1255</v>
      </c>
      <c r="D44" s="290">
        <v>0</v>
      </c>
      <c r="E44" s="290">
        <v>0</v>
      </c>
      <c r="F44" s="290">
        <v>0</v>
      </c>
      <c r="G44" s="290">
        <v>0</v>
      </c>
      <c r="H44" s="290">
        <v>0</v>
      </c>
      <c r="I44" s="290">
        <v>0</v>
      </c>
      <c r="J44" s="290">
        <v>0</v>
      </c>
      <c r="K44" s="290">
        <v>0</v>
      </c>
      <c r="L44" s="290">
        <v>0</v>
      </c>
      <c r="M44" s="290">
        <v>0</v>
      </c>
      <c r="N44" s="290">
        <v>0</v>
      </c>
      <c r="O44" s="290">
        <v>0</v>
      </c>
      <c r="P44" s="290">
        <v>0</v>
      </c>
      <c r="Q44" s="296" t="s">
        <v>1256</v>
      </c>
    </row>
    <row r="45" spans="1:17">
      <c r="A45" s="425" t="s">
        <v>1379</v>
      </c>
      <c r="B45" s="427"/>
      <c r="C45" s="295" t="s">
        <v>1257</v>
      </c>
      <c r="D45" s="290">
        <v>23.845922900000001</v>
      </c>
      <c r="E45" s="290">
        <v>31.793555820000002</v>
      </c>
      <c r="F45" s="290">
        <v>14.991000700000001</v>
      </c>
      <c r="G45" s="290">
        <v>18.260108779999999</v>
      </c>
      <c r="H45" s="290">
        <v>18.031698779999999</v>
      </c>
      <c r="I45" s="290">
        <v>23.913767200000002</v>
      </c>
      <c r="J45" s="290">
        <v>16.534020330000001</v>
      </c>
      <c r="K45" s="290">
        <v>19.22079535</v>
      </c>
      <c r="L45" s="290">
        <v>20.210930609999998</v>
      </c>
      <c r="M45" s="290">
        <v>24.583213309999998</v>
      </c>
      <c r="N45" s="290">
        <v>28.45998908</v>
      </c>
      <c r="O45" s="290">
        <v>28.915242979999999</v>
      </c>
      <c r="P45" s="290">
        <v>31.876308439999999</v>
      </c>
      <c r="Q45" s="296" t="s">
        <v>1258</v>
      </c>
    </row>
    <row r="46" spans="1:17" ht="19.5">
      <c r="A46" s="425" t="s">
        <v>1380</v>
      </c>
      <c r="B46" s="427"/>
      <c r="C46" s="295" t="s">
        <v>1259</v>
      </c>
      <c r="D46" s="290">
        <v>0</v>
      </c>
      <c r="E46" s="290">
        <v>0</v>
      </c>
      <c r="F46" s="290">
        <v>0</v>
      </c>
      <c r="G46" s="290">
        <v>0</v>
      </c>
      <c r="H46" s="290">
        <v>0</v>
      </c>
      <c r="I46" s="290">
        <v>0</v>
      </c>
      <c r="J46" s="290">
        <v>0</v>
      </c>
      <c r="K46" s="290">
        <v>3.2221462600000002</v>
      </c>
      <c r="L46" s="290">
        <v>3.2221166699999997</v>
      </c>
      <c r="M46" s="290">
        <v>0.73710103999999999</v>
      </c>
      <c r="N46" s="290">
        <v>1.5083579999999999E-2</v>
      </c>
      <c r="O46" s="290">
        <v>1.5083579999999999E-2</v>
      </c>
      <c r="P46" s="290">
        <v>1.5083579999999999E-2</v>
      </c>
      <c r="Q46" s="296" t="s">
        <v>1260</v>
      </c>
    </row>
    <row r="47" spans="1:17" ht="19.5">
      <c r="A47" s="425" t="s">
        <v>1381</v>
      </c>
      <c r="B47" s="427"/>
      <c r="C47" s="295" t="s">
        <v>1261</v>
      </c>
      <c r="D47" s="290">
        <v>2.8643689999999999</v>
      </c>
      <c r="E47" s="290">
        <v>2.8643689999999999</v>
      </c>
      <c r="F47" s="290">
        <v>2.8643700000000001</v>
      </c>
      <c r="G47" s="290">
        <v>2.8643694700000002</v>
      </c>
      <c r="H47" s="290">
        <v>2.8643694700000002</v>
      </c>
      <c r="I47" s="290">
        <v>2.8643694700000002</v>
      </c>
      <c r="J47" s="290">
        <v>2.8643694700000002</v>
      </c>
      <c r="K47" s="290">
        <v>3.1635085399999996</v>
      </c>
      <c r="L47" s="290">
        <v>3.1635381300000001</v>
      </c>
      <c r="M47" s="290">
        <v>1.5291480799999999</v>
      </c>
      <c r="N47" s="290">
        <v>0</v>
      </c>
      <c r="O47" s="290">
        <v>0</v>
      </c>
      <c r="P47" s="290">
        <v>0</v>
      </c>
      <c r="Q47" s="296" t="s">
        <v>1262</v>
      </c>
    </row>
    <row r="48" spans="1:17" ht="19.5">
      <c r="A48" s="425" t="s">
        <v>1382</v>
      </c>
      <c r="B48" s="427"/>
      <c r="C48" s="295" t="s">
        <v>1263</v>
      </c>
      <c r="D48" s="290">
        <v>1.2493053199999999</v>
      </c>
      <c r="E48" s="290">
        <v>0.752583</v>
      </c>
      <c r="F48" s="290">
        <v>1.49559135</v>
      </c>
      <c r="G48" s="290">
        <v>1.9890176999999998</v>
      </c>
      <c r="H48" s="290">
        <v>1.9890176999999998</v>
      </c>
      <c r="I48" s="290">
        <v>2.19316114</v>
      </c>
      <c r="J48" s="290">
        <v>1.6833537200000002</v>
      </c>
      <c r="K48" s="290">
        <v>1.5902058400000001</v>
      </c>
      <c r="L48" s="290">
        <v>1.9762826799999997</v>
      </c>
      <c r="M48" s="290">
        <v>1.7095370600000002</v>
      </c>
      <c r="N48" s="290">
        <v>1.1481285299999999</v>
      </c>
      <c r="O48" s="290">
        <v>1.25726636</v>
      </c>
      <c r="P48" s="290">
        <v>2.1239502400000001</v>
      </c>
      <c r="Q48" s="296" t="s">
        <v>1264</v>
      </c>
    </row>
    <row r="49" spans="1:17">
      <c r="A49" s="426"/>
      <c r="B49" s="427"/>
      <c r="C49" s="295" t="s">
        <v>1265</v>
      </c>
      <c r="D49" s="290" t="s">
        <v>1558</v>
      </c>
      <c r="E49" s="290" t="s">
        <v>1558</v>
      </c>
      <c r="F49" s="290" t="s">
        <v>1558</v>
      </c>
      <c r="G49" s="290" t="s">
        <v>1558</v>
      </c>
      <c r="H49" s="290" t="s">
        <v>1558</v>
      </c>
      <c r="I49" s="290" t="s">
        <v>1558</v>
      </c>
      <c r="J49" s="290" t="s">
        <v>1558</v>
      </c>
      <c r="K49" s="290" t="s">
        <v>1558</v>
      </c>
      <c r="L49" s="290" t="s">
        <v>1558</v>
      </c>
      <c r="M49" s="290" t="s">
        <v>1558</v>
      </c>
      <c r="N49" s="290" t="s">
        <v>1558</v>
      </c>
      <c r="O49" s="290" t="s">
        <v>1558</v>
      </c>
      <c r="P49" s="290" t="s">
        <v>1558</v>
      </c>
      <c r="Q49" s="296" t="s">
        <v>1266</v>
      </c>
    </row>
    <row r="50" spans="1:17">
      <c r="A50" s="426"/>
      <c r="B50" s="427"/>
      <c r="C50" s="295" t="s">
        <v>1267</v>
      </c>
      <c r="D50" s="290" t="s">
        <v>1558</v>
      </c>
      <c r="E50" s="290" t="s">
        <v>1558</v>
      </c>
      <c r="F50" s="290" t="s">
        <v>1558</v>
      </c>
      <c r="G50" s="290" t="s">
        <v>1558</v>
      </c>
      <c r="H50" s="290" t="s">
        <v>1558</v>
      </c>
      <c r="I50" s="290" t="s">
        <v>1558</v>
      </c>
      <c r="J50" s="290" t="s">
        <v>1558</v>
      </c>
      <c r="K50" s="290" t="s">
        <v>1558</v>
      </c>
      <c r="L50" s="290" t="s">
        <v>1558</v>
      </c>
      <c r="M50" s="290" t="s">
        <v>1558</v>
      </c>
      <c r="N50" s="290" t="s">
        <v>1558</v>
      </c>
      <c r="O50" s="290" t="s">
        <v>1558</v>
      </c>
      <c r="P50" s="290" t="s">
        <v>1558</v>
      </c>
      <c r="Q50" s="296" t="s">
        <v>1268</v>
      </c>
    </row>
    <row r="51" spans="1:17" ht="19.5">
      <c r="A51" s="426"/>
      <c r="B51" s="427"/>
      <c r="C51" s="297" t="s">
        <v>1269</v>
      </c>
      <c r="D51" s="290" t="s">
        <v>1558</v>
      </c>
      <c r="E51" s="290" t="s">
        <v>1558</v>
      </c>
      <c r="F51" s="290" t="s">
        <v>1558</v>
      </c>
      <c r="G51" s="290" t="s">
        <v>1558</v>
      </c>
      <c r="H51" s="290" t="s">
        <v>1558</v>
      </c>
      <c r="I51" s="290" t="s">
        <v>1558</v>
      </c>
      <c r="J51" s="290" t="s">
        <v>1558</v>
      </c>
      <c r="K51" s="290" t="s">
        <v>1558</v>
      </c>
      <c r="L51" s="290" t="s">
        <v>1558</v>
      </c>
      <c r="M51" s="290" t="s">
        <v>1558</v>
      </c>
      <c r="N51" s="290" t="s">
        <v>1558</v>
      </c>
      <c r="O51" s="290" t="s">
        <v>1558</v>
      </c>
      <c r="P51" s="290" t="s">
        <v>1558</v>
      </c>
      <c r="Q51" s="296" t="s">
        <v>1270</v>
      </c>
    </row>
    <row r="52" spans="1:17">
      <c r="A52" s="426"/>
      <c r="B52" s="424" t="s">
        <v>1386</v>
      </c>
      <c r="C52" s="297" t="s">
        <v>1271</v>
      </c>
      <c r="D52" s="290">
        <v>6.1704239000000003</v>
      </c>
      <c r="E52" s="290">
        <v>6.7458613200000004</v>
      </c>
      <c r="F52" s="290">
        <v>8.5509165399999993</v>
      </c>
      <c r="G52" s="290">
        <v>10.014417450000002</v>
      </c>
      <c r="H52" s="290">
        <v>11.844807300000001</v>
      </c>
      <c r="I52" s="290">
        <v>13.118430999999999</v>
      </c>
      <c r="J52" s="290">
        <v>13.061150250000001</v>
      </c>
      <c r="K52" s="290">
        <v>10.477053989999998</v>
      </c>
      <c r="L52" s="290">
        <v>10.705122479999998</v>
      </c>
      <c r="M52" s="290">
        <v>11.96606064</v>
      </c>
      <c r="N52" s="290">
        <v>11.748783189999997</v>
      </c>
      <c r="O52" s="290">
        <v>13.381069099999999</v>
      </c>
      <c r="P52" s="290">
        <v>5.6903767699999994</v>
      </c>
      <c r="Q52" s="296" t="s">
        <v>1272</v>
      </c>
    </row>
    <row r="53" spans="1:17">
      <c r="A53" s="426"/>
      <c r="B53" s="424" t="s">
        <v>1387</v>
      </c>
      <c r="C53" s="297" t="s">
        <v>1273</v>
      </c>
      <c r="D53" s="290">
        <v>0.48962087000000004</v>
      </c>
      <c r="E53" s="290">
        <v>0.80237504999999998</v>
      </c>
      <c r="F53" s="290">
        <v>1.30738336</v>
      </c>
      <c r="G53" s="290">
        <v>3.1301952300000004</v>
      </c>
      <c r="H53" s="290">
        <v>3.26041822</v>
      </c>
      <c r="I53" s="290">
        <v>5.6593243499999994</v>
      </c>
      <c r="J53" s="290">
        <v>3.64276629</v>
      </c>
      <c r="K53" s="290">
        <v>3.9010248199999999</v>
      </c>
      <c r="L53" s="290">
        <v>4.83390465</v>
      </c>
      <c r="M53" s="290">
        <v>4.9776173999999997</v>
      </c>
      <c r="N53" s="290">
        <v>5.4943269300000006</v>
      </c>
      <c r="O53" s="290">
        <v>8.0031684199999997</v>
      </c>
      <c r="P53" s="290">
        <v>5.6365661899999999</v>
      </c>
      <c r="Q53" s="296" t="s">
        <v>1274</v>
      </c>
    </row>
    <row r="54" spans="1:17">
      <c r="A54" s="425" t="s">
        <v>1388</v>
      </c>
      <c r="B54" s="424" t="s">
        <v>1389</v>
      </c>
      <c r="C54" s="297" t="s">
        <v>1275</v>
      </c>
      <c r="D54" s="290">
        <v>1.8912219400000001</v>
      </c>
      <c r="E54" s="290">
        <v>0.17445078</v>
      </c>
      <c r="F54" s="290">
        <v>0.28081650000000002</v>
      </c>
      <c r="G54" s="290">
        <v>0.36649329000000003</v>
      </c>
      <c r="H54" s="290">
        <v>0.36649329000000003</v>
      </c>
      <c r="I54" s="290">
        <v>0.54210535000000004</v>
      </c>
      <c r="J54" s="290">
        <v>0.58876757000000002</v>
      </c>
      <c r="K54" s="290">
        <v>0.74844527999999999</v>
      </c>
      <c r="L54" s="290">
        <v>2.00885303</v>
      </c>
      <c r="M54" s="290">
        <v>2.00885303</v>
      </c>
      <c r="N54" s="290">
        <v>2.0215730299999999</v>
      </c>
      <c r="O54" s="290">
        <v>1.5899740999999998</v>
      </c>
      <c r="P54" s="290">
        <v>0.52483303000000003</v>
      </c>
      <c r="Q54" s="296" t="s">
        <v>1276</v>
      </c>
    </row>
    <row r="55" spans="1:17" ht="19.5">
      <c r="A55" s="426"/>
      <c r="B55" s="427"/>
      <c r="C55" s="297" t="s">
        <v>1277</v>
      </c>
      <c r="D55" s="290" t="s">
        <v>1558</v>
      </c>
      <c r="E55" s="290" t="s">
        <v>1558</v>
      </c>
      <c r="F55" s="290" t="s">
        <v>1558</v>
      </c>
      <c r="G55" s="290" t="s">
        <v>1558</v>
      </c>
      <c r="H55" s="290" t="s">
        <v>1558</v>
      </c>
      <c r="I55" s="290" t="s">
        <v>1558</v>
      </c>
      <c r="J55" s="290" t="s">
        <v>1558</v>
      </c>
      <c r="K55" s="290" t="s">
        <v>1558</v>
      </c>
      <c r="L55" s="290" t="s">
        <v>1558</v>
      </c>
      <c r="M55" s="290" t="s">
        <v>1558</v>
      </c>
      <c r="N55" s="290" t="s">
        <v>1558</v>
      </c>
      <c r="O55" s="290" t="s">
        <v>1558</v>
      </c>
      <c r="P55" s="290" t="s">
        <v>1558</v>
      </c>
      <c r="Q55" s="296" t="s">
        <v>1278</v>
      </c>
    </row>
    <row r="56" spans="1:17">
      <c r="A56" s="425" t="s">
        <v>1391</v>
      </c>
      <c r="B56" s="424" t="s">
        <v>1392</v>
      </c>
      <c r="C56" s="297" t="s">
        <v>1279</v>
      </c>
      <c r="D56" s="290">
        <v>18.896728799999998</v>
      </c>
      <c r="E56" s="290">
        <v>7.1089891099999996</v>
      </c>
      <c r="F56" s="290">
        <v>28.117003749999995</v>
      </c>
      <c r="G56" s="290">
        <v>28.631657440000001</v>
      </c>
      <c r="H56" s="290">
        <v>29.882982439999999</v>
      </c>
      <c r="I56" s="290">
        <v>26.655720629999998</v>
      </c>
      <c r="J56" s="290">
        <v>25.404208730000001</v>
      </c>
      <c r="K56" s="290">
        <v>41.031436559999996</v>
      </c>
      <c r="L56" s="290">
        <v>41.29509788</v>
      </c>
      <c r="M56" s="290">
        <v>34.583784870000002</v>
      </c>
      <c r="N56" s="290">
        <v>33.730953410000005</v>
      </c>
      <c r="O56" s="290">
        <v>34.42840107</v>
      </c>
      <c r="P56" s="290">
        <v>33.747243429999997</v>
      </c>
      <c r="Q56" s="296" t="s">
        <v>1280</v>
      </c>
    </row>
    <row r="57" spans="1:17">
      <c r="A57" s="425" t="s">
        <v>1394</v>
      </c>
      <c r="B57" s="427"/>
      <c r="C57" s="297" t="s">
        <v>1281</v>
      </c>
      <c r="D57" s="290">
        <v>91.255730299999982</v>
      </c>
      <c r="E57" s="290">
        <v>87.7761371</v>
      </c>
      <c r="F57" s="290">
        <v>97.691729580000001</v>
      </c>
      <c r="G57" s="290">
        <v>99.163549979999985</v>
      </c>
      <c r="H57" s="290">
        <v>103.49049898999999</v>
      </c>
      <c r="I57" s="290">
        <v>111.98328359000001</v>
      </c>
      <c r="J57" s="290">
        <v>108.18951086999999</v>
      </c>
      <c r="K57" s="290">
        <v>124.99454781999998</v>
      </c>
      <c r="L57" s="290">
        <v>143.67601754999998</v>
      </c>
      <c r="M57" s="290">
        <v>150.04615626999998</v>
      </c>
      <c r="N57" s="290">
        <v>126.34367533</v>
      </c>
      <c r="O57" s="290">
        <v>132.37580129</v>
      </c>
      <c r="P57" s="290">
        <v>129.74582722999997</v>
      </c>
      <c r="Q57" s="296" t="s">
        <v>1282</v>
      </c>
    </row>
    <row r="58" spans="1:17">
      <c r="A58" s="425" t="s">
        <v>1584</v>
      </c>
      <c r="B58" s="427"/>
      <c r="C58" s="287" t="s">
        <v>1283</v>
      </c>
      <c r="D58" s="290"/>
      <c r="E58" s="290"/>
      <c r="F58" s="290"/>
      <c r="G58" s="290"/>
      <c r="H58" s="290"/>
      <c r="I58" s="290"/>
      <c r="J58" s="290"/>
      <c r="K58" s="290"/>
      <c r="L58" s="290"/>
      <c r="M58" s="290"/>
      <c r="N58" s="290"/>
      <c r="O58" s="290"/>
      <c r="P58" s="290"/>
      <c r="Q58" s="123" t="s">
        <v>1284</v>
      </c>
    </row>
    <row r="59" spans="1:17">
      <c r="A59" s="425" t="s">
        <v>1585</v>
      </c>
      <c r="B59" s="427"/>
      <c r="C59" s="295" t="s">
        <v>1285</v>
      </c>
      <c r="D59" s="290">
        <v>155.82387560000001</v>
      </c>
      <c r="E59" s="290">
        <v>173.61109966999999</v>
      </c>
      <c r="F59" s="290">
        <v>178.63208942</v>
      </c>
      <c r="G59" s="290">
        <v>187.73286386999999</v>
      </c>
      <c r="H59" s="290">
        <v>184.80641127999999</v>
      </c>
      <c r="I59" s="290">
        <v>178.86039674000003</v>
      </c>
      <c r="J59" s="290">
        <v>177.74102017999999</v>
      </c>
      <c r="K59" s="290">
        <v>178.08613827999997</v>
      </c>
      <c r="L59" s="290">
        <v>179.88348569999999</v>
      </c>
      <c r="M59" s="290">
        <v>181.64224074000001</v>
      </c>
      <c r="N59" s="290">
        <v>181.16423714000001</v>
      </c>
      <c r="O59" s="290">
        <v>183.78659397999996</v>
      </c>
      <c r="P59" s="290">
        <v>187.27852350999999</v>
      </c>
      <c r="Q59" s="296" t="s">
        <v>1286</v>
      </c>
    </row>
    <row r="60" spans="1:17" ht="19.5">
      <c r="A60" s="425" t="s">
        <v>1586</v>
      </c>
      <c r="B60" s="427"/>
      <c r="C60" s="295" t="s">
        <v>1287</v>
      </c>
      <c r="D60" s="290">
        <v>40.767564080000007</v>
      </c>
      <c r="E60" s="290">
        <v>48.680709029999996</v>
      </c>
      <c r="F60" s="290">
        <v>45.396341749999998</v>
      </c>
      <c r="G60" s="290">
        <v>47.664088230000004</v>
      </c>
      <c r="H60" s="290">
        <v>98.042903659999993</v>
      </c>
      <c r="I60" s="290">
        <v>116.42307409999999</v>
      </c>
      <c r="J60" s="290">
        <v>115.80116507</v>
      </c>
      <c r="K60" s="290">
        <v>65.742718800000006</v>
      </c>
      <c r="L60" s="290">
        <v>70.924691370000005</v>
      </c>
      <c r="M60" s="290">
        <v>72.112911609999998</v>
      </c>
      <c r="N60" s="290">
        <v>60.813361030000003</v>
      </c>
      <c r="O60" s="290">
        <v>62.787340429999993</v>
      </c>
      <c r="P60" s="290">
        <v>69.911553600000005</v>
      </c>
      <c r="Q60" s="296" t="s">
        <v>1288</v>
      </c>
    </row>
    <row r="61" spans="1:17">
      <c r="A61" s="425" t="s">
        <v>1587</v>
      </c>
      <c r="B61" s="427"/>
      <c r="C61" s="295" t="s">
        <v>1289</v>
      </c>
      <c r="D61" s="290">
        <v>75.89814401000001</v>
      </c>
      <c r="E61" s="290">
        <v>70.22360759</v>
      </c>
      <c r="F61" s="290">
        <v>77.371691520000013</v>
      </c>
      <c r="G61" s="290">
        <v>74.194930890000009</v>
      </c>
      <c r="H61" s="290">
        <v>76.65119919</v>
      </c>
      <c r="I61" s="290">
        <v>76.670856110000003</v>
      </c>
      <c r="J61" s="290">
        <v>75.808853069999998</v>
      </c>
      <c r="K61" s="290">
        <v>118.15995081999999</v>
      </c>
      <c r="L61" s="290">
        <v>112.81195954</v>
      </c>
      <c r="M61" s="290">
        <v>119.54808571999999</v>
      </c>
      <c r="N61" s="290">
        <v>132.51672621999998</v>
      </c>
      <c r="O61" s="290">
        <v>134.87469826999998</v>
      </c>
      <c r="P61" s="290">
        <v>118.31076029</v>
      </c>
      <c r="Q61" s="296" t="s">
        <v>1290</v>
      </c>
    </row>
    <row r="62" spans="1:17">
      <c r="A62" s="425" t="s">
        <v>1588</v>
      </c>
      <c r="B62" s="427"/>
      <c r="C62" s="295" t="s">
        <v>1291</v>
      </c>
      <c r="D62" s="290">
        <v>272.48958369000002</v>
      </c>
      <c r="E62" s="290">
        <v>292.51541628999996</v>
      </c>
      <c r="F62" s="290">
        <v>301.40012268999999</v>
      </c>
      <c r="G62" s="290">
        <v>309.59188298999999</v>
      </c>
      <c r="H62" s="290">
        <v>359.50051413</v>
      </c>
      <c r="I62" s="290">
        <v>371.95432695</v>
      </c>
      <c r="J62" s="290">
        <v>369.35103831999999</v>
      </c>
      <c r="K62" s="290">
        <v>361.98880789999998</v>
      </c>
      <c r="L62" s="290">
        <v>363.62013661000003</v>
      </c>
      <c r="M62" s="290">
        <v>373.30323807000002</v>
      </c>
      <c r="N62" s="290">
        <v>374.49432438999997</v>
      </c>
      <c r="O62" s="290">
        <v>381.44863267999995</v>
      </c>
      <c r="P62" s="290">
        <v>375.50083740000002</v>
      </c>
      <c r="Q62" s="296" t="s">
        <v>1292</v>
      </c>
    </row>
    <row r="63" spans="1:17">
      <c r="A63" s="425" t="s">
        <v>1589</v>
      </c>
      <c r="B63" s="427"/>
      <c r="C63" s="287" t="s">
        <v>1293</v>
      </c>
      <c r="D63" s="290">
        <v>5</v>
      </c>
      <c r="E63" s="290">
        <v>5</v>
      </c>
      <c r="F63" s="290">
        <v>5</v>
      </c>
      <c r="G63" s="290">
        <v>5</v>
      </c>
      <c r="H63" s="290">
        <v>5</v>
      </c>
      <c r="I63" s="290">
        <v>5</v>
      </c>
      <c r="J63" s="290">
        <v>5</v>
      </c>
      <c r="K63" s="290">
        <v>5</v>
      </c>
      <c r="L63" s="290">
        <v>5</v>
      </c>
      <c r="M63" s="290">
        <v>5</v>
      </c>
      <c r="N63" s="290">
        <v>5</v>
      </c>
      <c r="O63" s="290">
        <v>5</v>
      </c>
      <c r="P63" s="290">
        <v>5</v>
      </c>
      <c r="Q63" s="123" t="s">
        <v>1293</v>
      </c>
    </row>
    <row r="64" spans="1:17">
      <c r="A64" s="425" t="s">
        <v>1590</v>
      </c>
      <c r="B64" s="424" t="s">
        <v>1591</v>
      </c>
      <c r="C64" s="287" t="s">
        <v>1294</v>
      </c>
      <c r="D64" s="290">
        <v>368.74531399</v>
      </c>
      <c r="E64" s="290">
        <v>385.29155338999999</v>
      </c>
      <c r="F64" s="290">
        <v>404.09185227</v>
      </c>
      <c r="G64" s="290">
        <v>413.75543296999996</v>
      </c>
      <c r="H64" s="290">
        <v>467.99101311999999</v>
      </c>
      <c r="I64" s="290">
        <v>488.93761054000004</v>
      </c>
      <c r="J64" s="290">
        <v>482.54054918999998</v>
      </c>
      <c r="K64" s="290">
        <v>491.98335571999996</v>
      </c>
      <c r="L64" s="290">
        <v>512.29615416000001</v>
      </c>
      <c r="M64" s="290">
        <v>528.34939434</v>
      </c>
      <c r="N64" s="290">
        <v>505.83799971999997</v>
      </c>
      <c r="O64" s="290">
        <v>518.82443396999997</v>
      </c>
      <c r="P64" s="290">
        <v>510.24666463</v>
      </c>
      <c r="Q64" s="123" t="s">
        <v>166</v>
      </c>
    </row>
    <row r="65" spans="1:17">
      <c r="A65" s="426"/>
      <c r="B65" s="424" t="s">
        <v>1592</v>
      </c>
      <c r="C65" s="285" t="s">
        <v>1295</v>
      </c>
      <c r="D65" s="290">
        <v>0</v>
      </c>
      <c r="E65" s="290">
        <v>0</v>
      </c>
      <c r="F65" s="290">
        <v>0</v>
      </c>
      <c r="G65" s="290">
        <v>0</v>
      </c>
      <c r="H65" s="290">
        <v>0</v>
      </c>
      <c r="I65" s="290">
        <v>0</v>
      </c>
      <c r="J65" s="290">
        <v>0</v>
      </c>
      <c r="K65" s="290">
        <v>0</v>
      </c>
      <c r="L65" s="290">
        <v>0</v>
      </c>
      <c r="M65" s="290">
        <v>0</v>
      </c>
      <c r="N65" s="290">
        <v>0</v>
      </c>
      <c r="O65" s="290">
        <v>0</v>
      </c>
      <c r="P65" s="290">
        <v>0</v>
      </c>
      <c r="Q65" s="122" t="s">
        <v>1296</v>
      </c>
    </row>
    <row r="66" spans="1:17">
      <c r="A66" s="425" t="s">
        <v>1593</v>
      </c>
      <c r="B66" s="424" t="s">
        <v>1404</v>
      </c>
      <c r="C66" s="285" t="s">
        <v>1297</v>
      </c>
      <c r="D66" s="290"/>
      <c r="E66" s="290"/>
      <c r="F66" s="290"/>
      <c r="G66" s="290"/>
      <c r="H66" s="290"/>
      <c r="I66" s="290"/>
      <c r="J66" s="290"/>
      <c r="K66" s="290"/>
      <c r="L66" s="290"/>
      <c r="M66" s="290"/>
      <c r="N66" s="290"/>
      <c r="O66" s="290"/>
      <c r="P66" s="290"/>
      <c r="Q66" s="122" t="s">
        <v>1298</v>
      </c>
    </row>
    <row r="67" spans="1:17">
      <c r="A67" s="426"/>
      <c r="B67" s="424" t="s">
        <v>1405</v>
      </c>
      <c r="C67" s="287" t="s">
        <v>1299</v>
      </c>
      <c r="D67" s="290">
        <v>306</v>
      </c>
      <c r="E67" s="290">
        <v>416</v>
      </c>
      <c r="F67" s="290">
        <v>416</v>
      </c>
      <c r="G67" s="290">
        <v>411</v>
      </c>
      <c r="H67" s="290">
        <v>411</v>
      </c>
      <c r="I67" s="290">
        <v>416</v>
      </c>
      <c r="J67" s="290">
        <v>416</v>
      </c>
      <c r="K67" s="290">
        <v>416</v>
      </c>
      <c r="L67" s="290">
        <v>416</v>
      </c>
      <c r="M67" s="290">
        <v>416</v>
      </c>
      <c r="N67" s="290">
        <v>416</v>
      </c>
      <c r="O67" s="290">
        <v>416</v>
      </c>
      <c r="P67" s="290">
        <v>416</v>
      </c>
      <c r="Q67" s="289" t="s">
        <v>1300</v>
      </c>
    </row>
    <row r="68" spans="1:17">
      <c r="A68" s="425" t="s">
        <v>1406</v>
      </c>
      <c r="B68" s="427"/>
      <c r="C68" s="287" t="s">
        <v>1301</v>
      </c>
      <c r="D68" s="290">
        <v>217.62652496000001</v>
      </c>
      <c r="E68" s="290">
        <v>217.32525567000002</v>
      </c>
      <c r="F68" s="290">
        <v>220.27320837000002</v>
      </c>
      <c r="G68" s="290">
        <v>225.22715483999997</v>
      </c>
      <c r="H68" s="290">
        <v>229.19388666999998</v>
      </c>
      <c r="I68" s="290">
        <v>242.40622865999998</v>
      </c>
      <c r="J68" s="290">
        <v>241.0747039</v>
      </c>
      <c r="K68" s="290">
        <v>250.67897110000001</v>
      </c>
      <c r="L68" s="290">
        <v>257.31824842999998</v>
      </c>
      <c r="M68" s="290">
        <v>256.52002390000001</v>
      </c>
      <c r="N68" s="290">
        <v>259.37357013999997</v>
      </c>
      <c r="O68" s="290">
        <v>260.79981103</v>
      </c>
      <c r="P68" s="290">
        <v>256.70459721999998</v>
      </c>
      <c r="Q68" s="289" t="s">
        <v>1302</v>
      </c>
    </row>
    <row r="69" spans="1:17">
      <c r="A69" s="426"/>
      <c r="B69" s="424" t="s">
        <v>1407</v>
      </c>
      <c r="C69" s="287" t="s">
        <v>1303</v>
      </c>
      <c r="D69" s="290">
        <v>0</v>
      </c>
      <c r="E69" s="290">
        <v>0</v>
      </c>
      <c r="F69" s="290">
        <v>0</v>
      </c>
      <c r="G69" s="290">
        <v>0</v>
      </c>
      <c r="H69" s="290">
        <v>0</v>
      </c>
      <c r="I69" s="290">
        <v>0</v>
      </c>
      <c r="J69" s="290">
        <v>0</v>
      </c>
      <c r="K69" s="290">
        <v>0</v>
      </c>
      <c r="L69" s="290">
        <v>0</v>
      </c>
      <c r="M69" s="290">
        <v>0</v>
      </c>
      <c r="N69" s="290">
        <v>0</v>
      </c>
      <c r="O69" s="290">
        <v>0</v>
      </c>
      <c r="P69" s="290">
        <v>0</v>
      </c>
      <c r="Q69" s="289" t="s">
        <v>1304</v>
      </c>
    </row>
    <row r="70" spans="1:17">
      <c r="A70" s="426"/>
      <c r="B70" s="424" t="s">
        <v>1408</v>
      </c>
      <c r="C70" s="287" t="s">
        <v>1305</v>
      </c>
      <c r="D70" s="290">
        <v>191.49684934000001</v>
      </c>
      <c r="E70" s="290">
        <v>99.688891859999998</v>
      </c>
      <c r="F70" s="290">
        <v>99.688890000000001</v>
      </c>
      <c r="G70" s="290">
        <v>104.68889186</v>
      </c>
      <c r="H70" s="290">
        <v>104.68889186</v>
      </c>
      <c r="I70" s="290">
        <v>99.688891859999998</v>
      </c>
      <c r="J70" s="290">
        <v>99.688891859999998</v>
      </c>
      <c r="K70" s="290">
        <v>99.688891859999998</v>
      </c>
      <c r="L70" s="290">
        <v>99.688891859999998</v>
      </c>
      <c r="M70" s="290">
        <v>99.688891859999998</v>
      </c>
      <c r="N70" s="290">
        <v>99.688891859999998</v>
      </c>
      <c r="O70" s="290">
        <v>99.688891859999998</v>
      </c>
      <c r="P70" s="290">
        <v>99.688891859999998</v>
      </c>
      <c r="Q70" s="289" t="s">
        <v>157</v>
      </c>
    </row>
    <row r="71" spans="1:17" ht="19.5">
      <c r="A71" s="425" t="s">
        <v>1409</v>
      </c>
      <c r="B71" s="424" t="s">
        <v>1409</v>
      </c>
      <c r="C71" s="287" t="s">
        <v>1306</v>
      </c>
      <c r="D71" s="290">
        <v>-4.4784978100000004</v>
      </c>
      <c r="E71" s="290">
        <v>-0.34849928000000002</v>
      </c>
      <c r="F71" s="290">
        <v>0.65211216000000005</v>
      </c>
      <c r="G71" s="290">
        <v>0.76759184000000003</v>
      </c>
      <c r="H71" s="290">
        <v>0.76759184000000003</v>
      </c>
      <c r="I71" s="290">
        <v>-0.67746283000000007</v>
      </c>
      <c r="J71" s="290">
        <v>-8.8763625299999998</v>
      </c>
      <c r="K71" s="290">
        <v>-10.2734319</v>
      </c>
      <c r="L71" s="290">
        <v>-7.32418323</v>
      </c>
      <c r="M71" s="290">
        <v>-8.1862322200000008</v>
      </c>
      <c r="N71" s="290">
        <v>0.90172008000000003</v>
      </c>
      <c r="O71" s="290">
        <v>0.80980505000000003</v>
      </c>
      <c r="P71" s="290">
        <v>1.8589004900000003</v>
      </c>
      <c r="Q71" s="289" t="s">
        <v>1594</v>
      </c>
    </row>
    <row r="72" spans="1:17" hidden="1">
      <c r="A72" s="425" t="s">
        <v>1410</v>
      </c>
      <c r="B72" s="427"/>
      <c r="C72" s="298" t="s">
        <v>1308</v>
      </c>
      <c r="D72" s="290" t="e">
        <v>#REF!</v>
      </c>
      <c r="E72" s="290" t="e">
        <v>#REF!</v>
      </c>
      <c r="F72" s="290" t="e">
        <v>#REF!</v>
      </c>
      <c r="G72" s="290" t="e">
        <v>#REF!</v>
      </c>
      <c r="H72" s="290" t="e">
        <v>#REF!</v>
      </c>
      <c r="I72" s="290" t="e">
        <v>#REF!</v>
      </c>
      <c r="J72" s="290" t="e">
        <v>#REF!</v>
      </c>
      <c r="K72" s="290" t="e">
        <v>#REF!</v>
      </c>
      <c r="L72" s="290" t="e">
        <v>#REF!</v>
      </c>
      <c r="M72" s="290" t="e">
        <v>#REF!</v>
      </c>
      <c r="N72" s="290" t="e">
        <v>#REF!</v>
      </c>
      <c r="O72" s="290" t="e">
        <v>#REF!</v>
      </c>
      <c r="P72" s="290" t="e">
        <v>#REF!</v>
      </c>
      <c r="Q72" s="300"/>
    </row>
    <row r="73" spans="1:17" ht="19.5">
      <c r="A73" s="426"/>
      <c r="B73" s="424" t="s">
        <v>1411</v>
      </c>
      <c r="C73" s="287" t="s">
        <v>1309</v>
      </c>
      <c r="D73" s="290">
        <v>0</v>
      </c>
      <c r="E73" s="290">
        <v>0</v>
      </c>
      <c r="F73" s="290">
        <v>0</v>
      </c>
      <c r="G73" s="290">
        <v>0</v>
      </c>
      <c r="H73" s="290">
        <v>0</v>
      </c>
      <c r="I73" s="290">
        <v>0</v>
      </c>
      <c r="J73" s="290">
        <v>0</v>
      </c>
      <c r="K73" s="290">
        <v>0</v>
      </c>
      <c r="L73" s="290">
        <v>28.488303160000001</v>
      </c>
      <c r="M73" s="290">
        <v>28.488303160000001</v>
      </c>
      <c r="N73" s="290">
        <v>28.488303160000001</v>
      </c>
      <c r="O73" s="290">
        <v>28.488303160000001</v>
      </c>
      <c r="P73" s="290">
        <v>28.488299999999999</v>
      </c>
      <c r="Q73" s="289" t="s">
        <v>1310</v>
      </c>
    </row>
    <row r="74" spans="1:17">
      <c r="A74" s="426"/>
      <c r="B74" s="424" t="s">
        <v>1412</v>
      </c>
      <c r="C74" s="287" t="s">
        <v>1311</v>
      </c>
      <c r="D74" s="290">
        <v>158.44353826</v>
      </c>
      <c r="E74" s="290">
        <v>105.99412119</v>
      </c>
      <c r="F74" s="290">
        <v>113.08573002</v>
      </c>
      <c r="G74" s="290">
        <v>122.16729877</v>
      </c>
      <c r="H74" s="290">
        <v>128.67076366000001</v>
      </c>
      <c r="I74" s="290">
        <v>138.32173996999998</v>
      </c>
      <c r="J74" s="290">
        <v>139.87573502000004</v>
      </c>
      <c r="K74" s="290">
        <v>147.04043738000001</v>
      </c>
      <c r="L74" s="290">
        <v>124.17214761</v>
      </c>
      <c r="M74" s="290">
        <v>131.84354345999998</v>
      </c>
      <c r="N74" s="290">
        <v>140.78585813999999</v>
      </c>
      <c r="O74" s="290">
        <v>142.45409249000002</v>
      </c>
      <c r="P74" s="290">
        <v>150.65928059000001</v>
      </c>
      <c r="Q74" s="289" t="s">
        <v>1312</v>
      </c>
    </row>
    <row r="75" spans="1:17">
      <c r="A75" s="425" t="s">
        <v>1413</v>
      </c>
      <c r="B75" s="427"/>
      <c r="C75" s="287" t="s">
        <v>1313</v>
      </c>
      <c r="D75" s="290">
        <v>0</v>
      </c>
      <c r="E75" s="290">
        <v>0</v>
      </c>
      <c r="F75" s="290">
        <v>0</v>
      </c>
      <c r="G75" s="290">
        <v>0</v>
      </c>
      <c r="H75" s="290">
        <v>0</v>
      </c>
      <c r="I75" s="290">
        <v>0</v>
      </c>
      <c r="J75" s="290">
        <v>0</v>
      </c>
      <c r="K75" s="290">
        <v>0</v>
      </c>
      <c r="L75" s="290">
        <v>0</v>
      </c>
      <c r="M75" s="290">
        <v>0</v>
      </c>
      <c r="N75" s="290">
        <v>0</v>
      </c>
      <c r="O75" s="290">
        <v>0</v>
      </c>
      <c r="P75" s="290">
        <v>0</v>
      </c>
      <c r="Q75" s="289" t="s">
        <v>1314</v>
      </c>
    </row>
    <row r="76" spans="1:17">
      <c r="A76" s="425" t="s">
        <v>1414</v>
      </c>
      <c r="B76" s="424" t="s">
        <v>1595</v>
      </c>
      <c r="C76" s="287" t="s">
        <v>9</v>
      </c>
      <c r="D76" s="290">
        <v>869.08841474999986</v>
      </c>
      <c r="E76" s="290">
        <v>838.6597694400001</v>
      </c>
      <c r="F76" s="290">
        <v>849.69994055000006</v>
      </c>
      <c r="G76" s="290">
        <v>863.85093731000006</v>
      </c>
      <c r="H76" s="290">
        <v>874.32113403999995</v>
      </c>
      <c r="I76" s="290">
        <v>895.7393976699999</v>
      </c>
      <c r="J76" s="290">
        <v>887.76296825000009</v>
      </c>
      <c r="K76" s="290">
        <v>903.13486843999999</v>
      </c>
      <c r="L76" s="290">
        <v>918.34340783999994</v>
      </c>
      <c r="M76" s="290">
        <v>924.35453015999997</v>
      </c>
      <c r="N76" s="290">
        <v>945.23834341999986</v>
      </c>
      <c r="O76" s="290">
        <v>948.24090363000005</v>
      </c>
      <c r="P76" s="290">
        <v>953.39997016999996</v>
      </c>
      <c r="Q76" s="289" t="s">
        <v>1315</v>
      </c>
    </row>
    <row r="77" spans="1:17" s="103" customFormat="1" ht="27" customHeight="1" thickBot="1">
      <c r="A77" s="429" t="s">
        <v>1415</v>
      </c>
      <c r="B77" s="430" t="s">
        <v>1596</v>
      </c>
      <c r="C77" s="302" t="s">
        <v>1316</v>
      </c>
      <c r="D77" s="303">
        <v>1237.83372874</v>
      </c>
      <c r="E77" s="303">
        <v>1223.9513228300002</v>
      </c>
      <c r="F77" s="303">
        <v>1253.79179282</v>
      </c>
      <c r="G77" s="303">
        <v>1277.60637028</v>
      </c>
      <c r="H77" s="303">
        <v>1342.31214716</v>
      </c>
      <c r="I77" s="303">
        <v>1384.6770082099999</v>
      </c>
      <c r="J77" s="303">
        <v>1370.3035174400002</v>
      </c>
      <c r="K77" s="303">
        <v>1395.11822416</v>
      </c>
      <c r="L77" s="303">
        <v>1430.6395619999998</v>
      </c>
      <c r="M77" s="303">
        <v>1452.7039245000001</v>
      </c>
      <c r="N77" s="303">
        <v>1451.0763431399998</v>
      </c>
      <c r="O77" s="303">
        <v>1467.0653376</v>
      </c>
      <c r="P77" s="303">
        <v>1463.6466347999999</v>
      </c>
      <c r="Q77" s="402" t="s">
        <v>1317</v>
      </c>
    </row>
    <row r="78" spans="1:17" ht="10.5" thickBot="1">
      <c r="A78" s="431"/>
      <c r="B78" s="432"/>
      <c r="C78" s="589"/>
      <c r="D78" s="306"/>
      <c r="E78" s="306"/>
      <c r="F78" s="306"/>
      <c r="G78" s="306"/>
      <c r="H78" s="306"/>
      <c r="I78" s="306"/>
      <c r="J78" s="306"/>
      <c r="K78" s="306"/>
      <c r="L78" s="306"/>
      <c r="M78" s="306"/>
      <c r="N78" s="306"/>
      <c r="O78" s="306"/>
      <c r="P78" s="306"/>
      <c r="Q78" s="433"/>
    </row>
    <row r="80" spans="1:17">
      <c r="C80" s="434"/>
      <c r="D80" s="21"/>
      <c r="E80" s="21"/>
      <c r="F80" s="21"/>
      <c r="G80" s="21"/>
      <c r="H80" s="21"/>
      <c r="I80" s="21"/>
      <c r="J80" s="21"/>
      <c r="K80" s="21"/>
      <c r="L80" s="21"/>
      <c r="M80" s="21"/>
      <c r="N80" s="21"/>
      <c r="O80" s="21"/>
      <c r="P80" s="21"/>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B7" sqref="B7"/>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627" t="s">
        <v>283</v>
      </c>
      <c r="B1" s="628"/>
      <c r="C1" s="628"/>
      <c r="D1" s="628"/>
      <c r="E1" s="628"/>
      <c r="F1" s="628"/>
      <c r="G1" s="628"/>
      <c r="H1" s="628"/>
      <c r="I1" s="628"/>
      <c r="J1" s="628"/>
      <c r="K1" s="628"/>
      <c r="L1" s="628"/>
      <c r="M1" s="628"/>
      <c r="N1" s="628"/>
      <c r="O1" s="629"/>
    </row>
    <row r="2" spans="1:15" s="134" customFormat="1" ht="20.25" customHeight="1">
      <c r="A2" s="616" t="s">
        <v>584</v>
      </c>
      <c r="B2" s="617"/>
      <c r="C2" s="617"/>
      <c r="D2" s="617"/>
      <c r="E2" s="617"/>
      <c r="F2" s="617"/>
      <c r="G2" s="617"/>
      <c r="H2" s="617"/>
      <c r="I2" s="617"/>
      <c r="J2" s="617"/>
      <c r="K2" s="617"/>
      <c r="L2" s="617"/>
      <c r="M2" s="617"/>
      <c r="N2" s="617"/>
      <c r="O2" s="618"/>
    </row>
    <row r="3" spans="1:15" s="4" customFormat="1" ht="2.25" customHeight="1" thickBot="1">
      <c r="A3" s="635"/>
      <c r="B3" s="636"/>
      <c r="C3" s="636"/>
      <c r="D3" s="636"/>
      <c r="E3" s="636"/>
      <c r="F3" s="636"/>
      <c r="G3" s="636"/>
      <c r="H3" s="636"/>
      <c r="I3" s="636"/>
      <c r="J3" s="636"/>
      <c r="K3" s="636"/>
      <c r="L3" s="636"/>
      <c r="M3" s="636"/>
      <c r="N3" s="636"/>
      <c r="O3" s="637"/>
    </row>
    <row r="4" spans="1:15" s="281" customFormat="1"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253" t="s">
        <v>144</v>
      </c>
    </row>
    <row r="5" spans="1:15">
      <c r="A5" s="36" t="s">
        <v>1179</v>
      </c>
      <c r="B5" s="68"/>
      <c r="C5" s="409"/>
      <c r="D5" s="409"/>
      <c r="E5" s="409"/>
      <c r="F5" s="409"/>
      <c r="G5" s="409"/>
      <c r="H5" s="410"/>
      <c r="I5" s="409"/>
      <c r="J5" s="409"/>
      <c r="K5" s="409"/>
      <c r="L5" s="409"/>
      <c r="M5" s="409"/>
      <c r="N5" s="409"/>
      <c r="O5" s="437" t="s">
        <v>255</v>
      </c>
    </row>
    <row r="6" spans="1:15">
      <c r="A6" s="285" t="s">
        <v>1180</v>
      </c>
      <c r="B6" s="72"/>
      <c r="C6" s="129"/>
      <c r="D6" s="129"/>
      <c r="E6" s="129"/>
      <c r="F6" s="129"/>
      <c r="G6" s="129"/>
      <c r="H6" s="412"/>
      <c r="I6" s="129"/>
      <c r="J6" s="129"/>
      <c r="K6" s="129"/>
      <c r="L6" s="129"/>
      <c r="M6" s="129"/>
      <c r="N6" s="129"/>
      <c r="O6" s="438" t="s">
        <v>1181</v>
      </c>
    </row>
    <row r="7" spans="1:15">
      <c r="A7" s="288" t="s">
        <v>1416</v>
      </c>
      <c r="B7" s="72">
        <v>320.90483272</v>
      </c>
      <c r="C7" s="72">
        <v>316.63562889000002</v>
      </c>
      <c r="D7" s="72">
        <v>329.26838549000001</v>
      </c>
      <c r="E7" s="72">
        <v>350.99443183999995</v>
      </c>
      <c r="F7" s="72">
        <v>370.00719273999999</v>
      </c>
      <c r="G7" s="72">
        <v>330.25358075999998</v>
      </c>
      <c r="H7" s="72">
        <v>326.01995834999997</v>
      </c>
      <c r="I7" s="72">
        <v>334.20528632999998</v>
      </c>
      <c r="J7" s="72">
        <v>334.33553632999997</v>
      </c>
      <c r="K7" s="72">
        <v>309.29323703999995</v>
      </c>
      <c r="L7" s="72">
        <v>285.43057047999997</v>
      </c>
      <c r="M7" s="72">
        <v>285.15047447999996</v>
      </c>
      <c r="N7" s="72">
        <v>295.38327048000002</v>
      </c>
      <c r="O7" s="439" t="s">
        <v>1183</v>
      </c>
    </row>
    <row r="8" spans="1:15">
      <c r="A8" s="288" t="s">
        <v>1184</v>
      </c>
      <c r="B8" s="72">
        <v>0</v>
      </c>
      <c r="C8" s="72">
        <v>0</v>
      </c>
      <c r="D8" s="72">
        <v>0</v>
      </c>
      <c r="E8" s="72">
        <v>0</v>
      </c>
      <c r="F8" s="72">
        <v>0</v>
      </c>
      <c r="G8" s="72">
        <v>0</v>
      </c>
      <c r="H8" s="72">
        <v>0</v>
      </c>
      <c r="I8" s="72">
        <v>0</v>
      </c>
      <c r="J8" s="72">
        <v>0</v>
      </c>
      <c r="K8" s="72">
        <v>0</v>
      </c>
      <c r="L8" s="72">
        <v>0</v>
      </c>
      <c r="M8" s="72">
        <v>0</v>
      </c>
      <c r="N8" s="72">
        <v>0</v>
      </c>
      <c r="O8" s="439" t="s">
        <v>1185</v>
      </c>
    </row>
    <row r="9" spans="1:15">
      <c r="A9" s="288" t="s">
        <v>1186</v>
      </c>
      <c r="B9" s="72">
        <v>26.025203180000002</v>
      </c>
      <c r="C9" s="72">
        <v>26.207471549999998</v>
      </c>
      <c r="D9" s="72">
        <v>26.6740861</v>
      </c>
      <c r="E9" s="72">
        <v>26.703941</v>
      </c>
      <c r="F9" s="72">
        <v>26.720577000000006</v>
      </c>
      <c r="G9" s="72">
        <v>26.63566213</v>
      </c>
      <c r="H9" s="72">
        <v>30.756053000000001</v>
      </c>
      <c r="I9" s="72">
        <v>32.172747000000001</v>
      </c>
      <c r="J9" s="72">
        <v>31.986904389999999</v>
      </c>
      <c r="K9" s="72">
        <v>31.97445922</v>
      </c>
      <c r="L9" s="72">
        <v>47.372726800000002</v>
      </c>
      <c r="M9" s="72">
        <v>47.278649599999994</v>
      </c>
      <c r="N9" s="72">
        <v>51.42182055</v>
      </c>
      <c r="O9" s="439" t="s">
        <v>1187</v>
      </c>
    </row>
    <row r="10" spans="1:15">
      <c r="A10" s="288" t="s">
        <v>1188</v>
      </c>
      <c r="B10" s="72">
        <v>15.832521149999998</v>
      </c>
      <c r="C10" s="72">
        <v>17.459505759999999</v>
      </c>
      <c r="D10" s="72">
        <v>18.156369680000001</v>
      </c>
      <c r="E10" s="72">
        <v>18.072309999999998</v>
      </c>
      <c r="F10" s="72">
        <v>19.999782</v>
      </c>
      <c r="G10" s="72">
        <v>44.90508483</v>
      </c>
      <c r="H10" s="72">
        <v>71.46802000000001</v>
      </c>
      <c r="I10" s="72">
        <v>81.179458800000006</v>
      </c>
      <c r="J10" s="72">
        <v>82.929500079999997</v>
      </c>
      <c r="K10" s="72">
        <v>115.59699703</v>
      </c>
      <c r="L10" s="72">
        <v>129.5121963</v>
      </c>
      <c r="M10" s="72">
        <v>129.6024305</v>
      </c>
      <c r="N10" s="72">
        <v>130.22810271</v>
      </c>
      <c r="O10" s="439" t="s">
        <v>1189</v>
      </c>
    </row>
    <row r="11" spans="1:15" ht="19.5">
      <c r="A11" s="288" t="s">
        <v>1417</v>
      </c>
      <c r="B11" s="72">
        <v>0</v>
      </c>
      <c r="C11" s="72">
        <v>0</v>
      </c>
      <c r="D11" s="72">
        <v>0</v>
      </c>
      <c r="E11" s="72">
        <v>0</v>
      </c>
      <c r="F11" s="72">
        <v>0</v>
      </c>
      <c r="G11" s="72">
        <v>0</v>
      </c>
      <c r="H11" s="72">
        <v>0</v>
      </c>
      <c r="I11" s="72">
        <v>0</v>
      </c>
      <c r="J11" s="72">
        <v>0</v>
      </c>
      <c r="K11" s="72">
        <v>0</v>
      </c>
      <c r="L11" s="72">
        <v>0</v>
      </c>
      <c r="M11" s="72">
        <v>0</v>
      </c>
      <c r="N11" s="72">
        <v>0</v>
      </c>
      <c r="O11" s="439" t="s">
        <v>1191</v>
      </c>
    </row>
    <row r="12" spans="1:15" ht="29.25">
      <c r="A12" s="288" t="s">
        <v>1418</v>
      </c>
      <c r="B12" s="72">
        <v>0</v>
      </c>
      <c r="C12" s="72">
        <v>0</v>
      </c>
      <c r="D12" s="72">
        <v>0</v>
      </c>
      <c r="E12" s="72">
        <v>0</v>
      </c>
      <c r="F12" s="72">
        <v>0</v>
      </c>
      <c r="G12" s="72">
        <v>0</v>
      </c>
      <c r="H12" s="72">
        <v>0</v>
      </c>
      <c r="I12" s="72">
        <v>0</v>
      </c>
      <c r="J12" s="72">
        <v>0</v>
      </c>
      <c r="K12" s="72">
        <v>0</v>
      </c>
      <c r="L12" s="72">
        <v>0</v>
      </c>
      <c r="M12" s="72">
        <v>0</v>
      </c>
      <c r="N12" s="72">
        <v>0</v>
      </c>
      <c r="O12" s="439" t="s">
        <v>1193</v>
      </c>
    </row>
    <row r="13" spans="1:15" ht="29.25">
      <c r="A13" s="288" t="s">
        <v>1194</v>
      </c>
      <c r="B13" s="72">
        <v>0</v>
      </c>
      <c r="C13" s="72">
        <v>0</v>
      </c>
      <c r="D13" s="72">
        <v>0</v>
      </c>
      <c r="E13" s="72">
        <v>0</v>
      </c>
      <c r="F13" s="72">
        <v>0</v>
      </c>
      <c r="G13" s="72">
        <v>0</v>
      </c>
      <c r="H13" s="72">
        <v>0</v>
      </c>
      <c r="I13" s="72">
        <v>0</v>
      </c>
      <c r="J13" s="72">
        <v>0</v>
      </c>
      <c r="K13" s="72">
        <v>0</v>
      </c>
      <c r="L13" s="72">
        <v>0</v>
      </c>
      <c r="M13" s="72">
        <v>0</v>
      </c>
      <c r="N13" s="72">
        <v>0</v>
      </c>
      <c r="O13" s="439" t="s">
        <v>1195</v>
      </c>
    </row>
    <row r="14" spans="1:15">
      <c r="A14" s="288" t="s">
        <v>1196</v>
      </c>
      <c r="B14" s="72">
        <v>19.798598579999997</v>
      </c>
      <c r="C14" s="72">
        <v>21.075034919999997</v>
      </c>
      <c r="D14" s="72">
        <v>19.79700948</v>
      </c>
      <c r="E14" s="72">
        <v>20.002058170000002</v>
      </c>
      <c r="F14" s="72">
        <v>19.9417407</v>
      </c>
      <c r="G14" s="72">
        <v>19.893582590000001</v>
      </c>
      <c r="H14" s="72">
        <v>18.677407909999999</v>
      </c>
      <c r="I14" s="72">
        <v>18.732126360000002</v>
      </c>
      <c r="J14" s="72">
        <v>18.57667155</v>
      </c>
      <c r="K14" s="72">
        <v>18.611319999999999</v>
      </c>
      <c r="L14" s="72">
        <v>18.868124209999998</v>
      </c>
      <c r="M14" s="72">
        <v>18.172276669999999</v>
      </c>
      <c r="N14" s="72">
        <v>18.04670904</v>
      </c>
      <c r="O14" s="439" t="s">
        <v>1197</v>
      </c>
    </row>
    <row r="15" spans="1:15">
      <c r="A15" s="288" t="s">
        <v>1198</v>
      </c>
      <c r="B15" s="72">
        <v>0</v>
      </c>
      <c r="C15" s="72">
        <v>0</v>
      </c>
      <c r="D15" s="72">
        <v>0</v>
      </c>
      <c r="E15" s="72">
        <v>0</v>
      </c>
      <c r="F15" s="72">
        <v>0</v>
      </c>
      <c r="G15" s="72">
        <v>0</v>
      </c>
      <c r="H15" s="72">
        <v>0</v>
      </c>
      <c r="I15" s="72">
        <v>0</v>
      </c>
      <c r="J15" s="72">
        <v>0</v>
      </c>
      <c r="K15" s="72">
        <v>0</v>
      </c>
      <c r="L15" s="72">
        <v>0</v>
      </c>
      <c r="M15" s="72">
        <v>0</v>
      </c>
      <c r="N15" s="72">
        <v>0</v>
      </c>
      <c r="O15" s="439" t="s">
        <v>1199</v>
      </c>
    </row>
    <row r="16" spans="1:15" ht="19.5">
      <c r="A16" s="288" t="s">
        <v>1419</v>
      </c>
      <c r="B16" s="72">
        <v>0</v>
      </c>
      <c r="C16" s="72">
        <v>0</v>
      </c>
      <c r="D16" s="72">
        <v>0</v>
      </c>
      <c r="E16" s="72">
        <v>0</v>
      </c>
      <c r="F16" s="72">
        <v>0</v>
      </c>
      <c r="G16" s="72">
        <v>0</v>
      </c>
      <c r="H16" s="72">
        <v>0</v>
      </c>
      <c r="I16" s="72">
        <v>0</v>
      </c>
      <c r="J16" s="72">
        <v>0</v>
      </c>
      <c r="K16" s="72">
        <v>0</v>
      </c>
      <c r="L16" s="72">
        <v>0</v>
      </c>
      <c r="M16" s="72">
        <v>0</v>
      </c>
      <c r="N16" s="72">
        <v>0</v>
      </c>
      <c r="O16" s="439" t="s">
        <v>1201</v>
      </c>
    </row>
    <row r="17" spans="1:15">
      <c r="A17" s="288" t="s">
        <v>1420</v>
      </c>
      <c r="B17" s="72">
        <v>0</v>
      </c>
      <c r="C17" s="72">
        <v>0</v>
      </c>
      <c r="D17" s="72">
        <v>0</v>
      </c>
      <c r="E17" s="72">
        <v>0</v>
      </c>
      <c r="F17" s="72">
        <v>0</v>
      </c>
      <c r="G17" s="72">
        <v>0</v>
      </c>
      <c r="H17" s="72">
        <v>0</v>
      </c>
      <c r="I17" s="72">
        <v>0</v>
      </c>
      <c r="J17" s="72">
        <v>0</v>
      </c>
      <c r="K17" s="72">
        <v>0</v>
      </c>
      <c r="L17" s="72">
        <v>0</v>
      </c>
      <c r="M17" s="72">
        <v>0</v>
      </c>
      <c r="N17" s="72">
        <v>0</v>
      </c>
      <c r="O17" s="439" t="s">
        <v>1203</v>
      </c>
    </row>
    <row r="18" spans="1:15">
      <c r="A18" s="288" t="s">
        <v>1421</v>
      </c>
      <c r="B18" s="72">
        <v>0</v>
      </c>
      <c r="C18" s="72">
        <v>0.16185056</v>
      </c>
      <c r="D18" s="72">
        <v>0.16185056</v>
      </c>
      <c r="E18" s="72">
        <v>0.16185056</v>
      </c>
      <c r="F18" s="72">
        <v>0.16185056</v>
      </c>
      <c r="G18" s="72">
        <v>0.16185056</v>
      </c>
      <c r="H18" s="72">
        <v>0.16185056</v>
      </c>
      <c r="I18" s="72">
        <v>0.16185056</v>
      </c>
      <c r="J18" s="72">
        <v>0.16185056</v>
      </c>
      <c r="K18" s="72">
        <v>0.16185056</v>
      </c>
      <c r="L18" s="72">
        <v>0</v>
      </c>
      <c r="M18" s="72">
        <v>0</v>
      </c>
      <c r="N18" s="72">
        <v>0</v>
      </c>
      <c r="O18" s="439" t="s">
        <v>1422</v>
      </c>
    </row>
    <row r="19" spans="1:15">
      <c r="A19" s="288" t="s">
        <v>1210</v>
      </c>
      <c r="B19" s="72">
        <v>382.56115563999998</v>
      </c>
      <c r="C19" s="72">
        <v>381.53949168999998</v>
      </c>
      <c r="D19" s="72">
        <v>394.05770131000003</v>
      </c>
      <c r="E19" s="72">
        <v>415.93459158999997</v>
      </c>
      <c r="F19" s="72">
        <v>436.83114302000001</v>
      </c>
      <c r="G19" s="72">
        <v>421.84976088000002</v>
      </c>
      <c r="H19" s="72">
        <v>447.08328983000001</v>
      </c>
      <c r="I19" s="72">
        <v>466.45146907000003</v>
      </c>
      <c r="J19" s="72">
        <v>467.99046293000004</v>
      </c>
      <c r="K19" s="72">
        <v>475.63786386999999</v>
      </c>
      <c r="L19" s="72">
        <v>481.18361779999998</v>
      </c>
      <c r="M19" s="72">
        <v>480.20383126000002</v>
      </c>
      <c r="N19" s="72">
        <v>495.07990279999996</v>
      </c>
      <c r="O19" s="440" t="s">
        <v>1211</v>
      </c>
    </row>
    <row r="20" spans="1:15">
      <c r="A20" s="285" t="s">
        <v>1212</v>
      </c>
      <c r="B20" s="72"/>
      <c r="C20" s="72"/>
      <c r="D20" s="72"/>
      <c r="E20" s="72"/>
      <c r="F20" s="72"/>
      <c r="G20" s="72"/>
      <c r="H20" s="72"/>
      <c r="I20" s="72"/>
      <c r="J20" s="72"/>
      <c r="K20" s="72"/>
      <c r="L20" s="72"/>
      <c r="M20" s="72"/>
      <c r="N20" s="72"/>
      <c r="O20" s="438" t="s">
        <v>1213</v>
      </c>
    </row>
    <row r="21" spans="1:15">
      <c r="A21" s="287" t="s">
        <v>1214</v>
      </c>
      <c r="B21" s="72">
        <v>7.9835614599999998</v>
      </c>
      <c r="C21" s="72">
        <v>13.149189870000001</v>
      </c>
      <c r="D21" s="72">
        <v>12.493738550000002</v>
      </c>
      <c r="E21" s="72">
        <v>6.8795470700000001</v>
      </c>
      <c r="F21" s="72">
        <v>7.38294125</v>
      </c>
      <c r="G21" s="72">
        <v>38.82868672</v>
      </c>
      <c r="H21" s="72">
        <v>9.1897559100000006</v>
      </c>
      <c r="I21" s="72">
        <v>4.3991243600000001</v>
      </c>
      <c r="J21" s="72">
        <v>8.9564629500000006</v>
      </c>
      <c r="K21" s="72">
        <v>7.7907698700000001</v>
      </c>
      <c r="L21" s="72">
        <v>4.9064288400000002</v>
      </c>
      <c r="M21" s="72">
        <v>5.8255046799999999</v>
      </c>
      <c r="N21" s="72">
        <v>5.0944305400000003</v>
      </c>
      <c r="O21" s="440" t="s">
        <v>1215</v>
      </c>
    </row>
    <row r="22" spans="1:15">
      <c r="A22" s="287" t="s">
        <v>1216</v>
      </c>
      <c r="B22" s="72">
        <v>150.34163884999998</v>
      </c>
      <c r="C22" s="72">
        <v>169.20832064000001</v>
      </c>
      <c r="D22" s="72">
        <v>177.28895105000001</v>
      </c>
      <c r="E22" s="72">
        <v>172.78549517000002</v>
      </c>
      <c r="F22" s="72">
        <v>206.22952143000003</v>
      </c>
      <c r="G22" s="72">
        <v>217.98732940000002</v>
      </c>
      <c r="H22" s="72">
        <v>215.19467058000001</v>
      </c>
      <c r="I22" s="72">
        <v>217.14804142</v>
      </c>
      <c r="J22" s="72">
        <v>233.08880873000001</v>
      </c>
      <c r="K22" s="72">
        <v>239.96605399000001</v>
      </c>
      <c r="L22" s="72">
        <v>224.22704544999996</v>
      </c>
      <c r="M22" s="72">
        <v>230.70490563000001</v>
      </c>
      <c r="N22" s="72">
        <v>222.37470862999999</v>
      </c>
      <c r="O22" s="440" t="s">
        <v>1217</v>
      </c>
    </row>
    <row r="23" spans="1:15">
      <c r="A23" s="287" t="s">
        <v>1218</v>
      </c>
      <c r="B23" s="72">
        <v>16.575831749999999</v>
      </c>
      <c r="C23" s="72">
        <v>25.49409524</v>
      </c>
      <c r="D23" s="72">
        <v>24.929280010000003</v>
      </c>
      <c r="E23" s="72">
        <v>25.11737153</v>
      </c>
      <c r="F23" s="72">
        <v>26.385523799999998</v>
      </c>
      <c r="G23" s="72">
        <v>25.161914509999999</v>
      </c>
      <c r="H23" s="72">
        <v>24.045105960000001</v>
      </c>
      <c r="I23" s="72">
        <v>23.538514679999999</v>
      </c>
      <c r="J23" s="72">
        <v>24.686938269999999</v>
      </c>
      <c r="K23" s="72">
        <v>26.000205900000001</v>
      </c>
      <c r="L23" s="72">
        <v>24.867665580000001</v>
      </c>
      <c r="M23" s="72">
        <v>27.984964680000001</v>
      </c>
      <c r="N23" s="72">
        <v>23.193170760000001</v>
      </c>
      <c r="O23" s="440" t="s">
        <v>1219</v>
      </c>
    </row>
    <row r="24" spans="1:15">
      <c r="A24" s="287" t="s">
        <v>1220</v>
      </c>
      <c r="B24" s="72">
        <v>0</v>
      </c>
      <c r="C24" s="72">
        <v>0</v>
      </c>
      <c r="D24" s="72">
        <v>0</v>
      </c>
      <c r="E24" s="72">
        <v>0</v>
      </c>
      <c r="F24" s="72">
        <v>0</v>
      </c>
      <c r="G24" s="72">
        <v>0</v>
      </c>
      <c r="H24" s="72">
        <v>0</v>
      </c>
      <c r="I24" s="72">
        <v>0</v>
      </c>
      <c r="J24" s="72">
        <v>0</v>
      </c>
      <c r="K24" s="72">
        <v>0</v>
      </c>
      <c r="L24" s="72">
        <v>0</v>
      </c>
      <c r="M24" s="72">
        <v>0</v>
      </c>
      <c r="N24" s="72">
        <v>0</v>
      </c>
      <c r="O24" s="440" t="s">
        <v>1221</v>
      </c>
    </row>
    <row r="25" spans="1:15">
      <c r="A25" s="287" t="s">
        <v>1222</v>
      </c>
      <c r="B25" s="72">
        <v>0.96511802999999996</v>
      </c>
      <c r="C25" s="72">
        <v>1.1057940100000001</v>
      </c>
      <c r="D25" s="72">
        <v>1.15747092</v>
      </c>
      <c r="E25" s="72">
        <v>1.07278089</v>
      </c>
      <c r="F25" s="72">
        <v>1.0855108900000001</v>
      </c>
      <c r="G25" s="72">
        <v>3.6240640299999995</v>
      </c>
      <c r="H25" s="72">
        <v>1.5330892</v>
      </c>
      <c r="I25" s="72">
        <v>1.8530254800000001</v>
      </c>
      <c r="J25" s="72">
        <v>2.5218469199999998</v>
      </c>
      <c r="K25" s="72">
        <v>3.0042743399999998</v>
      </c>
      <c r="L25" s="72">
        <v>3.9502460699999999</v>
      </c>
      <c r="M25" s="72">
        <v>4.8380022899999995</v>
      </c>
      <c r="N25" s="72">
        <v>1.7951913300000002</v>
      </c>
      <c r="O25" s="440" t="s">
        <v>1223</v>
      </c>
    </row>
    <row r="26" spans="1:15">
      <c r="A26" s="287" t="s">
        <v>1423</v>
      </c>
      <c r="B26" s="72">
        <v>0.95020955000000007</v>
      </c>
      <c r="C26" s="72">
        <v>0.78685000000000005</v>
      </c>
      <c r="D26" s="72">
        <v>0.67014624</v>
      </c>
      <c r="E26" s="72">
        <v>0.99624999999999997</v>
      </c>
      <c r="F26" s="72">
        <v>1.0455300000000001</v>
      </c>
      <c r="G26" s="72">
        <v>0.80929759000000001</v>
      </c>
      <c r="H26" s="72">
        <v>-1.1502592299999996</v>
      </c>
      <c r="I26" s="72">
        <v>0.31445989999999996</v>
      </c>
      <c r="J26" s="72">
        <v>0.72118863999999994</v>
      </c>
      <c r="K26" s="72">
        <v>0.84268891000000001</v>
      </c>
      <c r="L26" s="72">
        <v>0.72162129000000008</v>
      </c>
      <c r="M26" s="72">
        <v>0.82575239999999994</v>
      </c>
      <c r="N26" s="72">
        <v>0.98525852000000003</v>
      </c>
      <c r="O26" s="440" t="s">
        <v>1424</v>
      </c>
    </row>
    <row r="27" spans="1:15">
      <c r="A27" s="287" t="s">
        <v>1240</v>
      </c>
      <c r="B27" s="72">
        <v>176.81635968000001</v>
      </c>
      <c r="C27" s="72">
        <v>209.74424979999998</v>
      </c>
      <c r="D27" s="72">
        <v>216.5395868</v>
      </c>
      <c r="E27" s="72">
        <v>206.85144468000001</v>
      </c>
      <c r="F27" s="72">
        <v>242.12902739</v>
      </c>
      <c r="G27" s="72">
        <v>286.41129230000001</v>
      </c>
      <c r="H27" s="72">
        <v>248.81236246</v>
      </c>
      <c r="I27" s="72">
        <v>247.25316587999998</v>
      </c>
      <c r="J27" s="72">
        <v>269.97524553</v>
      </c>
      <c r="K27" s="72">
        <v>277.60399305999999</v>
      </c>
      <c r="L27" s="72">
        <v>258.67300727000003</v>
      </c>
      <c r="M27" s="72">
        <v>270.17912969999998</v>
      </c>
      <c r="N27" s="72">
        <v>253.44275982000002</v>
      </c>
      <c r="O27" s="440" t="s">
        <v>1241</v>
      </c>
    </row>
    <row r="28" spans="1:15" s="103" customFormat="1">
      <c r="A28" s="30" t="s">
        <v>1242</v>
      </c>
      <c r="B28" s="72">
        <v>559.37751532999994</v>
      </c>
      <c r="C28" s="72">
        <v>591.28374150999991</v>
      </c>
      <c r="D28" s="72">
        <v>610.59728813000004</v>
      </c>
      <c r="E28" s="72">
        <v>622.78603627000007</v>
      </c>
      <c r="F28" s="72">
        <v>678.96017040999993</v>
      </c>
      <c r="G28" s="72">
        <v>708.26105320000011</v>
      </c>
      <c r="H28" s="72">
        <v>695.89565229999994</v>
      </c>
      <c r="I28" s="72">
        <v>713.70463496000002</v>
      </c>
      <c r="J28" s="72">
        <v>737.96570847999999</v>
      </c>
      <c r="K28" s="72">
        <v>753.24185694999994</v>
      </c>
      <c r="L28" s="72">
        <v>739.85662509000008</v>
      </c>
      <c r="M28" s="72">
        <v>750.3829609899999</v>
      </c>
      <c r="N28" s="72">
        <v>748.52266264000002</v>
      </c>
      <c r="O28" s="441" t="s">
        <v>135</v>
      </c>
    </row>
    <row r="29" spans="1:15">
      <c r="A29" s="36" t="s">
        <v>1243</v>
      </c>
      <c r="B29" s="72"/>
      <c r="C29" s="72"/>
      <c r="D29" s="72"/>
      <c r="E29" s="72"/>
      <c r="F29" s="72"/>
      <c r="G29" s="72"/>
      <c r="H29" s="72"/>
      <c r="I29" s="72"/>
      <c r="J29" s="72"/>
      <c r="K29" s="72"/>
      <c r="L29" s="72"/>
      <c r="M29" s="72"/>
      <c r="N29" s="72"/>
      <c r="O29" s="437" t="s">
        <v>1244</v>
      </c>
    </row>
    <row r="30" spans="1:15">
      <c r="A30" s="285" t="s">
        <v>1245</v>
      </c>
      <c r="B30" s="72"/>
      <c r="C30" s="72"/>
      <c r="D30" s="72"/>
      <c r="E30" s="72"/>
      <c r="F30" s="72"/>
      <c r="G30" s="72"/>
      <c r="H30" s="72"/>
      <c r="I30" s="72"/>
      <c r="J30" s="72"/>
      <c r="K30" s="72"/>
      <c r="L30" s="72"/>
      <c r="M30" s="72"/>
      <c r="N30" s="72"/>
      <c r="O30" s="438" t="s">
        <v>1246</v>
      </c>
    </row>
    <row r="31" spans="1:15">
      <c r="A31" s="287" t="s">
        <v>1247</v>
      </c>
      <c r="B31" s="72"/>
      <c r="C31" s="72"/>
      <c r="D31" s="72"/>
      <c r="E31" s="72"/>
      <c r="F31" s="72"/>
      <c r="G31" s="72"/>
      <c r="H31" s="72"/>
      <c r="I31" s="72"/>
      <c r="J31" s="72"/>
      <c r="K31" s="72"/>
      <c r="L31" s="72"/>
      <c r="M31" s="72"/>
      <c r="N31" s="72"/>
      <c r="O31" s="440" t="s">
        <v>1248</v>
      </c>
    </row>
    <row r="32" spans="1:15">
      <c r="A32" s="442" t="s">
        <v>1249</v>
      </c>
      <c r="B32" s="72">
        <v>18.266084329999998</v>
      </c>
      <c r="C32" s="72">
        <v>22.23820568</v>
      </c>
      <c r="D32" s="72">
        <v>23.211171359999998</v>
      </c>
      <c r="E32" s="72">
        <v>18.491326990000001</v>
      </c>
      <c r="F32" s="72">
        <v>18.455792170000002</v>
      </c>
      <c r="G32" s="72">
        <v>11.838376289999999</v>
      </c>
      <c r="H32" s="72">
        <v>14.61485165</v>
      </c>
      <c r="I32" s="72">
        <v>14.736234489999999</v>
      </c>
      <c r="J32" s="72">
        <v>18.888406749999998</v>
      </c>
      <c r="K32" s="72">
        <v>29.27498817</v>
      </c>
      <c r="L32" s="72">
        <v>18.886508030000002</v>
      </c>
      <c r="M32" s="72">
        <v>21.86580541</v>
      </c>
      <c r="N32" s="72">
        <v>25.987046760000002</v>
      </c>
      <c r="O32" s="443" t="s">
        <v>1250</v>
      </c>
    </row>
    <row r="33" spans="1:15">
      <c r="A33" s="442" t="s">
        <v>1251</v>
      </c>
      <c r="B33" s="72">
        <v>17.58205324</v>
      </c>
      <c r="C33" s="72">
        <v>15.29574734</v>
      </c>
      <c r="D33" s="72">
        <v>16.873476020000002</v>
      </c>
      <c r="E33" s="72">
        <v>15.41596363</v>
      </c>
      <c r="F33" s="72">
        <v>16.794919620000002</v>
      </c>
      <c r="G33" s="72">
        <v>25.19802816</v>
      </c>
      <c r="H33" s="72">
        <v>29.796022860000001</v>
      </c>
      <c r="I33" s="72">
        <v>26.903696689999997</v>
      </c>
      <c r="J33" s="72">
        <v>37.371764670000005</v>
      </c>
      <c r="K33" s="72">
        <v>38.675852670000005</v>
      </c>
      <c r="L33" s="72">
        <v>24.838329550000001</v>
      </c>
      <c r="M33" s="72">
        <v>22.919790269999996</v>
      </c>
      <c r="N33" s="72">
        <v>24.144418789999996</v>
      </c>
      <c r="O33" s="443" t="s">
        <v>1252</v>
      </c>
    </row>
    <row r="34" spans="1:15">
      <c r="A34" s="442" t="s">
        <v>1425</v>
      </c>
      <c r="B34" s="72">
        <v>23.845922900000001</v>
      </c>
      <c r="C34" s="72">
        <v>31.793555820000002</v>
      </c>
      <c r="D34" s="72">
        <v>14.991000700000001</v>
      </c>
      <c r="E34" s="72">
        <v>18.260108779999999</v>
      </c>
      <c r="F34" s="72">
        <v>18.031698779999999</v>
      </c>
      <c r="G34" s="72">
        <v>23.913767200000002</v>
      </c>
      <c r="H34" s="72">
        <v>16.534020330000001</v>
      </c>
      <c r="I34" s="72">
        <v>19.22079535</v>
      </c>
      <c r="J34" s="72">
        <v>20.210930609999998</v>
      </c>
      <c r="K34" s="72">
        <v>24.583213309999998</v>
      </c>
      <c r="L34" s="72">
        <v>28.45998908</v>
      </c>
      <c r="M34" s="72">
        <v>28.915242979999999</v>
      </c>
      <c r="N34" s="72">
        <v>31.876308439999999</v>
      </c>
      <c r="O34" s="443" t="s">
        <v>1426</v>
      </c>
    </row>
    <row r="35" spans="1:15" ht="19.5">
      <c r="A35" s="442" t="s">
        <v>1427</v>
      </c>
      <c r="B35" s="72">
        <v>0</v>
      </c>
      <c r="C35" s="72">
        <v>0</v>
      </c>
      <c r="D35" s="72">
        <v>0</v>
      </c>
      <c r="E35" s="72">
        <v>0</v>
      </c>
      <c r="F35" s="72">
        <v>0</v>
      </c>
      <c r="G35" s="72">
        <v>0</v>
      </c>
      <c r="H35" s="72">
        <v>0</v>
      </c>
      <c r="I35" s="72">
        <v>3.2221462600000002</v>
      </c>
      <c r="J35" s="72">
        <v>3.2221166699999997</v>
      </c>
      <c r="K35" s="72">
        <v>0.73710103999999999</v>
      </c>
      <c r="L35" s="72">
        <v>1.5083579999999999E-2</v>
      </c>
      <c r="M35" s="72">
        <v>1.5083579999999999E-2</v>
      </c>
      <c r="N35" s="72">
        <v>1.5083579999999999E-2</v>
      </c>
      <c r="O35" s="443" t="s">
        <v>1428</v>
      </c>
    </row>
    <row r="36" spans="1:15" ht="19.5">
      <c r="A36" s="442" t="s">
        <v>1429</v>
      </c>
      <c r="B36" s="72">
        <v>2.8643689999999999</v>
      </c>
      <c r="C36" s="72">
        <v>2.8643689999999999</v>
      </c>
      <c r="D36" s="72">
        <v>2.8643700000000001</v>
      </c>
      <c r="E36" s="72">
        <v>2.8643694700000002</v>
      </c>
      <c r="F36" s="72">
        <v>2.8643694700000002</v>
      </c>
      <c r="G36" s="72">
        <v>2.8643694700000002</v>
      </c>
      <c r="H36" s="72">
        <v>2.8643694700000002</v>
      </c>
      <c r="I36" s="72">
        <v>3.1635085399999996</v>
      </c>
      <c r="J36" s="72">
        <v>3.1635381300000001</v>
      </c>
      <c r="K36" s="72">
        <v>1.5291480799999999</v>
      </c>
      <c r="L36" s="72">
        <v>0</v>
      </c>
      <c r="M36" s="72">
        <v>0</v>
      </c>
      <c r="N36" s="72">
        <v>0</v>
      </c>
      <c r="O36" s="443" t="s">
        <v>1430</v>
      </c>
    </row>
    <row r="37" spans="1:15" ht="19.5">
      <c r="A37" s="442" t="s">
        <v>1431</v>
      </c>
      <c r="B37" s="72">
        <v>1.2493053199999999</v>
      </c>
      <c r="C37" s="72">
        <v>0.752583</v>
      </c>
      <c r="D37" s="72">
        <v>1.49559135</v>
      </c>
      <c r="E37" s="72">
        <v>1.9890176999999998</v>
      </c>
      <c r="F37" s="72">
        <v>1.9890176999999998</v>
      </c>
      <c r="G37" s="72">
        <v>2.19316114</v>
      </c>
      <c r="H37" s="72">
        <v>1.6833537200000002</v>
      </c>
      <c r="I37" s="72">
        <v>1.5902058400000001</v>
      </c>
      <c r="J37" s="72">
        <v>1.9762826799999997</v>
      </c>
      <c r="K37" s="72">
        <v>1.7095370600000002</v>
      </c>
      <c r="L37" s="72">
        <v>1.1481285299999999</v>
      </c>
      <c r="M37" s="72">
        <v>1.25726636</v>
      </c>
      <c r="N37" s="72">
        <v>2.1239502400000001</v>
      </c>
      <c r="O37" s="443" t="s">
        <v>1432</v>
      </c>
    </row>
    <row r="38" spans="1:15">
      <c r="A38" s="442" t="s">
        <v>1433</v>
      </c>
      <c r="B38" s="72">
        <v>0</v>
      </c>
      <c r="C38" s="72">
        <v>0</v>
      </c>
      <c r="D38" s="72">
        <v>0</v>
      </c>
      <c r="E38" s="72">
        <v>0</v>
      </c>
      <c r="F38" s="72">
        <v>0</v>
      </c>
      <c r="G38" s="72">
        <v>0</v>
      </c>
      <c r="H38" s="72">
        <v>0</v>
      </c>
      <c r="I38" s="72">
        <v>0</v>
      </c>
      <c r="J38" s="72">
        <v>0</v>
      </c>
      <c r="K38" s="72">
        <v>0</v>
      </c>
      <c r="L38" s="72">
        <v>0</v>
      </c>
      <c r="M38" s="72">
        <v>0</v>
      </c>
      <c r="N38" s="72">
        <v>0</v>
      </c>
      <c r="O38" s="443" t="s">
        <v>1434</v>
      </c>
    </row>
    <row r="39" spans="1:15">
      <c r="A39" s="295" t="s">
        <v>1435</v>
      </c>
      <c r="B39" s="72">
        <v>2.0075323100000002</v>
      </c>
      <c r="C39" s="72">
        <v>3.8471074399999998</v>
      </c>
      <c r="D39" s="72">
        <v>23.836235399999996</v>
      </c>
      <c r="E39" s="72">
        <v>25.17862298</v>
      </c>
      <c r="F39" s="72">
        <v>26.36237298</v>
      </c>
      <c r="G39" s="72">
        <v>22.817490369999998</v>
      </c>
      <c r="H39" s="72">
        <v>20.557627610000001</v>
      </c>
      <c r="I39" s="72">
        <v>32.301270789999997</v>
      </c>
      <c r="J39" s="72">
        <v>30.904114879999998</v>
      </c>
      <c r="K39" s="72">
        <v>25.76408022</v>
      </c>
      <c r="L39" s="72">
        <v>27.509307980000003</v>
      </c>
      <c r="M39" s="72">
        <v>28.049843160000002</v>
      </c>
      <c r="N39" s="72">
        <v>26.585680289999999</v>
      </c>
      <c r="O39" s="444" t="s">
        <v>1436</v>
      </c>
    </row>
    <row r="40" spans="1:15">
      <c r="A40" s="445" t="s">
        <v>1281</v>
      </c>
      <c r="B40" s="72">
        <v>65.815267149999997</v>
      </c>
      <c r="C40" s="72">
        <v>76.791568319999996</v>
      </c>
      <c r="D40" s="72">
        <v>83.271844869999995</v>
      </c>
      <c r="E40" s="72">
        <v>82.199409580000008</v>
      </c>
      <c r="F40" s="72">
        <v>84.498170749999986</v>
      </c>
      <c r="G40" s="72">
        <v>88.825192659999999</v>
      </c>
      <c r="H40" s="72">
        <v>86.050245679999989</v>
      </c>
      <c r="I40" s="72">
        <v>101.13785802</v>
      </c>
      <c r="J40" s="72">
        <v>115.73715442999999</v>
      </c>
      <c r="K40" s="72">
        <v>122.27392061000002</v>
      </c>
      <c r="L40" s="72">
        <v>100.85734680000002</v>
      </c>
      <c r="M40" s="72">
        <v>103.02303182999999</v>
      </c>
      <c r="N40" s="72">
        <v>110.73248818000002</v>
      </c>
      <c r="O40" s="446" t="s">
        <v>1437</v>
      </c>
    </row>
    <row r="41" spans="1:15">
      <c r="A41" s="287" t="s">
        <v>1283</v>
      </c>
      <c r="B41" s="72"/>
      <c r="C41" s="72"/>
      <c r="D41" s="72"/>
      <c r="E41" s="72"/>
      <c r="F41" s="72"/>
      <c r="G41" s="72"/>
      <c r="H41" s="72"/>
      <c r="I41" s="72"/>
      <c r="J41" s="72"/>
      <c r="K41" s="72"/>
      <c r="L41" s="72"/>
      <c r="M41" s="72"/>
      <c r="N41" s="72"/>
      <c r="O41" s="440" t="s">
        <v>1284</v>
      </c>
    </row>
    <row r="42" spans="1:15">
      <c r="A42" s="295" t="s">
        <v>1285</v>
      </c>
      <c r="B42" s="72">
        <v>155.82387560000001</v>
      </c>
      <c r="C42" s="72">
        <v>173.61109966999999</v>
      </c>
      <c r="D42" s="72">
        <v>178.63208942</v>
      </c>
      <c r="E42" s="72">
        <v>187.73286386999999</v>
      </c>
      <c r="F42" s="72">
        <v>184.80641127999999</v>
      </c>
      <c r="G42" s="72">
        <v>178.86039674000003</v>
      </c>
      <c r="H42" s="72">
        <v>177.74102017999999</v>
      </c>
      <c r="I42" s="72">
        <v>178.08613827999997</v>
      </c>
      <c r="J42" s="72">
        <v>179.88348569999999</v>
      </c>
      <c r="K42" s="72">
        <v>181.64224074000001</v>
      </c>
      <c r="L42" s="72">
        <v>181.16423714000001</v>
      </c>
      <c r="M42" s="72">
        <v>183.78659397999996</v>
      </c>
      <c r="N42" s="72">
        <v>187.27852350999999</v>
      </c>
      <c r="O42" s="447" t="s">
        <v>1438</v>
      </c>
    </row>
    <row r="43" spans="1:15" ht="19.5">
      <c r="A43" s="295" t="s">
        <v>1287</v>
      </c>
      <c r="B43" s="72">
        <v>40.767564080000007</v>
      </c>
      <c r="C43" s="72">
        <v>48.680709029999996</v>
      </c>
      <c r="D43" s="72">
        <v>45.396341749999998</v>
      </c>
      <c r="E43" s="72">
        <v>47.664088230000004</v>
      </c>
      <c r="F43" s="72">
        <v>98.042903659999993</v>
      </c>
      <c r="G43" s="72">
        <v>116.42307409999999</v>
      </c>
      <c r="H43" s="72">
        <v>115.80116507</v>
      </c>
      <c r="I43" s="72">
        <v>65.742718800000006</v>
      </c>
      <c r="J43" s="72">
        <v>70.924691370000005</v>
      </c>
      <c r="K43" s="72">
        <v>72.112911609999998</v>
      </c>
      <c r="L43" s="72">
        <v>60.813361030000003</v>
      </c>
      <c r="M43" s="72">
        <v>62.787340429999993</v>
      </c>
      <c r="N43" s="72">
        <v>69.911553600000005</v>
      </c>
      <c r="O43" s="447" t="s">
        <v>1439</v>
      </c>
    </row>
    <row r="44" spans="1:15">
      <c r="A44" s="295" t="s">
        <v>1289</v>
      </c>
      <c r="B44" s="72">
        <v>75.89814401000001</v>
      </c>
      <c r="C44" s="72">
        <v>70.22360759</v>
      </c>
      <c r="D44" s="72">
        <v>77.371691520000013</v>
      </c>
      <c r="E44" s="72">
        <v>74.194930890000009</v>
      </c>
      <c r="F44" s="72">
        <v>76.65119919</v>
      </c>
      <c r="G44" s="72">
        <v>76.670856110000003</v>
      </c>
      <c r="H44" s="72">
        <v>75.808853069999998</v>
      </c>
      <c r="I44" s="72">
        <v>118.15995081999999</v>
      </c>
      <c r="J44" s="72">
        <v>112.81195954</v>
      </c>
      <c r="K44" s="72">
        <v>119.54808571999999</v>
      </c>
      <c r="L44" s="72">
        <v>132.51672621999998</v>
      </c>
      <c r="M44" s="72">
        <v>134.87469826999998</v>
      </c>
      <c r="N44" s="72">
        <v>118.31076029</v>
      </c>
      <c r="O44" s="447" t="s">
        <v>1290</v>
      </c>
    </row>
    <row r="45" spans="1:15">
      <c r="A45" s="448" t="s">
        <v>1291</v>
      </c>
      <c r="B45" s="72">
        <v>272.48958370000003</v>
      </c>
      <c r="C45" s="72">
        <v>292.51541629999997</v>
      </c>
      <c r="D45" s="72">
        <v>301.40012272000001</v>
      </c>
      <c r="E45" s="72">
        <v>309.591883</v>
      </c>
      <c r="F45" s="72">
        <v>359.50051415000001</v>
      </c>
      <c r="G45" s="72">
        <v>371.95432698999997</v>
      </c>
      <c r="H45" s="72">
        <v>369.35103832999999</v>
      </c>
      <c r="I45" s="72">
        <v>361.98880792999995</v>
      </c>
      <c r="J45" s="72">
        <v>363.62013663000005</v>
      </c>
      <c r="K45" s="72">
        <v>373.30323810000004</v>
      </c>
      <c r="L45" s="72">
        <v>374.49432440000004</v>
      </c>
      <c r="M45" s="72">
        <v>381.44863271999998</v>
      </c>
      <c r="N45" s="72">
        <v>375.50083741999998</v>
      </c>
      <c r="O45" s="449" t="s">
        <v>1292</v>
      </c>
    </row>
    <row r="46" spans="1:15">
      <c r="A46" s="287" t="s">
        <v>1293</v>
      </c>
      <c r="B46" s="72">
        <v>5</v>
      </c>
      <c r="C46" s="72">
        <v>5</v>
      </c>
      <c r="D46" s="72">
        <v>5</v>
      </c>
      <c r="E46" s="72">
        <v>5</v>
      </c>
      <c r="F46" s="72">
        <v>5</v>
      </c>
      <c r="G46" s="72">
        <v>5</v>
      </c>
      <c r="H46" s="72">
        <v>5</v>
      </c>
      <c r="I46" s="72">
        <v>5</v>
      </c>
      <c r="J46" s="72">
        <v>5</v>
      </c>
      <c r="K46" s="72">
        <v>5</v>
      </c>
      <c r="L46" s="72">
        <v>5</v>
      </c>
      <c r="M46" s="72">
        <v>5</v>
      </c>
      <c r="N46" s="72">
        <v>5</v>
      </c>
      <c r="O46" s="440" t="s">
        <v>1293</v>
      </c>
    </row>
    <row r="47" spans="1:15">
      <c r="A47" s="287" t="s">
        <v>1294</v>
      </c>
      <c r="B47" s="72">
        <v>343.30485086999994</v>
      </c>
      <c r="C47" s="72">
        <v>374.30698464</v>
      </c>
      <c r="D47" s="72">
        <v>389.67196758999995</v>
      </c>
      <c r="E47" s="72">
        <v>396.79129259000001</v>
      </c>
      <c r="F47" s="72">
        <v>448.9986849</v>
      </c>
      <c r="G47" s="72">
        <v>465.77951967999996</v>
      </c>
      <c r="H47" s="72">
        <v>460.40128402000005</v>
      </c>
      <c r="I47" s="72">
        <v>468.12666595000002</v>
      </c>
      <c r="J47" s="72">
        <v>484.35729107999998</v>
      </c>
      <c r="K47" s="72">
        <v>500.57715873000001</v>
      </c>
      <c r="L47" s="72">
        <v>480.3516712</v>
      </c>
      <c r="M47" s="72">
        <v>489.47166455999997</v>
      </c>
      <c r="N47" s="72">
        <v>491.23332560999995</v>
      </c>
      <c r="O47" s="440" t="s">
        <v>166</v>
      </c>
    </row>
    <row r="48" spans="1:15">
      <c r="A48" s="285" t="s">
        <v>1440</v>
      </c>
      <c r="B48" s="72"/>
      <c r="C48" s="72"/>
      <c r="D48" s="72"/>
      <c r="E48" s="72"/>
      <c r="F48" s="72"/>
      <c r="G48" s="72"/>
      <c r="H48" s="72"/>
      <c r="I48" s="72"/>
      <c r="J48" s="72"/>
      <c r="K48" s="72"/>
      <c r="L48" s="72"/>
      <c r="M48" s="72"/>
      <c r="N48" s="72"/>
      <c r="O48" s="438" t="s">
        <v>1441</v>
      </c>
    </row>
    <row r="49" spans="1:15">
      <c r="A49" s="287" t="s">
        <v>1442</v>
      </c>
      <c r="B49" s="72">
        <v>217.62652496000001</v>
      </c>
      <c r="C49" s="72">
        <v>217.32525567000002</v>
      </c>
      <c r="D49" s="72">
        <v>220.27320837000002</v>
      </c>
      <c r="E49" s="72">
        <v>225.22715483999997</v>
      </c>
      <c r="F49" s="72">
        <v>229.19388666999998</v>
      </c>
      <c r="G49" s="72">
        <v>242.40622865999998</v>
      </c>
      <c r="H49" s="72">
        <v>241.0747039</v>
      </c>
      <c r="I49" s="72">
        <v>250.67897110000001</v>
      </c>
      <c r="J49" s="72">
        <v>257.31824842999998</v>
      </c>
      <c r="K49" s="72">
        <v>256.52002390000001</v>
      </c>
      <c r="L49" s="72">
        <v>259.37357013999997</v>
      </c>
      <c r="M49" s="72">
        <v>260.79981103</v>
      </c>
      <c r="N49" s="72">
        <v>256.70459721999998</v>
      </c>
      <c r="O49" s="440" t="s">
        <v>1443</v>
      </c>
    </row>
    <row r="50" spans="1:15">
      <c r="A50" s="287" t="s">
        <v>1444</v>
      </c>
      <c r="B50" s="72">
        <v>-1.55386106</v>
      </c>
      <c r="C50" s="72">
        <v>-0.34849928000000002</v>
      </c>
      <c r="D50" s="72">
        <v>0.65211216000000005</v>
      </c>
      <c r="E50" s="72">
        <v>0.76759184000000003</v>
      </c>
      <c r="F50" s="72">
        <v>0.76759184000000003</v>
      </c>
      <c r="G50" s="72">
        <v>7.5304850000000007E-2</v>
      </c>
      <c r="H50" s="72">
        <v>-5.58034257</v>
      </c>
      <c r="I50" s="72">
        <v>-5.1010056800000001</v>
      </c>
      <c r="J50" s="72">
        <v>-3.70983149</v>
      </c>
      <c r="K50" s="72">
        <v>-3.85532568</v>
      </c>
      <c r="L50" s="72">
        <v>0.13138706</v>
      </c>
      <c r="M50" s="72">
        <v>0.11148472</v>
      </c>
      <c r="N50" s="72">
        <v>0.58473746000000004</v>
      </c>
      <c r="O50" s="440" t="s">
        <v>1445</v>
      </c>
    </row>
    <row r="51" spans="1:15" ht="19.5">
      <c r="A51" s="288" t="s">
        <v>1446</v>
      </c>
      <c r="B51" s="72">
        <v>0</v>
      </c>
      <c r="C51" s="72">
        <v>0</v>
      </c>
      <c r="D51" s="72">
        <v>0</v>
      </c>
      <c r="E51" s="72">
        <v>0</v>
      </c>
      <c r="F51" s="72">
        <v>0</v>
      </c>
      <c r="G51" s="72">
        <v>0</v>
      </c>
      <c r="H51" s="72">
        <v>0</v>
      </c>
      <c r="I51" s="72">
        <v>0</v>
      </c>
      <c r="J51" s="72">
        <v>0</v>
      </c>
      <c r="K51" s="72">
        <v>0</v>
      </c>
      <c r="L51" s="72">
        <v>0</v>
      </c>
      <c r="M51" s="72">
        <v>0</v>
      </c>
      <c r="N51" s="72">
        <v>0</v>
      </c>
      <c r="O51" s="440" t="s">
        <v>1447</v>
      </c>
    </row>
    <row r="52" spans="1:15">
      <c r="A52" s="287" t="s">
        <v>1448</v>
      </c>
      <c r="B52" s="72">
        <v>216.07266389999998</v>
      </c>
      <c r="C52" s="72">
        <v>216.97675639000002</v>
      </c>
      <c r="D52" s="72">
        <v>220.92532053000002</v>
      </c>
      <c r="E52" s="72">
        <v>225.99474667999999</v>
      </c>
      <c r="F52" s="72">
        <v>229.96147850999998</v>
      </c>
      <c r="G52" s="72">
        <v>242.48153352</v>
      </c>
      <c r="H52" s="72">
        <v>235.49436132</v>
      </c>
      <c r="I52" s="72">
        <v>245.57796540999999</v>
      </c>
      <c r="J52" s="72">
        <v>253.60841693999996</v>
      </c>
      <c r="K52" s="72">
        <v>252.66469821999999</v>
      </c>
      <c r="L52" s="72">
        <v>259.50495720999999</v>
      </c>
      <c r="M52" s="72">
        <v>260.91129575999997</v>
      </c>
      <c r="N52" s="72">
        <v>257.28933468999998</v>
      </c>
      <c r="O52" s="440" t="s">
        <v>1449</v>
      </c>
    </row>
    <row r="53" spans="1:15" s="103" customFormat="1" ht="18.75" thickBot="1">
      <c r="A53" s="450" t="s">
        <v>1450</v>
      </c>
      <c r="B53" s="451">
        <v>559.37751477999996</v>
      </c>
      <c r="C53" s="452">
        <v>591.28374104</v>
      </c>
      <c r="D53" s="452">
        <v>610.59728813000004</v>
      </c>
      <c r="E53" s="452">
        <v>622.78603926999995</v>
      </c>
      <c r="F53" s="452">
        <v>678.96016340999995</v>
      </c>
      <c r="G53" s="452">
        <v>708.26105320000011</v>
      </c>
      <c r="H53" s="452">
        <v>695.8956453400001</v>
      </c>
      <c r="I53" s="452">
        <v>713.70463137000013</v>
      </c>
      <c r="J53" s="452">
        <v>737.96570801999997</v>
      </c>
      <c r="K53" s="452">
        <v>753.24185694999994</v>
      </c>
      <c r="L53" s="452">
        <v>739.85662843</v>
      </c>
      <c r="M53" s="452">
        <v>750.38296033000006</v>
      </c>
      <c r="N53" s="453">
        <v>748.52266031000011</v>
      </c>
      <c r="O53" s="454" t="s">
        <v>1317</v>
      </c>
    </row>
    <row r="54" spans="1:15" ht="15.75" customHeight="1" thickBot="1">
      <c r="A54" s="625"/>
      <c r="B54" s="626"/>
      <c r="C54" s="626"/>
      <c r="D54" s="626"/>
      <c r="E54" s="626"/>
      <c r="F54" s="626"/>
      <c r="G54" s="626"/>
      <c r="H54" s="626"/>
      <c r="I54" s="626"/>
      <c r="J54" s="626"/>
      <c r="K54" s="626"/>
      <c r="L54" s="626"/>
      <c r="M54" s="626"/>
      <c r="N54" s="626"/>
      <c r="O54" s="634"/>
    </row>
    <row r="56" spans="1:15">
      <c r="B56" s="21"/>
      <c r="C56" s="21"/>
      <c r="D56" s="21"/>
      <c r="E56" s="21"/>
      <c r="F56" s="21"/>
      <c r="G56" s="21"/>
      <c r="H56" s="21"/>
      <c r="I56" s="21"/>
      <c r="J56" s="21"/>
      <c r="K56" s="21"/>
      <c r="L56" s="21"/>
      <c r="M56" s="21"/>
      <c r="N56" s="21"/>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A5" sqref="A5"/>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627" t="s">
        <v>11</v>
      </c>
      <c r="B1" s="628"/>
      <c r="C1" s="628"/>
      <c r="D1" s="628"/>
      <c r="E1" s="628"/>
      <c r="F1" s="628"/>
      <c r="G1" s="628"/>
      <c r="H1" s="628"/>
      <c r="I1" s="628"/>
      <c r="J1" s="628"/>
      <c r="K1" s="628"/>
      <c r="L1" s="628"/>
      <c r="M1" s="628"/>
      <c r="N1" s="628"/>
      <c r="O1" s="629"/>
    </row>
    <row r="2" spans="1:15" s="134" customFormat="1" ht="21" customHeight="1">
      <c r="A2" s="616" t="s">
        <v>585</v>
      </c>
      <c r="B2" s="617"/>
      <c r="C2" s="617"/>
      <c r="D2" s="617"/>
      <c r="E2" s="617"/>
      <c r="F2" s="617"/>
      <c r="G2" s="617"/>
      <c r="H2" s="617"/>
      <c r="I2" s="617"/>
      <c r="J2" s="617"/>
      <c r="K2" s="617"/>
      <c r="L2" s="617"/>
      <c r="M2" s="617"/>
      <c r="N2" s="617"/>
      <c r="O2" s="618"/>
    </row>
    <row r="3" spans="1:15" s="4" customFormat="1" ht="2.25" customHeight="1" thickBot="1">
      <c r="A3" s="144"/>
      <c r="B3" s="74"/>
      <c r="C3" s="74"/>
      <c r="D3" s="74"/>
      <c r="E3" s="74"/>
      <c r="F3" s="74"/>
      <c r="G3" s="74"/>
      <c r="H3" s="74"/>
      <c r="I3" s="74"/>
      <c r="J3" s="74"/>
      <c r="K3" s="74"/>
      <c r="L3" s="74"/>
      <c r="M3" s="74"/>
      <c r="N3" s="74"/>
      <c r="O3" s="133"/>
    </row>
    <row r="4" spans="1:15"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362" t="s">
        <v>144</v>
      </c>
    </row>
    <row r="5" spans="1:15">
      <c r="A5" s="36" t="s">
        <v>1179</v>
      </c>
      <c r="B5" s="375"/>
      <c r="C5" s="376"/>
      <c r="D5" s="376"/>
      <c r="E5" s="376"/>
      <c r="F5" s="376"/>
      <c r="G5" s="376"/>
      <c r="H5" s="377"/>
      <c r="I5" s="376"/>
      <c r="J5" s="376"/>
      <c r="K5" s="376"/>
      <c r="L5" s="376"/>
      <c r="M5" s="376"/>
      <c r="N5" s="376"/>
      <c r="O5" s="411" t="s">
        <v>255</v>
      </c>
    </row>
    <row r="6" spans="1:15">
      <c r="A6" s="285" t="s">
        <v>1180</v>
      </c>
      <c r="B6" s="375"/>
      <c r="C6" s="376"/>
      <c r="D6" s="376"/>
      <c r="E6" s="376"/>
      <c r="F6" s="376"/>
      <c r="G6" s="376"/>
      <c r="H6" s="377"/>
      <c r="I6" s="376"/>
      <c r="J6" s="376"/>
      <c r="K6" s="376"/>
      <c r="L6" s="376"/>
      <c r="M6" s="376"/>
      <c r="N6" s="376"/>
      <c r="O6" s="413" t="s">
        <v>1181</v>
      </c>
    </row>
    <row r="7" spans="1:15">
      <c r="A7" s="288" t="s">
        <v>1182</v>
      </c>
      <c r="B7" s="375">
        <v>537.41394136000008</v>
      </c>
      <c r="C7" s="375">
        <v>536.82590840000012</v>
      </c>
      <c r="D7" s="375">
        <v>537.91080909000004</v>
      </c>
      <c r="E7" s="375">
        <v>518.49542394999992</v>
      </c>
      <c r="F7" s="375">
        <v>517.00438864</v>
      </c>
      <c r="G7" s="375">
        <v>472.83187652000004</v>
      </c>
      <c r="H7" s="375">
        <v>459.09514058000002</v>
      </c>
      <c r="I7" s="375">
        <v>428.77720485999998</v>
      </c>
      <c r="J7" s="375">
        <v>438.38203917999994</v>
      </c>
      <c r="K7" s="375">
        <v>445.47688486999999</v>
      </c>
      <c r="L7" s="375">
        <v>429.51735303999999</v>
      </c>
      <c r="M7" s="375">
        <v>407.81067530000001</v>
      </c>
      <c r="N7" s="375">
        <v>382.40673248999997</v>
      </c>
      <c r="O7" s="414" t="s">
        <v>1183</v>
      </c>
    </row>
    <row r="8" spans="1:15">
      <c r="A8" s="288" t="s">
        <v>1184</v>
      </c>
      <c r="B8" s="375">
        <v>0</v>
      </c>
      <c r="C8" s="375">
        <v>0</v>
      </c>
      <c r="D8" s="375">
        <v>0</v>
      </c>
      <c r="E8" s="375">
        <v>0</v>
      </c>
      <c r="F8" s="375">
        <v>0</v>
      </c>
      <c r="G8" s="375">
        <v>0</v>
      </c>
      <c r="H8" s="375">
        <v>0</v>
      </c>
      <c r="I8" s="375">
        <v>0</v>
      </c>
      <c r="J8" s="375">
        <v>0</v>
      </c>
      <c r="K8" s="375">
        <v>0</v>
      </c>
      <c r="L8" s="375">
        <v>0</v>
      </c>
      <c r="M8" s="375">
        <v>0</v>
      </c>
      <c r="N8" s="375">
        <v>0</v>
      </c>
      <c r="O8" s="414" t="s">
        <v>1185</v>
      </c>
    </row>
    <row r="9" spans="1:15">
      <c r="A9" s="288" t="s">
        <v>1186</v>
      </c>
      <c r="B9" s="375">
        <v>25.49860872</v>
      </c>
      <c r="C9" s="375">
        <v>16.509832000000003</v>
      </c>
      <c r="D9" s="375">
        <v>17.6647547</v>
      </c>
      <c r="E9" s="375">
        <v>17.56866952</v>
      </c>
      <c r="F9" s="375">
        <v>17.632880420000003</v>
      </c>
      <c r="G9" s="375">
        <v>17.509944169999997</v>
      </c>
      <c r="H9" s="375">
        <v>39.43816116</v>
      </c>
      <c r="I9" s="375">
        <v>49.995770000000007</v>
      </c>
      <c r="J9" s="375">
        <v>49.325923299999992</v>
      </c>
      <c r="K9" s="375">
        <v>48.44876137</v>
      </c>
      <c r="L9" s="375">
        <v>54.844587199999999</v>
      </c>
      <c r="M9" s="375">
        <v>74.736871399999998</v>
      </c>
      <c r="N9" s="375">
        <v>83.894565200000002</v>
      </c>
      <c r="O9" s="414" t="s">
        <v>1187</v>
      </c>
    </row>
    <row r="10" spans="1:15">
      <c r="A10" s="288" t="s">
        <v>1188</v>
      </c>
      <c r="B10" s="375">
        <v>23.491178919999999</v>
      </c>
      <c r="C10" s="375">
        <v>19.403762590000003</v>
      </c>
      <c r="D10" s="375">
        <v>23.272484169999998</v>
      </c>
      <c r="E10" s="375">
        <v>34.120190089999994</v>
      </c>
      <c r="F10" s="375">
        <v>27.070492819999998</v>
      </c>
      <c r="G10" s="375">
        <v>84.461511740000006</v>
      </c>
      <c r="H10" s="375">
        <v>81.654602199999999</v>
      </c>
      <c r="I10" s="375">
        <v>106.36483911000001</v>
      </c>
      <c r="J10" s="375">
        <v>108.33073935</v>
      </c>
      <c r="K10" s="375">
        <v>108.32542119000001</v>
      </c>
      <c r="L10" s="375">
        <v>121.63575079</v>
      </c>
      <c r="M10" s="375">
        <v>121.78771590000001</v>
      </c>
      <c r="N10" s="375">
        <v>133.11774479000002</v>
      </c>
      <c r="O10" s="414" t="s">
        <v>1189</v>
      </c>
    </row>
    <row r="11" spans="1:15" ht="29.25">
      <c r="A11" s="288" t="s">
        <v>1190</v>
      </c>
      <c r="B11" s="375">
        <v>0</v>
      </c>
      <c r="C11" s="375">
        <v>0</v>
      </c>
      <c r="D11" s="375">
        <v>0</v>
      </c>
      <c r="E11" s="375">
        <v>0</v>
      </c>
      <c r="F11" s="375">
        <v>0</v>
      </c>
      <c r="G11" s="375">
        <v>0</v>
      </c>
      <c r="H11" s="375">
        <v>0</v>
      </c>
      <c r="I11" s="375">
        <v>0</v>
      </c>
      <c r="J11" s="375">
        <v>0</v>
      </c>
      <c r="K11" s="375">
        <v>0</v>
      </c>
      <c r="L11" s="375">
        <v>0</v>
      </c>
      <c r="M11" s="375">
        <v>0</v>
      </c>
      <c r="N11" s="375">
        <v>0</v>
      </c>
      <c r="O11" s="414" t="s">
        <v>1191</v>
      </c>
    </row>
    <row r="12" spans="1:15" ht="29.25">
      <c r="A12" s="288" t="s">
        <v>1192</v>
      </c>
      <c r="B12" s="375">
        <v>0</v>
      </c>
      <c r="C12" s="375">
        <v>0</v>
      </c>
      <c r="D12" s="375">
        <v>0</v>
      </c>
      <c r="E12" s="375">
        <v>0</v>
      </c>
      <c r="F12" s="375">
        <v>0</v>
      </c>
      <c r="G12" s="375">
        <v>0</v>
      </c>
      <c r="H12" s="375">
        <v>0</v>
      </c>
      <c r="I12" s="375">
        <v>0</v>
      </c>
      <c r="J12" s="375">
        <v>0</v>
      </c>
      <c r="K12" s="375">
        <v>0</v>
      </c>
      <c r="L12" s="375">
        <v>0</v>
      </c>
      <c r="M12" s="375">
        <v>0</v>
      </c>
      <c r="N12" s="375">
        <v>0</v>
      </c>
      <c r="O12" s="414" t="s">
        <v>1193</v>
      </c>
    </row>
    <row r="13" spans="1:15" ht="19.5">
      <c r="A13" s="288" t="s">
        <v>1194</v>
      </c>
      <c r="B13" s="375">
        <v>0</v>
      </c>
      <c r="C13" s="375">
        <v>0</v>
      </c>
      <c r="D13" s="375">
        <v>0</v>
      </c>
      <c r="E13" s="375">
        <v>0</v>
      </c>
      <c r="F13" s="375">
        <v>0</v>
      </c>
      <c r="G13" s="375">
        <v>0</v>
      </c>
      <c r="H13" s="375">
        <v>0</v>
      </c>
      <c r="I13" s="375">
        <v>0</v>
      </c>
      <c r="J13" s="375">
        <v>0</v>
      </c>
      <c r="K13" s="375">
        <v>0</v>
      </c>
      <c r="L13" s="375">
        <v>0</v>
      </c>
      <c r="M13" s="375">
        <v>0</v>
      </c>
      <c r="N13" s="375">
        <v>0</v>
      </c>
      <c r="O13" s="414" t="s">
        <v>1195</v>
      </c>
    </row>
    <row r="14" spans="1:15">
      <c r="A14" s="288" t="s">
        <v>1196</v>
      </c>
      <c r="B14" s="375">
        <v>29.472569490000001</v>
      </c>
      <c r="C14" s="375">
        <v>11.39252922</v>
      </c>
      <c r="D14" s="375">
        <v>11.76387647</v>
      </c>
      <c r="E14" s="375">
        <v>26.789085979999999</v>
      </c>
      <c r="F14" s="375">
        <v>38.017869839999996</v>
      </c>
      <c r="G14" s="375">
        <v>26.738882669999999</v>
      </c>
      <c r="H14" s="375">
        <v>29.358668989999998</v>
      </c>
      <c r="I14" s="375">
        <v>29.798193299999998</v>
      </c>
      <c r="J14" s="375">
        <v>30.179774379999998</v>
      </c>
      <c r="K14" s="375">
        <v>30.380362890000001</v>
      </c>
      <c r="L14" s="375">
        <v>33.111727819999999</v>
      </c>
      <c r="M14" s="375">
        <v>33.126946609999997</v>
      </c>
      <c r="N14" s="375">
        <v>33.24873084</v>
      </c>
      <c r="O14" s="414" t="s">
        <v>1197</v>
      </c>
    </row>
    <row r="15" spans="1:15" ht="19.5">
      <c r="A15" s="288" t="s">
        <v>1198</v>
      </c>
      <c r="B15" s="375">
        <v>0</v>
      </c>
      <c r="C15" s="375">
        <v>0</v>
      </c>
      <c r="D15" s="375">
        <v>0</v>
      </c>
      <c r="E15" s="375">
        <v>0</v>
      </c>
      <c r="F15" s="375">
        <v>0</v>
      </c>
      <c r="G15" s="375">
        <v>0</v>
      </c>
      <c r="H15" s="375">
        <v>0</v>
      </c>
      <c r="I15" s="375">
        <v>0</v>
      </c>
      <c r="J15" s="375">
        <v>0</v>
      </c>
      <c r="K15" s="375">
        <v>0</v>
      </c>
      <c r="L15" s="375">
        <v>0</v>
      </c>
      <c r="M15" s="375">
        <v>0</v>
      </c>
      <c r="N15" s="375">
        <v>0</v>
      </c>
      <c r="O15" s="414" t="s">
        <v>1199</v>
      </c>
    </row>
    <row r="16" spans="1:15" ht="19.5">
      <c r="A16" s="288" t="s">
        <v>1200</v>
      </c>
      <c r="B16" s="375">
        <v>0</v>
      </c>
      <c r="C16" s="375">
        <v>0</v>
      </c>
      <c r="D16" s="375">
        <v>0</v>
      </c>
      <c r="E16" s="375">
        <v>0</v>
      </c>
      <c r="F16" s="375">
        <v>0</v>
      </c>
      <c r="G16" s="375">
        <v>0</v>
      </c>
      <c r="H16" s="375">
        <v>0</v>
      </c>
      <c r="I16" s="375">
        <v>0</v>
      </c>
      <c r="J16" s="375">
        <v>0</v>
      </c>
      <c r="K16" s="375">
        <v>0</v>
      </c>
      <c r="L16" s="375">
        <v>0</v>
      </c>
      <c r="M16" s="375">
        <v>0</v>
      </c>
      <c r="N16" s="375">
        <v>0</v>
      </c>
      <c r="O16" s="414" t="s">
        <v>1201</v>
      </c>
    </row>
    <row r="17" spans="1:15">
      <c r="A17" s="288" t="s">
        <v>1202</v>
      </c>
      <c r="B17" s="375">
        <v>0</v>
      </c>
      <c r="C17" s="375">
        <v>0</v>
      </c>
      <c r="D17" s="375">
        <v>0</v>
      </c>
      <c r="E17" s="375">
        <v>0</v>
      </c>
      <c r="F17" s="375">
        <v>0</v>
      </c>
      <c r="G17" s="375">
        <v>0</v>
      </c>
      <c r="H17" s="375">
        <v>0</v>
      </c>
      <c r="I17" s="375">
        <v>0</v>
      </c>
      <c r="J17" s="375">
        <v>0</v>
      </c>
      <c r="K17" s="375">
        <v>0</v>
      </c>
      <c r="L17" s="375">
        <v>0</v>
      </c>
      <c r="M17" s="375">
        <v>0</v>
      </c>
      <c r="N17" s="375">
        <v>0</v>
      </c>
      <c r="O17" s="414" t="s">
        <v>1203</v>
      </c>
    </row>
    <row r="18" spans="1:15">
      <c r="A18" s="288" t="s">
        <v>1204</v>
      </c>
      <c r="B18" s="375">
        <v>0</v>
      </c>
      <c r="C18" s="375">
        <v>0</v>
      </c>
      <c r="D18" s="375">
        <v>0</v>
      </c>
      <c r="E18" s="375">
        <v>0</v>
      </c>
      <c r="F18" s="375">
        <v>0</v>
      </c>
      <c r="G18" s="375">
        <v>0</v>
      </c>
      <c r="H18" s="375">
        <v>0</v>
      </c>
      <c r="I18" s="375">
        <v>0</v>
      </c>
      <c r="J18" s="375">
        <v>0</v>
      </c>
      <c r="K18" s="375">
        <v>0</v>
      </c>
      <c r="L18" s="375">
        <v>0</v>
      </c>
      <c r="M18" s="375">
        <v>0</v>
      </c>
      <c r="N18" s="375">
        <v>0</v>
      </c>
      <c r="O18" s="414" t="s">
        <v>1205</v>
      </c>
    </row>
    <row r="19" spans="1:15" ht="29.25">
      <c r="A19" s="288" t="s">
        <v>1206</v>
      </c>
      <c r="B19" s="375">
        <v>0</v>
      </c>
      <c r="C19" s="375">
        <v>0</v>
      </c>
      <c r="D19" s="375">
        <v>0</v>
      </c>
      <c r="E19" s="375">
        <v>0</v>
      </c>
      <c r="F19" s="375">
        <v>0</v>
      </c>
      <c r="G19" s="375">
        <v>0</v>
      </c>
      <c r="H19" s="375">
        <v>0</v>
      </c>
      <c r="I19" s="375">
        <v>0</v>
      </c>
      <c r="J19" s="375">
        <v>0</v>
      </c>
      <c r="K19" s="375">
        <v>0</v>
      </c>
      <c r="L19" s="375">
        <v>0</v>
      </c>
      <c r="M19" s="375">
        <v>0</v>
      </c>
      <c r="N19" s="375">
        <v>0</v>
      </c>
      <c r="O19" s="414" t="s">
        <v>1207</v>
      </c>
    </row>
    <row r="20" spans="1:15">
      <c r="A20" s="288" t="s">
        <v>1208</v>
      </c>
      <c r="B20" s="375">
        <v>0</v>
      </c>
      <c r="C20" s="375">
        <v>0</v>
      </c>
      <c r="D20" s="375">
        <v>0</v>
      </c>
      <c r="E20" s="375">
        <v>0</v>
      </c>
      <c r="F20" s="375">
        <v>0</v>
      </c>
      <c r="G20" s="375">
        <v>0</v>
      </c>
      <c r="H20" s="375">
        <v>0</v>
      </c>
      <c r="I20" s="375">
        <v>0</v>
      </c>
      <c r="J20" s="375">
        <v>0</v>
      </c>
      <c r="K20" s="375">
        <v>0</v>
      </c>
      <c r="L20" s="375">
        <v>0</v>
      </c>
      <c r="M20" s="375">
        <v>0</v>
      </c>
      <c r="N20" s="375">
        <v>0</v>
      </c>
      <c r="O20" s="415" t="s">
        <v>1209</v>
      </c>
    </row>
    <row r="21" spans="1:15">
      <c r="A21" s="288" t="s">
        <v>1210</v>
      </c>
      <c r="B21" s="375">
        <v>615.87629850000008</v>
      </c>
      <c r="C21" s="375">
        <v>584.13203220999992</v>
      </c>
      <c r="D21" s="375">
        <v>590.61192443000004</v>
      </c>
      <c r="E21" s="375">
        <v>596.97336954000002</v>
      </c>
      <c r="F21" s="375">
        <v>599.72563173000003</v>
      </c>
      <c r="G21" s="375">
        <v>601.54221512000004</v>
      </c>
      <c r="H21" s="375">
        <v>609.54657296000005</v>
      </c>
      <c r="I21" s="375">
        <v>614.93600727</v>
      </c>
      <c r="J21" s="375">
        <v>626.21847623000008</v>
      </c>
      <c r="K21" s="375">
        <v>632.63143033999995</v>
      </c>
      <c r="L21" s="375">
        <v>639.10941886000001</v>
      </c>
      <c r="M21" s="375">
        <v>637.46220922000009</v>
      </c>
      <c r="N21" s="375">
        <v>632.66777333000005</v>
      </c>
      <c r="O21" s="415" t="s">
        <v>1211</v>
      </c>
    </row>
    <row r="22" spans="1:15">
      <c r="A22" s="285" t="s">
        <v>1212</v>
      </c>
      <c r="B22" s="375"/>
      <c r="C22" s="375"/>
      <c r="D22" s="375"/>
      <c r="E22" s="375"/>
      <c r="F22" s="375"/>
      <c r="G22" s="375"/>
      <c r="H22" s="375"/>
      <c r="I22" s="375"/>
      <c r="J22" s="375"/>
      <c r="K22" s="375"/>
      <c r="L22" s="375"/>
      <c r="M22" s="375"/>
      <c r="N22" s="375"/>
      <c r="O22" s="413" t="s">
        <v>1213</v>
      </c>
    </row>
    <row r="23" spans="1:15">
      <c r="A23" s="288" t="s">
        <v>1214</v>
      </c>
      <c r="B23" s="375">
        <v>6.75127568</v>
      </c>
      <c r="C23" s="375">
        <v>5.1538906899999999</v>
      </c>
      <c r="D23" s="375">
        <v>2.5831626600000002</v>
      </c>
      <c r="E23" s="375">
        <v>2.610023</v>
      </c>
      <c r="F23" s="375">
        <v>1.9342741799999998</v>
      </c>
      <c r="G23" s="375">
        <v>2.6357005200000003</v>
      </c>
      <c r="H23" s="375">
        <v>3.4290843100000004</v>
      </c>
      <c r="I23" s="375">
        <v>2.6094843700000001</v>
      </c>
      <c r="J23" s="375">
        <v>2.2862922299999999</v>
      </c>
      <c r="K23" s="375">
        <v>3.8594450500000002</v>
      </c>
      <c r="L23" s="375">
        <v>3.8935395200000005</v>
      </c>
      <c r="M23" s="375">
        <v>6.73023653</v>
      </c>
      <c r="N23" s="375">
        <v>6.8402627100000011</v>
      </c>
      <c r="O23" s="414" t="s">
        <v>1215</v>
      </c>
    </row>
    <row r="24" spans="1:15">
      <c r="A24" s="288" t="s">
        <v>1451</v>
      </c>
      <c r="B24" s="375">
        <v>0.63516986999999991</v>
      </c>
      <c r="C24" s="375">
        <v>0.41753424</v>
      </c>
      <c r="D24" s="375">
        <v>0.45237259999999996</v>
      </c>
      <c r="E24" s="375">
        <v>0.44467944999999998</v>
      </c>
      <c r="F24" s="375">
        <v>0.44467944999999998</v>
      </c>
      <c r="G24" s="375">
        <v>2.7449290500000001</v>
      </c>
      <c r="H24" s="375">
        <v>1.8251613799999999</v>
      </c>
      <c r="I24" s="375">
        <v>1.9154103899999999</v>
      </c>
      <c r="J24" s="375">
        <v>2.5574043299999998</v>
      </c>
      <c r="K24" s="375">
        <v>1.4059855299999999</v>
      </c>
      <c r="L24" s="375">
        <v>2.01000574</v>
      </c>
      <c r="M24" s="375">
        <v>2.7218252900000004</v>
      </c>
      <c r="N24" s="375">
        <v>0</v>
      </c>
      <c r="O24" s="414" t="s">
        <v>1452</v>
      </c>
    </row>
    <row r="25" spans="1:15" ht="19.5">
      <c r="A25" s="288" t="s">
        <v>1453</v>
      </c>
      <c r="B25" s="375">
        <v>21.153803759999999</v>
      </c>
      <c r="C25" s="375">
        <v>8.0717216599999997</v>
      </c>
      <c r="D25" s="375">
        <v>11.679698980000001</v>
      </c>
      <c r="E25" s="375">
        <v>14.977729719999999</v>
      </c>
      <c r="F25" s="375">
        <v>14.99688832</v>
      </c>
      <c r="G25" s="375">
        <v>21.618535829999999</v>
      </c>
      <c r="H25" s="375">
        <v>13.709233970000001</v>
      </c>
      <c r="I25" s="375">
        <v>16.595691849999998</v>
      </c>
      <c r="J25" s="375">
        <v>16.414605309999999</v>
      </c>
      <c r="K25" s="375">
        <v>20.042952870000001</v>
      </c>
      <c r="L25" s="375">
        <v>25.870481169999998</v>
      </c>
      <c r="M25" s="375">
        <v>25.715546569999997</v>
      </c>
      <c r="N25" s="375">
        <v>2.25297831</v>
      </c>
      <c r="O25" s="414" t="s">
        <v>1454</v>
      </c>
    </row>
    <row r="26" spans="1:15" ht="19.5">
      <c r="A26" s="288" t="s">
        <v>1455</v>
      </c>
      <c r="B26" s="375">
        <v>22.104853930000001</v>
      </c>
      <c r="C26" s="375">
        <v>22.980066790000006</v>
      </c>
      <c r="D26" s="375">
        <v>25.482559630000004</v>
      </c>
      <c r="E26" s="375">
        <v>26.097609360000003</v>
      </c>
      <c r="F26" s="375">
        <v>31.375352830000004</v>
      </c>
      <c r="G26" s="375">
        <v>34.121729520000002</v>
      </c>
      <c r="H26" s="375">
        <v>31.862292620000002</v>
      </c>
      <c r="I26" s="375">
        <v>20.58765043</v>
      </c>
      <c r="J26" s="375">
        <v>23.357150200000003</v>
      </c>
      <c r="K26" s="375">
        <v>25.851901480000002</v>
      </c>
      <c r="L26" s="375">
        <v>20.154579210000001</v>
      </c>
      <c r="M26" s="375">
        <v>27.149792779999999</v>
      </c>
      <c r="N26" s="375">
        <v>56.472473240000006</v>
      </c>
      <c r="O26" s="414" t="s">
        <v>1456</v>
      </c>
    </row>
    <row r="27" spans="1:15" ht="19.5">
      <c r="A27" s="288" t="s">
        <v>1457</v>
      </c>
      <c r="B27" s="375">
        <v>3.3610917900000001</v>
      </c>
      <c r="C27" s="375">
        <v>2.8643694700000002</v>
      </c>
      <c r="D27" s="375">
        <v>2.8643700000000001</v>
      </c>
      <c r="E27" s="375">
        <v>2.8643694700000002</v>
      </c>
      <c r="F27" s="375">
        <v>2.8643694700000002</v>
      </c>
      <c r="G27" s="375">
        <v>2.8643694700000002</v>
      </c>
      <c r="H27" s="375">
        <v>2.8643694700000002</v>
      </c>
      <c r="I27" s="375">
        <v>3.1635085399999996</v>
      </c>
      <c r="J27" s="375">
        <v>3.1635381300000001</v>
      </c>
      <c r="K27" s="375">
        <v>1.5291480799999999</v>
      </c>
      <c r="L27" s="375">
        <v>0</v>
      </c>
      <c r="M27" s="375">
        <v>0</v>
      </c>
      <c r="N27" s="375">
        <v>1.3713672400000001</v>
      </c>
      <c r="O27" s="414" t="s">
        <v>1458</v>
      </c>
    </row>
    <row r="28" spans="1:15" ht="29.25">
      <c r="A28" s="288" t="s">
        <v>1459</v>
      </c>
      <c r="B28" s="375">
        <v>0.752583</v>
      </c>
      <c r="C28" s="375">
        <v>0.752583</v>
      </c>
      <c r="D28" s="375">
        <v>0.752583</v>
      </c>
      <c r="E28" s="375">
        <v>0.752583</v>
      </c>
      <c r="F28" s="375">
        <v>0.752583</v>
      </c>
      <c r="G28" s="375">
        <v>0.752583</v>
      </c>
      <c r="H28" s="375">
        <v>0.752583</v>
      </c>
      <c r="I28" s="375">
        <v>0.752583</v>
      </c>
      <c r="J28" s="375">
        <v>0.75258000000000003</v>
      </c>
      <c r="K28" s="375">
        <v>0.752583</v>
      </c>
      <c r="L28" s="375">
        <v>0.752583</v>
      </c>
      <c r="M28" s="375">
        <v>0.752583</v>
      </c>
      <c r="N28" s="375">
        <v>0.752583</v>
      </c>
      <c r="O28" s="414" t="s">
        <v>1460</v>
      </c>
    </row>
    <row r="29" spans="1:15">
      <c r="A29" s="288" t="s">
        <v>1461</v>
      </c>
      <c r="B29" s="375">
        <v>0</v>
      </c>
      <c r="C29" s="375">
        <v>0</v>
      </c>
      <c r="D29" s="375">
        <v>5</v>
      </c>
      <c r="E29" s="375">
        <v>5</v>
      </c>
      <c r="F29" s="375">
        <v>5</v>
      </c>
      <c r="G29" s="375">
        <v>5</v>
      </c>
      <c r="H29" s="375">
        <v>5</v>
      </c>
      <c r="I29" s="375">
        <v>5</v>
      </c>
      <c r="J29" s="375">
        <v>5</v>
      </c>
      <c r="K29" s="375">
        <v>5</v>
      </c>
      <c r="L29" s="375">
        <v>5</v>
      </c>
      <c r="M29" s="375">
        <v>5</v>
      </c>
      <c r="N29" s="375">
        <v>5</v>
      </c>
      <c r="O29" s="414" t="s">
        <v>1462</v>
      </c>
    </row>
    <row r="30" spans="1:15" ht="29.25">
      <c r="A30" s="288" t="s">
        <v>1463</v>
      </c>
      <c r="B30" s="375">
        <v>0</v>
      </c>
      <c r="C30" s="375">
        <v>0</v>
      </c>
      <c r="D30" s="375">
        <v>0</v>
      </c>
      <c r="E30" s="375">
        <v>0</v>
      </c>
      <c r="F30" s="375">
        <v>0</v>
      </c>
      <c r="G30" s="375">
        <v>0</v>
      </c>
      <c r="H30" s="375">
        <v>0</v>
      </c>
      <c r="I30" s="375">
        <v>0</v>
      </c>
      <c r="J30" s="375">
        <v>0</v>
      </c>
      <c r="K30" s="375">
        <v>0</v>
      </c>
      <c r="L30" s="375">
        <v>5.7826619999999995E-2</v>
      </c>
      <c r="M30" s="375">
        <v>0</v>
      </c>
      <c r="N30" s="375">
        <v>0</v>
      </c>
      <c r="O30" s="414" t="s">
        <v>1464</v>
      </c>
    </row>
    <row r="31" spans="1:15">
      <c r="A31" s="288" t="s">
        <v>1465</v>
      </c>
      <c r="B31" s="375">
        <v>1.276156E-2</v>
      </c>
      <c r="C31" s="375">
        <v>1.145416E-2</v>
      </c>
      <c r="D31" s="375">
        <v>1.0146769999999999E-2</v>
      </c>
      <c r="E31" s="375">
        <v>1.746812E-2</v>
      </c>
      <c r="F31" s="375">
        <v>1.6189470000000001E-2</v>
      </c>
      <c r="G31" s="375">
        <v>1.491083E-2</v>
      </c>
      <c r="H31" s="375">
        <v>1.7716560000000003E-2</v>
      </c>
      <c r="I31" s="375">
        <v>1.6422289999999999E-2</v>
      </c>
      <c r="J31" s="375">
        <v>1.5671870000000001E-2</v>
      </c>
      <c r="K31" s="375">
        <v>1.4921449999999999E-2</v>
      </c>
      <c r="L31" s="375">
        <v>1.4171039999999999E-2</v>
      </c>
      <c r="M31" s="375">
        <v>0.15693212000000001</v>
      </c>
      <c r="N31" s="375">
        <v>0.50545781000000001</v>
      </c>
      <c r="O31" s="414" t="s">
        <v>1466</v>
      </c>
    </row>
    <row r="32" spans="1:15">
      <c r="A32" s="288" t="s">
        <v>1467</v>
      </c>
      <c r="B32" s="375">
        <v>0.10020540999999999</v>
      </c>
      <c r="C32" s="375">
        <v>9.5169159999999989E-2</v>
      </c>
      <c r="D32" s="375">
        <v>0.10011415999999999</v>
      </c>
      <c r="E32" s="375">
        <v>9.5077490000000001E-2</v>
      </c>
      <c r="F32" s="375">
        <v>9.5031660000000004E-2</v>
      </c>
      <c r="G32" s="375">
        <v>7.5544569999999991E-2</v>
      </c>
      <c r="H32" s="375">
        <v>7.5498739999999995E-2</v>
      </c>
      <c r="I32" s="375">
        <v>6.2383330000000001E-2</v>
      </c>
      <c r="J32" s="375">
        <v>6.2337489999999995E-2</v>
      </c>
      <c r="K32" s="375">
        <v>6.2291659999999999E-2</v>
      </c>
      <c r="L32" s="375">
        <v>6.2245829999999995E-2</v>
      </c>
      <c r="M32" s="375">
        <v>0.65010515999999996</v>
      </c>
      <c r="N32" s="375">
        <v>0.80005782999999997</v>
      </c>
      <c r="O32" s="414" t="s">
        <v>1468</v>
      </c>
    </row>
    <row r="33" spans="1:15">
      <c r="A33" s="288" t="s">
        <v>1469</v>
      </c>
      <c r="B33" s="375">
        <v>7.7081705000000005</v>
      </c>
      <c r="C33" s="375">
        <v>8.1887604200000013</v>
      </c>
      <c r="D33" s="375">
        <v>3.65757252</v>
      </c>
      <c r="E33" s="375">
        <v>4.9874218600000004</v>
      </c>
      <c r="F33" s="375">
        <v>6.1469836399999993</v>
      </c>
      <c r="G33" s="375">
        <v>5.0454371599999996</v>
      </c>
      <c r="H33" s="375">
        <v>5.3253586799999999</v>
      </c>
      <c r="I33" s="375">
        <v>15.774450719999999</v>
      </c>
      <c r="J33" s="375">
        <v>12.845796229999999</v>
      </c>
      <c r="K33" s="375">
        <v>8.31140817</v>
      </c>
      <c r="L33" s="375">
        <v>14.294867679999999</v>
      </c>
      <c r="M33" s="375">
        <v>10.343146690000001</v>
      </c>
      <c r="N33" s="375">
        <v>8.4610152500000009</v>
      </c>
      <c r="O33" s="414" t="s">
        <v>1470</v>
      </c>
    </row>
    <row r="34" spans="1:15">
      <c r="A34" s="288" t="s">
        <v>1240</v>
      </c>
      <c r="B34" s="375">
        <v>62.579915560000003</v>
      </c>
      <c r="C34" s="375">
        <v>48.535549659999994</v>
      </c>
      <c r="D34" s="375">
        <v>52.582580369999995</v>
      </c>
      <c r="E34" s="375">
        <v>57.846961530000002</v>
      </c>
      <c r="F34" s="375">
        <v>63.62635208999999</v>
      </c>
      <c r="G34" s="375">
        <v>74.873740009999992</v>
      </c>
      <c r="H34" s="375">
        <v>64.861298770000005</v>
      </c>
      <c r="I34" s="375">
        <v>66.477584989999997</v>
      </c>
      <c r="J34" s="375">
        <v>66.455375849999996</v>
      </c>
      <c r="K34" s="375">
        <v>66.830637369999991</v>
      </c>
      <c r="L34" s="375">
        <v>72.110299859999998</v>
      </c>
      <c r="M34" s="375">
        <v>79.220168220000005</v>
      </c>
      <c r="N34" s="375">
        <v>82.456195449999996</v>
      </c>
      <c r="O34" s="415" t="s">
        <v>1241</v>
      </c>
    </row>
    <row r="35" spans="1:15" s="103" customFormat="1">
      <c r="A35" s="19" t="s">
        <v>1242</v>
      </c>
      <c r="B35" s="375">
        <v>678.45621406999999</v>
      </c>
      <c r="C35" s="375">
        <v>632.66758188999995</v>
      </c>
      <c r="D35" s="375">
        <v>643.1945048099999</v>
      </c>
      <c r="E35" s="375">
        <v>654.82033108999997</v>
      </c>
      <c r="F35" s="375">
        <v>663.35198382999988</v>
      </c>
      <c r="G35" s="375">
        <v>676.41595515000006</v>
      </c>
      <c r="H35" s="375">
        <v>674.40787176000003</v>
      </c>
      <c r="I35" s="375">
        <v>681.41359225999997</v>
      </c>
      <c r="J35" s="375">
        <v>692.67385208000007</v>
      </c>
      <c r="K35" s="375">
        <v>699.46206773000006</v>
      </c>
      <c r="L35" s="375">
        <v>711.21971872999995</v>
      </c>
      <c r="M35" s="375">
        <v>716.68237744999999</v>
      </c>
      <c r="N35" s="375">
        <v>715.12396879000005</v>
      </c>
      <c r="O35" s="416" t="s">
        <v>135</v>
      </c>
    </row>
    <row r="36" spans="1:15">
      <c r="A36" s="128" t="s">
        <v>1370</v>
      </c>
      <c r="B36" s="375"/>
      <c r="C36" s="375"/>
      <c r="D36" s="375"/>
      <c r="E36" s="375"/>
      <c r="F36" s="375"/>
      <c r="G36" s="375"/>
      <c r="H36" s="375"/>
      <c r="I36" s="375"/>
      <c r="J36" s="375"/>
      <c r="K36" s="375"/>
      <c r="L36" s="375"/>
      <c r="M36" s="375"/>
      <c r="N36" s="375"/>
      <c r="O36" s="455" t="s">
        <v>1597</v>
      </c>
    </row>
    <row r="37" spans="1:15">
      <c r="A37" s="285" t="s">
        <v>1245</v>
      </c>
      <c r="B37" s="375"/>
      <c r="C37" s="375"/>
      <c r="D37" s="375"/>
      <c r="E37" s="375"/>
      <c r="F37" s="375"/>
      <c r="G37" s="375"/>
      <c r="H37" s="375"/>
      <c r="I37" s="375"/>
      <c r="J37" s="375"/>
      <c r="K37" s="375"/>
      <c r="L37" s="375"/>
      <c r="M37" s="375"/>
      <c r="N37" s="375"/>
      <c r="O37" s="413" t="s">
        <v>1246</v>
      </c>
    </row>
    <row r="38" spans="1:15">
      <c r="A38" s="287" t="s">
        <v>1471</v>
      </c>
      <c r="B38" s="375">
        <v>0</v>
      </c>
      <c r="C38" s="375">
        <v>0</v>
      </c>
      <c r="D38" s="375">
        <v>0</v>
      </c>
      <c r="E38" s="375">
        <v>0</v>
      </c>
      <c r="F38" s="375">
        <v>0</v>
      </c>
      <c r="G38" s="375">
        <v>0</v>
      </c>
      <c r="H38" s="375">
        <v>0</v>
      </c>
      <c r="I38" s="375">
        <v>0</v>
      </c>
      <c r="J38" s="375">
        <v>0</v>
      </c>
      <c r="K38" s="375">
        <v>0</v>
      </c>
      <c r="L38" s="375">
        <v>0</v>
      </c>
      <c r="M38" s="375">
        <v>0</v>
      </c>
      <c r="N38" s="375">
        <v>0</v>
      </c>
      <c r="O38" s="414" t="s">
        <v>1472</v>
      </c>
    </row>
    <row r="39" spans="1:15" ht="19.5">
      <c r="A39" s="287" t="s">
        <v>1473</v>
      </c>
      <c r="B39" s="375">
        <v>0</v>
      </c>
      <c r="C39" s="375">
        <v>0</v>
      </c>
      <c r="D39" s="375">
        <v>0</v>
      </c>
      <c r="E39" s="375">
        <v>0</v>
      </c>
      <c r="F39" s="375">
        <v>0</v>
      </c>
      <c r="G39" s="375">
        <v>0</v>
      </c>
      <c r="H39" s="375">
        <v>0</v>
      </c>
      <c r="I39" s="375">
        <v>0</v>
      </c>
      <c r="J39" s="375">
        <v>0</v>
      </c>
      <c r="K39" s="375">
        <v>0</v>
      </c>
      <c r="L39" s="375">
        <v>0</v>
      </c>
      <c r="M39" s="375">
        <v>0</v>
      </c>
      <c r="N39" s="375">
        <v>0</v>
      </c>
      <c r="O39" s="414" t="s">
        <v>1474</v>
      </c>
    </row>
    <row r="40" spans="1:15">
      <c r="A40" s="287" t="s">
        <v>1475</v>
      </c>
      <c r="B40" s="375">
        <v>6.1704239000000003</v>
      </c>
      <c r="C40" s="375">
        <v>6.7458613200000004</v>
      </c>
      <c r="D40" s="375">
        <v>8.5509165399999993</v>
      </c>
      <c r="E40" s="375">
        <v>10.014417450000002</v>
      </c>
      <c r="F40" s="375">
        <v>11.844807300000001</v>
      </c>
      <c r="G40" s="375">
        <v>13.118430999999999</v>
      </c>
      <c r="H40" s="375">
        <v>13.061150250000001</v>
      </c>
      <c r="I40" s="375">
        <v>10.477053989999998</v>
      </c>
      <c r="J40" s="375">
        <v>10.705122479999998</v>
      </c>
      <c r="K40" s="375">
        <v>11.96606064</v>
      </c>
      <c r="L40" s="375">
        <v>11.748783189999997</v>
      </c>
      <c r="M40" s="375">
        <v>13.381069099999999</v>
      </c>
      <c r="N40" s="375">
        <v>5.6903767699999994</v>
      </c>
      <c r="O40" s="414" t="s">
        <v>1476</v>
      </c>
    </row>
    <row r="41" spans="1:15">
      <c r="A41" s="287" t="s">
        <v>1477</v>
      </c>
      <c r="B41" s="375">
        <v>0.48962087000000004</v>
      </c>
      <c r="C41" s="375">
        <v>0.80237504999999998</v>
      </c>
      <c r="D41" s="375">
        <v>1.30738336</v>
      </c>
      <c r="E41" s="375">
        <v>3.1301952300000004</v>
      </c>
      <c r="F41" s="375">
        <v>3.26041822</v>
      </c>
      <c r="G41" s="375">
        <v>5.6593243499999994</v>
      </c>
      <c r="H41" s="375">
        <v>3.64276629</v>
      </c>
      <c r="I41" s="375">
        <v>3.9010248199999999</v>
      </c>
      <c r="J41" s="375">
        <v>4.83390465</v>
      </c>
      <c r="K41" s="375">
        <v>4.9776173999999997</v>
      </c>
      <c r="L41" s="375">
        <v>5.4943269300000006</v>
      </c>
      <c r="M41" s="375">
        <v>8.0031684199999997</v>
      </c>
      <c r="N41" s="375">
        <v>5.6365661899999999</v>
      </c>
      <c r="O41" s="414" t="s">
        <v>1478</v>
      </c>
    </row>
    <row r="42" spans="1:15">
      <c r="A42" s="287" t="s">
        <v>1479</v>
      </c>
      <c r="B42" s="375">
        <v>1.8912219400000001</v>
      </c>
      <c r="C42" s="375">
        <v>0.17445078</v>
      </c>
      <c r="D42" s="375">
        <v>0.28081650000000002</v>
      </c>
      <c r="E42" s="375">
        <v>0.36649329000000003</v>
      </c>
      <c r="F42" s="375">
        <v>0.36649329000000003</v>
      </c>
      <c r="G42" s="375">
        <v>0.54210535000000004</v>
      </c>
      <c r="H42" s="375">
        <v>0.58876757000000002</v>
      </c>
      <c r="I42" s="375">
        <v>0.74844527999999999</v>
      </c>
      <c r="J42" s="375">
        <v>2.00885303</v>
      </c>
      <c r="K42" s="375">
        <v>2.00885303</v>
      </c>
      <c r="L42" s="375">
        <v>2.0215730299999999</v>
      </c>
      <c r="M42" s="375">
        <v>1.5899740999999998</v>
      </c>
      <c r="N42" s="375">
        <v>0.52483303000000003</v>
      </c>
      <c r="O42" s="414" t="s">
        <v>1480</v>
      </c>
    </row>
    <row r="43" spans="1:15">
      <c r="A43" s="287" t="s">
        <v>1481</v>
      </c>
      <c r="B43" s="375">
        <v>16.88919649</v>
      </c>
      <c r="C43" s="375">
        <v>3.2618816699999997</v>
      </c>
      <c r="D43" s="375">
        <v>4.2807683500000007</v>
      </c>
      <c r="E43" s="375">
        <v>3.45303446</v>
      </c>
      <c r="F43" s="375">
        <v>3.5206094599999997</v>
      </c>
      <c r="G43" s="375">
        <v>3.83823026</v>
      </c>
      <c r="H43" s="375">
        <v>4.8465811199999997</v>
      </c>
      <c r="I43" s="375">
        <v>8.730165770000001</v>
      </c>
      <c r="J43" s="375">
        <v>10.390983</v>
      </c>
      <c r="K43" s="375">
        <v>8.8197046500000003</v>
      </c>
      <c r="L43" s="375">
        <v>6.2216454299999997</v>
      </c>
      <c r="M43" s="375">
        <v>6.3785579100000005</v>
      </c>
      <c r="N43" s="375">
        <v>7.1615631400000002</v>
      </c>
      <c r="O43" s="414" t="s">
        <v>1482</v>
      </c>
    </row>
    <row r="44" spans="1:15">
      <c r="A44" s="287" t="s">
        <v>1294</v>
      </c>
      <c r="B44" s="375">
        <v>25.440463210000001</v>
      </c>
      <c r="C44" s="375">
        <v>10.984568830000001</v>
      </c>
      <c r="D44" s="375">
        <v>14.419884779999999</v>
      </c>
      <c r="E44" s="375">
        <v>16.964140450000002</v>
      </c>
      <c r="F44" s="375">
        <v>18.992328280000002</v>
      </c>
      <c r="G44" s="375">
        <v>23.158090980000001</v>
      </c>
      <c r="H44" s="375">
        <v>22.13926524</v>
      </c>
      <c r="I44" s="375">
        <v>23.856689900000003</v>
      </c>
      <c r="J44" s="375">
        <v>27.9388632</v>
      </c>
      <c r="K44" s="375">
        <v>27.772235760000001</v>
      </c>
      <c r="L44" s="375">
        <v>25.486328610000001</v>
      </c>
      <c r="M44" s="375">
        <v>29.35276957</v>
      </c>
      <c r="N44" s="375">
        <v>19.013339160000001</v>
      </c>
      <c r="O44" s="414" t="s">
        <v>166</v>
      </c>
    </row>
    <row r="45" spans="1:15">
      <c r="A45" s="285" t="s">
        <v>1295</v>
      </c>
      <c r="B45" s="375">
        <v>0</v>
      </c>
      <c r="C45" s="375">
        <v>0</v>
      </c>
      <c r="D45" s="375">
        <v>0</v>
      </c>
      <c r="E45" s="375">
        <v>0</v>
      </c>
      <c r="F45" s="375">
        <v>0</v>
      </c>
      <c r="G45" s="375">
        <v>0</v>
      </c>
      <c r="H45" s="375">
        <v>0</v>
      </c>
      <c r="I45" s="375">
        <v>0</v>
      </c>
      <c r="J45" s="375">
        <v>0</v>
      </c>
      <c r="K45" s="375">
        <v>0</v>
      </c>
      <c r="L45" s="375">
        <v>0</v>
      </c>
      <c r="M45" s="375">
        <v>0</v>
      </c>
      <c r="N45" s="375">
        <v>0</v>
      </c>
      <c r="O45" s="413" t="s">
        <v>1296</v>
      </c>
    </row>
    <row r="46" spans="1:15">
      <c r="A46" s="285" t="s">
        <v>1297</v>
      </c>
      <c r="B46" s="375"/>
      <c r="C46" s="375"/>
      <c r="D46" s="375"/>
      <c r="E46" s="375"/>
      <c r="F46" s="375"/>
      <c r="G46" s="375"/>
      <c r="H46" s="375"/>
      <c r="I46" s="375"/>
      <c r="J46" s="375"/>
      <c r="K46" s="375"/>
      <c r="L46" s="375"/>
      <c r="M46" s="375"/>
      <c r="N46" s="375"/>
      <c r="O46" s="413" t="s">
        <v>1298</v>
      </c>
    </row>
    <row r="47" spans="1:15">
      <c r="A47" s="287" t="s">
        <v>1299</v>
      </c>
      <c r="B47" s="375">
        <v>306</v>
      </c>
      <c r="C47" s="375">
        <v>416</v>
      </c>
      <c r="D47" s="375">
        <v>416</v>
      </c>
      <c r="E47" s="375">
        <v>411</v>
      </c>
      <c r="F47" s="375">
        <v>411</v>
      </c>
      <c r="G47" s="375">
        <v>416</v>
      </c>
      <c r="H47" s="375">
        <v>416</v>
      </c>
      <c r="I47" s="375">
        <v>416</v>
      </c>
      <c r="J47" s="375">
        <v>416</v>
      </c>
      <c r="K47" s="375">
        <v>416</v>
      </c>
      <c r="L47" s="375">
        <v>416</v>
      </c>
      <c r="M47" s="375">
        <v>416</v>
      </c>
      <c r="N47" s="375">
        <v>416</v>
      </c>
      <c r="O47" s="414" t="s">
        <v>1300</v>
      </c>
    </row>
    <row r="48" spans="1:15">
      <c r="A48" s="287" t="s">
        <v>1483</v>
      </c>
      <c r="B48" s="375">
        <v>0</v>
      </c>
      <c r="C48" s="375">
        <v>0</v>
      </c>
      <c r="D48" s="375">
        <v>0</v>
      </c>
      <c r="E48" s="375">
        <v>0</v>
      </c>
      <c r="F48" s="375">
        <v>0</v>
      </c>
      <c r="G48" s="375">
        <v>0</v>
      </c>
      <c r="H48" s="375">
        <v>0</v>
      </c>
      <c r="I48" s="375">
        <v>0</v>
      </c>
      <c r="J48" s="375">
        <v>0</v>
      </c>
      <c r="K48" s="375">
        <v>0</v>
      </c>
      <c r="L48" s="375">
        <v>0</v>
      </c>
      <c r="M48" s="375">
        <v>0</v>
      </c>
      <c r="N48" s="375">
        <v>0</v>
      </c>
      <c r="O48" s="414" t="s">
        <v>1484</v>
      </c>
    </row>
    <row r="49" spans="1:15">
      <c r="A49" s="287" t="s">
        <v>1485</v>
      </c>
      <c r="B49" s="375">
        <v>191.49684934000001</v>
      </c>
      <c r="C49" s="375">
        <v>99.688891859999998</v>
      </c>
      <c r="D49" s="375">
        <v>99.688890000000001</v>
      </c>
      <c r="E49" s="375">
        <v>104.68889186</v>
      </c>
      <c r="F49" s="375">
        <v>104.68889186</v>
      </c>
      <c r="G49" s="375">
        <v>99.688891859999998</v>
      </c>
      <c r="H49" s="375">
        <v>99.688891859999998</v>
      </c>
      <c r="I49" s="375">
        <v>99.688891859999998</v>
      </c>
      <c r="J49" s="375">
        <v>99.688891859999998</v>
      </c>
      <c r="K49" s="375">
        <v>99.688891859999998</v>
      </c>
      <c r="L49" s="375">
        <v>99.688891859999998</v>
      </c>
      <c r="M49" s="375">
        <v>99.688891859999998</v>
      </c>
      <c r="N49" s="375">
        <v>99.688891859999998</v>
      </c>
      <c r="O49" s="414" t="s">
        <v>1486</v>
      </c>
    </row>
    <row r="50" spans="1:15" ht="29.25">
      <c r="A50" s="287" t="s">
        <v>1487</v>
      </c>
      <c r="B50" s="375">
        <v>-2.9246367500000003</v>
      </c>
      <c r="C50" s="375">
        <v>0</v>
      </c>
      <c r="D50" s="375">
        <v>0</v>
      </c>
      <c r="E50" s="375">
        <v>0</v>
      </c>
      <c r="F50" s="375">
        <v>0</v>
      </c>
      <c r="G50" s="375">
        <v>-0.75276768000000005</v>
      </c>
      <c r="H50" s="375">
        <v>-3.2960199600000002</v>
      </c>
      <c r="I50" s="375">
        <v>-5.1724262200000002</v>
      </c>
      <c r="J50" s="375">
        <v>-3.61435174</v>
      </c>
      <c r="K50" s="375">
        <v>-4.33090654</v>
      </c>
      <c r="L50" s="375">
        <v>0.77033302000000003</v>
      </c>
      <c r="M50" s="375">
        <v>0.69832033000000004</v>
      </c>
      <c r="N50" s="375">
        <v>1.2741630300000002</v>
      </c>
      <c r="O50" s="414" t="s">
        <v>1488</v>
      </c>
    </row>
    <row r="51" spans="1:15" ht="19.5">
      <c r="A51" s="287" t="s">
        <v>1489</v>
      </c>
      <c r="B51" s="375">
        <v>0</v>
      </c>
      <c r="C51" s="375">
        <v>0</v>
      </c>
      <c r="D51" s="375">
        <v>0</v>
      </c>
      <c r="E51" s="375">
        <v>0</v>
      </c>
      <c r="F51" s="375">
        <v>0</v>
      </c>
      <c r="G51" s="375">
        <v>0</v>
      </c>
      <c r="H51" s="375">
        <v>0</v>
      </c>
      <c r="I51" s="375">
        <v>0</v>
      </c>
      <c r="J51" s="375">
        <v>28.488303160000001</v>
      </c>
      <c r="K51" s="375">
        <v>28.488303160000001</v>
      </c>
      <c r="L51" s="375">
        <v>28.488303160000001</v>
      </c>
      <c r="M51" s="375">
        <v>28.488303160000001</v>
      </c>
      <c r="N51" s="375">
        <v>28.488299999999999</v>
      </c>
      <c r="O51" s="414" t="s">
        <v>1490</v>
      </c>
    </row>
    <row r="52" spans="1:15">
      <c r="A52" s="287" t="s">
        <v>1491</v>
      </c>
      <c r="B52" s="375">
        <v>158.44353826</v>
      </c>
      <c r="C52" s="375">
        <v>105.99412119</v>
      </c>
      <c r="D52" s="375">
        <v>113.08573002</v>
      </c>
      <c r="E52" s="375">
        <v>122.16729877</v>
      </c>
      <c r="F52" s="375">
        <v>128.67076366000001</v>
      </c>
      <c r="G52" s="375">
        <v>138.32173996999998</v>
      </c>
      <c r="H52" s="375">
        <v>139.87573502000004</v>
      </c>
      <c r="I52" s="375">
        <v>147.04043738000001</v>
      </c>
      <c r="J52" s="375">
        <v>124.17214761</v>
      </c>
      <c r="K52" s="375">
        <v>131.84354345999998</v>
      </c>
      <c r="L52" s="375">
        <v>140.78585813999999</v>
      </c>
      <c r="M52" s="375">
        <v>142.45409249000002</v>
      </c>
      <c r="N52" s="375">
        <v>150.65928059000001</v>
      </c>
      <c r="O52" s="414" t="s">
        <v>1492</v>
      </c>
    </row>
    <row r="53" spans="1:15">
      <c r="A53" s="287" t="s">
        <v>9</v>
      </c>
      <c r="B53" s="375">
        <v>653.0157508499999</v>
      </c>
      <c r="C53" s="375">
        <v>621.68301305000011</v>
      </c>
      <c r="D53" s="375">
        <v>628.77462002000004</v>
      </c>
      <c r="E53" s="375">
        <v>637.85619063000001</v>
      </c>
      <c r="F53" s="375">
        <v>644.35965552999994</v>
      </c>
      <c r="G53" s="375">
        <v>653.25786414999993</v>
      </c>
      <c r="H53" s="375">
        <v>652.26860693000003</v>
      </c>
      <c r="I53" s="375">
        <v>657.55690302999994</v>
      </c>
      <c r="J53" s="375">
        <v>664.73499089999996</v>
      </c>
      <c r="K53" s="375">
        <v>671.68983193999998</v>
      </c>
      <c r="L53" s="375">
        <v>685.73338620999994</v>
      </c>
      <c r="M53" s="375">
        <v>687.32960787000002</v>
      </c>
      <c r="N53" s="375">
        <v>696.11063548000004</v>
      </c>
      <c r="O53" s="415" t="s">
        <v>1315</v>
      </c>
    </row>
    <row r="54" spans="1:15" s="103" customFormat="1" ht="18.75" thickBot="1">
      <c r="A54" s="456" t="s">
        <v>10</v>
      </c>
      <c r="B54" s="370">
        <v>678.45621406999999</v>
      </c>
      <c r="C54" s="370">
        <v>632.66758188999995</v>
      </c>
      <c r="D54" s="370">
        <v>643.1945048099999</v>
      </c>
      <c r="E54" s="370">
        <v>654.82033108999997</v>
      </c>
      <c r="F54" s="370">
        <v>663.35198382999988</v>
      </c>
      <c r="G54" s="370">
        <v>676.41595515000006</v>
      </c>
      <c r="H54" s="370">
        <v>674.40787219999993</v>
      </c>
      <c r="I54" s="370">
        <v>681.41359294000006</v>
      </c>
      <c r="J54" s="370">
        <v>692.67385411999999</v>
      </c>
      <c r="K54" s="370">
        <v>699.46206773000006</v>
      </c>
      <c r="L54" s="370">
        <v>711.21971484000005</v>
      </c>
      <c r="M54" s="370">
        <v>716.68237744999999</v>
      </c>
      <c r="N54" s="370">
        <v>715.12397465000004</v>
      </c>
      <c r="O54" s="457" t="s">
        <v>1317</v>
      </c>
    </row>
    <row r="55" spans="1:15" ht="10.5" thickBot="1">
      <c r="A55" s="619"/>
      <c r="B55" s="620"/>
      <c r="C55" s="620"/>
      <c r="D55" s="620"/>
      <c r="E55" s="620"/>
      <c r="F55" s="620"/>
      <c r="G55" s="620"/>
      <c r="H55" s="620"/>
      <c r="I55" s="620"/>
      <c r="J55" s="620"/>
      <c r="K55" s="620"/>
      <c r="L55" s="620"/>
      <c r="M55" s="620"/>
      <c r="N55" s="620"/>
      <c r="O55" s="2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F41" sqref="F41"/>
    </sheetView>
  </sheetViews>
  <sheetFormatPr defaultColWidth="9.140625" defaultRowHeight="9.75"/>
  <cols>
    <col min="1" max="1" width="41.140625" style="3" customWidth="1"/>
    <col min="2" max="8" width="7" style="3" customWidth="1"/>
    <col min="9" max="9" width="8" style="3" bestFit="1" customWidth="1"/>
    <col min="10" max="14" width="7" style="3" customWidth="1"/>
    <col min="15" max="15" width="38.5703125" style="361" customWidth="1"/>
    <col min="16" max="16384" width="9.140625" style="3"/>
  </cols>
  <sheetData>
    <row r="1" spans="1:15" s="1" customFormat="1" ht="12.75">
      <c r="A1" s="627" t="s">
        <v>553</v>
      </c>
      <c r="B1" s="628"/>
      <c r="C1" s="628"/>
      <c r="D1" s="628"/>
      <c r="E1" s="628"/>
      <c r="F1" s="628"/>
      <c r="G1" s="628"/>
      <c r="H1" s="628"/>
      <c r="I1" s="628"/>
      <c r="J1" s="628"/>
      <c r="K1" s="628"/>
      <c r="L1" s="628"/>
      <c r="M1" s="628"/>
      <c r="N1" s="628"/>
      <c r="O1" s="629"/>
    </row>
    <row r="2" spans="1:15" s="134" customFormat="1" ht="14.25" customHeight="1">
      <c r="A2" s="616" t="s">
        <v>586</v>
      </c>
      <c r="B2" s="617"/>
      <c r="C2" s="617"/>
      <c r="D2" s="617"/>
      <c r="E2" s="617"/>
      <c r="F2" s="617"/>
      <c r="G2" s="617"/>
      <c r="H2" s="617"/>
      <c r="I2" s="617"/>
      <c r="J2" s="617"/>
      <c r="K2" s="617"/>
      <c r="L2" s="617"/>
      <c r="M2" s="617"/>
      <c r="N2" s="617"/>
      <c r="O2" s="618"/>
    </row>
    <row r="3" spans="1:15" s="4" customFormat="1" ht="24" customHeight="1" thickBot="1">
      <c r="A3" s="132"/>
      <c r="B3" s="39"/>
      <c r="C3" s="39"/>
      <c r="D3" s="39"/>
      <c r="E3" s="39"/>
      <c r="F3" s="39"/>
      <c r="G3" s="39"/>
      <c r="H3" s="39"/>
      <c r="I3" s="39"/>
      <c r="J3" s="39"/>
      <c r="K3" s="39"/>
      <c r="L3" s="39"/>
      <c r="M3" s="39"/>
      <c r="N3" s="39"/>
      <c r="O3" s="145"/>
    </row>
    <row r="4" spans="1:15" s="281" customFormat="1"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s="103" customFormat="1" ht="9">
      <c r="A5" s="458" t="s">
        <v>284</v>
      </c>
      <c r="B5" s="459"/>
      <c r="C5" s="459"/>
      <c r="D5" s="459"/>
      <c r="E5" s="459"/>
      <c r="F5" s="459"/>
      <c r="G5" s="459"/>
      <c r="H5" s="459"/>
      <c r="I5" s="459"/>
      <c r="J5" s="459"/>
      <c r="K5" s="459"/>
      <c r="L5" s="459"/>
      <c r="M5" s="459"/>
      <c r="N5" s="459"/>
      <c r="O5" s="373" t="s">
        <v>1598</v>
      </c>
    </row>
    <row r="6" spans="1:15">
      <c r="A6" s="460" t="s">
        <v>1599</v>
      </c>
      <c r="B6" s="23"/>
      <c r="C6" s="23"/>
      <c r="D6" s="23"/>
      <c r="E6" s="23"/>
      <c r="F6" s="23"/>
      <c r="G6" s="23"/>
      <c r="H6" s="23"/>
      <c r="I6" s="23"/>
      <c r="J6" s="23"/>
      <c r="K6" s="23"/>
      <c r="L6" s="23"/>
      <c r="M6" s="23"/>
      <c r="N6" s="23"/>
      <c r="O6" s="378" t="s">
        <v>1600</v>
      </c>
    </row>
    <row r="7" spans="1:15">
      <c r="A7" s="461" t="s">
        <v>1601</v>
      </c>
      <c r="B7" s="69">
        <v>1424.50547041</v>
      </c>
      <c r="C7" s="69">
        <v>1727.8916521599999</v>
      </c>
      <c r="D7" s="69">
        <v>1992.7517259000001</v>
      </c>
      <c r="E7" s="69">
        <v>2281.7417823999999</v>
      </c>
      <c r="F7" s="69">
        <v>2559.0184802500003</v>
      </c>
      <c r="G7" s="69">
        <v>2843.8901119999996</v>
      </c>
      <c r="H7" s="69">
        <v>3133.9272201100016</v>
      </c>
      <c r="I7" s="69">
        <v>3445.50263997</v>
      </c>
      <c r="J7" s="69">
        <v>333.73614397</v>
      </c>
      <c r="K7" s="69">
        <v>565.60166176000007</v>
      </c>
      <c r="L7" s="69">
        <v>883.25637893999999</v>
      </c>
      <c r="M7" s="69">
        <v>1194.1678371000005</v>
      </c>
      <c r="N7" s="69">
        <v>1492.17876215</v>
      </c>
      <c r="O7" s="382" t="s">
        <v>1602</v>
      </c>
    </row>
    <row r="8" spans="1:15" ht="19.5">
      <c r="A8" s="461" t="s">
        <v>1603</v>
      </c>
      <c r="B8" s="69">
        <v>2.8449830599999997</v>
      </c>
      <c r="C8" s="69">
        <v>3.4373678799999996</v>
      </c>
      <c r="D8" s="69">
        <v>4.0431002600000001</v>
      </c>
      <c r="E8" s="69">
        <v>4.6825238899999997</v>
      </c>
      <c r="F8" s="69">
        <v>5.3494613599999994</v>
      </c>
      <c r="G8" s="69">
        <v>6.0373463999999988</v>
      </c>
      <c r="H8" s="69">
        <v>6.7431735800000006</v>
      </c>
      <c r="I8" s="69">
        <v>7.5349464900000003</v>
      </c>
      <c r="J8" s="69">
        <v>1.1564521999999999</v>
      </c>
      <c r="K8" s="69">
        <v>2.13624444</v>
      </c>
      <c r="L8" s="69">
        <v>2.4028304700000001</v>
      </c>
      <c r="M8" s="69">
        <v>3.2950378200000001</v>
      </c>
      <c r="N8" s="69">
        <v>4.1787845099999998</v>
      </c>
      <c r="O8" s="382" t="s">
        <v>1604</v>
      </c>
    </row>
    <row r="9" spans="1:15" ht="19.5">
      <c r="A9" s="461" t="s">
        <v>1605</v>
      </c>
      <c r="B9" s="69">
        <v>194.31979855</v>
      </c>
      <c r="C9" s="69">
        <v>230.29632641000003</v>
      </c>
      <c r="D9" s="69">
        <v>277.70563024</v>
      </c>
      <c r="E9" s="69">
        <v>321.97682975999993</v>
      </c>
      <c r="F9" s="69">
        <v>366.65322053</v>
      </c>
      <c r="G9" s="69">
        <v>411.10926943999999</v>
      </c>
      <c r="H9" s="69">
        <v>456.50331057999995</v>
      </c>
      <c r="I9" s="69">
        <v>506.19966577999998</v>
      </c>
      <c r="J9" s="69">
        <v>46.423310480000005</v>
      </c>
      <c r="K9" s="69">
        <v>89.836101249999999</v>
      </c>
      <c r="L9" s="69">
        <v>137.61928560999999</v>
      </c>
      <c r="M9" s="69">
        <v>207.41466907</v>
      </c>
      <c r="N9" s="69">
        <v>231.70437532</v>
      </c>
      <c r="O9" s="382" t="s">
        <v>1606</v>
      </c>
    </row>
    <row r="10" spans="1:15">
      <c r="A10" s="461" t="s">
        <v>1607</v>
      </c>
      <c r="B10" s="69">
        <v>1621.6702520900001</v>
      </c>
      <c r="C10" s="69">
        <v>1961.6253464699996</v>
      </c>
      <c r="D10" s="69">
        <v>2274.5004564200003</v>
      </c>
      <c r="E10" s="69">
        <v>2608.40113612</v>
      </c>
      <c r="F10" s="69">
        <v>2931.0211622000002</v>
      </c>
      <c r="G10" s="69">
        <v>3261.0367278899994</v>
      </c>
      <c r="H10" s="69">
        <v>3597.1737043200005</v>
      </c>
      <c r="I10" s="69">
        <v>3959.2372522899996</v>
      </c>
      <c r="J10" s="69">
        <v>381.31590667999996</v>
      </c>
      <c r="K10" s="69">
        <v>657.57400747999998</v>
      </c>
      <c r="L10" s="69">
        <v>1023.2784950499998</v>
      </c>
      <c r="M10" s="69">
        <v>1404.8775440299999</v>
      </c>
      <c r="N10" s="69">
        <v>1728.06192203</v>
      </c>
      <c r="O10" s="382" t="s">
        <v>1608</v>
      </c>
    </row>
    <row r="11" spans="1:15">
      <c r="A11" s="460" t="s">
        <v>1609</v>
      </c>
      <c r="B11" s="70">
        <v>0.76359024999999991</v>
      </c>
      <c r="C11" s="70">
        <v>0.86946783000000005</v>
      </c>
      <c r="D11" s="70">
        <v>0.84911782999999996</v>
      </c>
      <c r="E11" s="70">
        <v>1.1475708600000001</v>
      </c>
      <c r="F11" s="70">
        <v>1.21386438</v>
      </c>
      <c r="G11" s="70">
        <v>1.2344116199999999</v>
      </c>
      <c r="H11" s="70">
        <v>1.37004057</v>
      </c>
      <c r="I11" s="70">
        <v>1.4177161700000001</v>
      </c>
      <c r="J11" s="70">
        <v>4.3667980000000002E-2</v>
      </c>
      <c r="K11" s="70">
        <v>0.13290115</v>
      </c>
      <c r="L11" s="70">
        <v>0.13972393</v>
      </c>
      <c r="M11" s="70">
        <v>0.26027262000000001</v>
      </c>
      <c r="N11" s="70">
        <v>0.36836373</v>
      </c>
      <c r="O11" s="378" t="s">
        <v>1610</v>
      </c>
    </row>
    <row r="12" spans="1:15">
      <c r="A12" s="460" t="s">
        <v>1611</v>
      </c>
      <c r="B12" s="70">
        <v>16.1686084</v>
      </c>
      <c r="C12" s="70">
        <v>18.783110730000001</v>
      </c>
      <c r="D12" s="70">
        <v>23.065663809999997</v>
      </c>
      <c r="E12" s="70">
        <v>25.77006583</v>
      </c>
      <c r="F12" s="70">
        <v>29.507314969999999</v>
      </c>
      <c r="G12" s="70">
        <v>37.185594900000005</v>
      </c>
      <c r="H12" s="70">
        <v>35.619670070000005</v>
      </c>
      <c r="I12" s="70">
        <v>39.689269399999993</v>
      </c>
      <c r="J12" s="70">
        <v>3.2246830800000001</v>
      </c>
      <c r="K12" s="70">
        <v>4.7994474499999997</v>
      </c>
      <c r="L12" s="70">
        <v>10.355478049999997</v>
      </c>
      <c r="M12" s="70">
        <v>13.073926039999998</v>
      </c>
      <c r="N12" s="70">
        <v>16.790668419999999</v>
      </c>
      <c r="O12" s="462" t="s">
        <v>1612</v>
      </c>
    </row>
    <row r="13" spans="1:15" ht="19.5">
      <c r="A13" s="460" t="s">
        <v>1613</v>
      </c>
      <c r="B13" s="70">
        <v>12.679290049999999</v>
      </c>
      <c r="C13" s="70">
        <v>14.480327530000002</v>
      </c>
      <c r="D13" s="70">
        <v>16.97930801</v>
      </c>
      <c r="E13" s="70">
        <v>20.833685169999999</v>
      </c>
      <c r="F13" s="70">
        <v>24.46531414</v>
      </c>
      <c r="G13" s="70">
        <v>27.032118909999998</v>
      </c>
      <c r="H13" s="70">
        <v>21.715189780000003</v>
      </c>
      <c r="I13" s="70">
        <v>23.152763869999998</v>
      </c>
      <c r="J13" s="70">
        <v>2.21169101</v>
      </c>
      <c r="K13" s="70">
        <v>4.6031860700000005</v>
      </c>
      <c r="L13" s="70">
        <v>5.66379682</v>
      </c>
      <c r="M13" s="70">
        <v>8.5503752200000012</v>
      </c>
      <c r="N13" s="70">
        <v>5.1483450200000007</v>
      </c>
      <c r="O13" s="462" t="s">
        <v>1614</v>
      </c>
    </row>
    <row r="14" spans="1:15">
      <c r="A14" s="460" t="s">
        <v>1615</v>
      </c>
      <c r="B14" s="70">
        <v>65.18051921</v>
      </c>
      <c r="C14" s="70">
        <v>69.380398420000006</v>
      </c>
      <c r="D14" s="70">
        <v>76.700095180000005</v>
      </c>
      <c r="E14" s="70">
        <v>77.928625549999992</v>
      </c>
      <c r="F14" s="70">
        <v>68.242351339999999</v>
      </c>
      <c r="G14" s="70">
        <v>74.580112909999997</v>
      </c>
      <c r="H14" s="70">
        <v>87.115565479999987</v>
      </c>
      <c r="I14" s="70">
        <v>81.919378209999991</v>
      </c>
      <c r="J14" s="70">
        <v>10.206385099999997</v>
      </c>
      <c r="K14" s="70">
        <v>7.4672289200000002</v>
      </c>
      <c r="L14" s="70">
        <v>11.469223639999997</v>
      </c>
      <c r="M14" s="70">
        <v>25.138823760000001</v>
      </c>
      <c r="N14" s="70">
        <v>28.823707240000005</v>
      </c>
      <c r="O14" s="462" t="s">
        <v>1616</v>
      </c>
    </row>
    <row r="15" spans="1:15">
      <c r="A15" s="460" t="s">
        <v>1617</v>
      </c>
      <c r="B15" s="70">
        <v>228.08124160000003</v>
      </c>
      <c r="C15" s="70">
        <v>278.70217256000007</v>
      </c>
      <c r="D15" s="70">
        <v>330.95166974999995</v>
      </c>
      <c r="E15" s="70">
        <v>374.87981522000013</v>
      </c>
      <c r="F15" s="70">
        <v>417.36120652000017</v>
      </c>
      <c r="G15" s="70">
        <v>454.68938036999987</v>
      </c>
      <c r="H15" s="70">
        <v>467.25999331999992</v>
      </c>
      <c r="I15" s="70">
        <v>517.05856594999989</v>
      </c>
      <c r="J15" s="70">
        <v>60.006383679999992</v>
      </c>
      <c r="K15" s="70">
        <v>90.700106840000004</v>
      </c>
      <c r="L15" s="70">
        <v>149.21157180000003</v>
      </c>
      <c r="M15" s="70">
        <v>194.20122967</v>
      </c>
      <c r="N15" s="70">
        <v>249.43444972</v>
      </c>
      <c r="O15" s="462" t="s">
        <v>1618</v>
      </c>
    </row>
    <row r="16" spans="1:15" s="103" customFormat="1" ht="9">
      <c r="A16" s="463" t="s">
        <v>1619</v>
      </c>
      <c r="B16" s="87">
        <v>1944.5435018999997</v>
      </c>
      <c r="C16" s="87">
        <v>2343.8408238399998</v>
      </c>
      <c r="D16" s="87">
        <v>2723.0463112399998</v>
      </c>
      <c r="E16" s="87">
        <v>3108.96089906</v>
      </c>
      <c r="F16" s="87">
        <v>3471.8112138100005</v>
      </c>
      <c r="G16" s="87">
        <v>3855.7583469299998</v>
      </c>
      <c r="H16" s="87">
        <v>4210.2541638200009</v>
      </c>
      <c r="I16" s="87">
        <v>4622.4749462</v>
      </c>
      <c r="J16" s="87">
        <v>457.0087178500001</v>
      </c>
      <c r="K16" s="87">
        <v>765.27687818999982</v>
      </c>
      <c r="L16" s="87">
        <v>1200.1182895000002</v>
      </c>
      <c r="M16" s="87">
        <v>1646.10217162</v>
      </c>
      <c r="N16" s="87">
        <v>2028.62745649</v>
      </c>
      <c r="O16" s="304" t="s">
        <v>1620</v>
      </c>
    </row>
    <row r="17" spans="1:15" s="103" customFormat="1" ht="9">
      <c r="A17" s="464" t="s">
        <v>1621</v>
      </c>
      <c r="B17" s="87"/>
      <c r="C17" s="87"/>
      <c r="D17" s="87"/>
      <c r="E17" s="87"/>
      <c r="F17" s="87"/>
      <c r="G17" s="87"/>
      <c r="H17" s="87"/>
      <c r="I17" s="87"/>
      <c r="J17" s="87"/>
      <c r="K17" s="87"/>
      <c r="L17" s="87"/>
      <c r="M17" s="87"/>
      <c r="N17" s="87"/>
      <c r="O17" s="384" t="s">
        <v>302</v>
      </c>
    </row>
    <row r="18" spans="1:15">
      <c r="A18" s="460" t="s">
        <v>1622</v>
      </c>
      <c r="B18" s="70"/>
      <c r="C18" s="70"/>
      <c r="D18" s="70"/>
      <c r="E18" s="70"/>
      <c r="F18" s="70"/>
      <c r="G18" s="70"/>
      <c r="H18" s="70"/>
      <c r="I18" s="70"/>
      <c r="J18" s="70"/>
      <c r="K18" s="70"/>
      <c r="L18" s="70"/>
      <c r="M18" s="70"/>
      <c r="N18" s="70"/>
      <c r="O18" s="378" t="s">
        <v>1623</v>
      </c>
    </row>
    <row r="19" spans="1:15">
      <c r="A19" s="461" t="s">
        <v>1624</v>
      </c>
      <c r="B19" s="70">
        <v>298.05308523000002</v>
      </c>
      <c r="C19" s="70">
        <v>361.33216367</v>
      </c>
      <c r="D19" s="70">
        <v>416.78576701999998</v>
      </c>
      <c r="E19" s="70">
        <v>481.68874975000006</v>
      </c>
      <c r="F19" s="70">
        <v>522.10576330000004</v>
      </c>
      <c r="G19" s="70">
        <v>581.37736717999985</v>
      </c>
      <c r="H19" s="70">
        <v>662.88568524999994</v>
      </c>
      <c r="I19" s="70">
        <v>717.71770737000008</v>
      </c>
      <c r="J19" s="70">
        <v>79.757870319999995</v>
      </c>
      <c r="K19" s="70">
        <v>113.19423978000002</v>
      </c>
      <c r="L19" s="70">
        <v>190.15107257</v>
      </c>
      <c r="M19" s="70">
        <v>251.02943061999997</v>
      </c>
      <c r="N19" s="70">
        <v>309.72393474</v>
      </c>
      <c r="O19" s="382" t="s">
        <v>1625</v>
      </c>
    </row>
    <row r="20" spans="1:15">
      <c r="A20" s="461" t="s">
        <v>1626</v>
      </c>
      <c r="B20" s="70">
        <v>155.38299658</v>
      </c>
      <c r="C20" s="70">
        <v>184.28396468</v>
      </c>
      <c r="D20" s="70">
        <v>212.57032828999996</v>
      </c>
      <c r="E20" s="70">
        <v>242.09511637</v>
      </c>
      <c r="F20" s="70">
        <v>270.66243098000001</v>
      </c>
      <c r="G20" s="70">
        <v>300.19737552999999</v>
      </c>
      <c r="H20" s="70">
        <v>330.77834426999999</v>
      </c>
      <c r="I20" s="70">
        <v>363.4748016100001</v>
      </c>
      <c r="J20" s="70">
        <v>29.433069110000005</v>
      </c>
      <c r="K20" s="70">
        <v>58.258767630000001</v>
      </c>
      <c r="L20" s="70">
        <v>86.181832119999996</v>
      </c>
      <c r="M20" s="70">
        <v>112.27500318</v>
      </c>
      <c r="N20" s="70">
        <v>141.37228586999996</v>
      </c>
      <c r="O20" s="382" t="s">
        <v>1627</v>
      </c>
    </row>
    <row r="21" spans="1:15">
      <c r="A21" s="461" t="s">
        <v>1628</v>
      </c>
      <c r="B21" s="70">
        <v>143.50465903999998</v>
      </c>
      <c r="C21" s="70">
        <v>171.36680206000003</v>
      </c>
      <c r="D21" s="70">
        <v>200.80814846999999</v>
      </c>
      <c r="E21" s="70">
        <v>227.44280085000003</v>
      </c>
      <c r="F21" s="70">
        <v>254.54217618000001</v>
      </c>
      <c r="G21" s="70">
        <v>283.99860964999999</v>
      </c>
      <c r="H21" s="70">
        <v>314.54604473999996</v>
      </c>
      <c r="I21" s="70">
        <v>350.35436495999994</v>
      </c>
      <c r="J21" s="70">
        <v>34.886649890000001</v>
      </c>
      <c r="K21" s="70">
        <v>62.927414729999995</v>
      </c>
      <c r="L21" s="70">
        <v>95.830470140000017</v>
      </c>
      <c r="M21" s="70">
        <v>124.51852416</v>
      </c>
      <c r="N21" s="70">
        <v>158.71971891999999</v>
      </c>
      <c r="O21" s="382" t="s">
        <v>1629</v>
      </c>
    </row>
    <row r="22" spans="1:15">
      <c r="A22" s="461" t="s">
        <v>1630</v>
      </c>
      <c r="B22" s="70">
        <v>57.518755069999997</v>
      </c>
      <c r="C22" s="70">
        <v>64.15800809000001</v>
      </c>
      <c r="D22" s="70">
        <v>74.514528210000023</v>
      </c>
      <c r="E22" s="70">
        <v>84.635966579999973</v>
      </c>
      <c r="F22" s="70">
        <v>95.925714099999993</v>
      </c>
      <c r="G22" s="70">
        <v>103.98991740999998</v>
      </c>
      <c r="H22" s="70">
        <v>121.25602783999997</v>
      </c>
      <c r="I22" s="70">
        <v>127.53828682000001</v>
      </c>
      <c r="J22" s="70">
        <v>11.540493480000002</v>
      </c>
      <c r="K22" s="70">
        <v>24.116737970000003</v>
      </c>
      <c r="L22" s="70">
        <v>43.284753699999996</v>
      </c>
      <c r="M22" s="70">
        <v>62.838399470000006</v>
      </c>
      <c r="N22" s="70">
        <v>75.849940589999989</v>
      </c>
      <c r="O22" s="382" t="s">
        <v>1631</v>
      </c>
    </row>
    <row r="23" spans="1:15">
      <c r="A23" s="461" t="s">
        <v>1632</v>
      </c>
      <c r="B23" s="70">
        <v>654.45949605999988</v>
      </c>
      <c r="C23" s="70">
        <v>781.14093862000004</v>
      </c>
      <c r="D23" s="70">
        <v>904.67877210999995</v>
      </c>
      <c r="E23" s="70">
        <v>1035.8626336900002</v>
      </c>
      <c r="F23" s="70">
        <v>1143.2360846700001</v>
      </c>
      <c r="G23" s="70">
        <v>1269.5632699100001</v>
      </c>
      <c r="H23" s="70">
        <v>1429.4661022099999</v>
      </c>
      <c r="I23" s="70">
        <v>1559.0851608999999</v>
      </c>
      <c r="J23" s="70">
        <v>155.61808289999996</v>
      </c>
      <c r="K23" s="70">
        <v>258.49716023000008</v>
      </c>
      <c r="L23" s="70">
        <v>415.44812865999995</v>
      </c>
      <c r="M23" s="70">
        <v>550.66135755000005</v>
      </c>
      <c r="N23" s="70">
        <v>685.66588022000019</v>
      </c>
      <c r="O23" s="382" t="s">
        <v>1633</v>
      </c>
    </row>
    <row r="24" spans="1:15">
      <c r="A24" s="460" t="s">
        <v>1634</v>
      </c>
      <c r="B24" s="70">
        <v>17.633688789999997</v>
      </c>
      <c r="C24" s="70">
        <v>23.273552339999998</v>
      </c>
      <c r="D24" s="70">
        <v>28.095371950000001</v>
      </c>
      <c r="E24" s="70">
        <v>33.961379399999998</v>
      </c>
      <c r="F24" s="70">
        <v>37.215737779999998</v>
      </c>
      <c r="G24" s="70">
        <v>42.544380089999997</v>
      </c>
      <c r="H24" s="70">
        <v>46.269851070000001</v>
      </c>
      <c r="I24" s="70">
        <v>53.735591800000009</v>
      </c>
      <c r="J24" s="70">
        <v>7.6551294500000004</v>
      </c>
      <c r="K24" s="70">
        <v>8.0617513800000005</v>
      </c>
      <c r="L24" s="70">
        <v>11.482424479999999</v>
      </c>
      <c r="M24" s="70">
        <v>14.94355359</v>
      </c>
      <c r="N24" s="70">
        <v>16.493021319999997</v>
      </c>
      <c r="O24" s="378" t="s">
        <v>1635</v>
      </c>
    </row>
    <row r="25" spans="1:15">
      <c r="A25" s="460" t="s">
        <v>1636</v>
      </c>
      <c r="B25" s="70">
        <v>111.61557998000001</v>
      </c>
      <c r="C25" s="70">
        <v>132.07392422999999</v>
      </c>
      <c r="D25" s="70">
        <v>151.92658477999996</v>
      </c>
      <c r="E25" s="70">
        <v>171.72649280000002</v>
      </c>
      <c r="F25" s="70">
        <v>192.89766476000005</v>
      </c>
      <c r="G25" s="70">
        <v>215.00283496999998</v>
      </c>
      <c r="H25" s="70">
        <v>237.95747101999999</v>
      </c>
      <c r="I25" s="70">
        <v>264.19051004999994</v>
      </c>
      <c r="J25" s="70">
        <v>23.622250719999997</v>
      </c>
      <c r="K25" s="70">
        <v>39.244015680000004</v>
      </c>
      <c r="L25" s="70">
        <v>59.038917830000003</v>
      </c>
      <c r="M25" s="70">
        <v>78.205043520000004</v>
      </c>
      <c r="N25" s="70">
        <v>90.607790800000004</v>
      </c>
      <c r="O25" s="378" t="s">
        <v>1637</v>
      </c>
    </row>
    <row r="26" spans="1:15">
      <c r="A26" s="460" t="s">
        <v>1638</v>
      </c>
      <c r="B26" s="70">
        <v>387.59548116999997</v>
      </c>
      <c r="C26" s="70">
        <v>480.10490229999994</v>
      </c>
      <c r="D26" s="70">
        <v>570.11584628999992</v>
      </c>
      <c r="E26" s="70">
        <v>648.80613071999983</v>
      </c>
      <c r="F26" s="70">
        <v>730.85036378999996</v>
      </c>
      <c r="G26" s="70">
        <v>825.17504639000003</v>
      </c>
      <c r="H26" s="70">
        <v>804.12998687999993</v>
      </c>
      <c r="I26" s="70">
        <v>903.08138503999987</v>
      </c>
      <c r="J26" s="70">
        <v>101.21931096</v>
      </c>
      <c r="K26" s="70">
        <v>161.31929344999998</v>
      </c>
      <c r="L26" s="70">
        <v>260.80995699000005</v>
      </c>
      <c r="M26" s="70">
        <v>336.39561005999997</v>
      </c>
      <c r="N26" s="70">
        <v>420.88514785000001</v>
      </c>
      <c r="O26" s="378" t="s">
        <v>1639</v>
      </c>
    </row>
    <row r="27" spans="1:15">
      <c r="A27" s="460" t="s">
        <v>1640</v>
      </c>
      <c r="B27" s="70">
        <v>-21.971358409999997</v>
      </c>
      <c r="C27" s="70">
        <v>-26.810113219999998</v>
      </c>
      <c r="D27" s="70">
        <v>-31.292271629999998</v>
      </c>
      <c r="E27" s="70">
        <v>-38.295539560000002</v>
      </c>
      <c r="F27" s="70">
        <v>-41.103854329999997</v>
      </c>
      <c r="G27" s="70">
        <v>-47.515530110000007</v>
      </c>
      <c r="H27" s="70">
        <v>-54.915013620000018</v>
      </c>
      <c r="I27" s="70">
        <v>-55.296322790000005</v>
      </c>
      <c r="J27" s="70">
        <v>-1.4760847999999998</v>
      </c>
      <c r="K27" s="70">
        <v>-13.571556960000002</v>
      </c>
      <c r="L27" s="70">
        <v>-15.814214400000001</v>
      </c>
      <c r="M27" s="70">
        <v>-33.901705240000013</v>
      </c>
      <c r="N27" s="70">
        <v>-42.524904350000007</v>
      </c>
      <c r="O27" s="378" t="s">
        <v>1641</v>
      </c>
    </row>
    <row r="28" spans="1:15" s="103" customFormat="1" ht="9">
      <c r="A28" s="463" t="s">
        <v>1642</v>
      </c>
      <c r="B28" s="87">
        <v>1149.33288801</v>
      </c>
      <c r="C28" s="87">
        <v>1389.7832045800001</v>
      </c>
      <c r="D28" s="87">
        <v>1623.5243038599997</v>
      </c>
      <c r="E28" s="87">
        <v>1852.0610973999999</v>
      </c>
      <c r="F28" s="87">
        <v>2063.0959970899994</v>
      </c>
      <c r="G28" s="87">
        <v>2304.7700016599997</v>
      </c>
      <c r="H28" s="87">
        <v>2462.9083979700004</v>
      </c>
      <c r="I28" s="87">
        <v>2724.7963254099996</v>
      </c>
      <c r="J28" s="87">
        <v>286.63868947999998</v>
      </c>
      <c r="K28" s="87">
        <v>453.55066409999995</v>
      </c>
      <c r="L28" s="87">
        <v>730.96521387999985</v>
      </c>
      <c r="M28" s="87">
        <v>946.30385981999984</v>
      </c>
      <c r="N28" s="87">
        <v>1171.12693625</v>
      </c>
      <c r="O28" s="304" t="s">
        <v>1643</v>
      </c>
    </row>
    <row r="29" spans="1:15">
      <c r="A29" s="465" t="s">
        <v>1644</v>
      </c>
      <c r="B29" s="70">
        <v>9.9100217900000001</v>
      </c>
      <c r="C29" s="70">
        <v>11.47601296</v>
      </c>
      <c r="D29" s="70">
        <v>14.031397070000001</v>
      </c>
      <c r="E29" s="70">
        <v>16.520039879999999</v>
      </c>
      <c r="F29" s="70">
        <v>18.776836119999999</v>
      </c>
      <c r="G29" s="70">
        <v>21.136889360000001</v>
      </c>
      <c r="H29" s="70">
        <v>23.332363619999999</v>
      </c>
      <c r="I29" s="70">
        <v>25.496936359999999</v>
      </c>
      <c r="J29" s="70">
        <v>2.3655708899999999</v>
      </c>
      <c r="K29" s="70">
        <v>4.4642959099999997</v>
      </c>
      <c r="L29" s="70">
        <v>6.8354674100000006</v>
      </c>
      <c r="M29" s="70">
        <v>9.0410173099999991</v>
      </c>
      <c r="N29" s="70">
        <v>11.671849700000001</v>
      </c>
      <c r="O29" s="466" t="s">
        <v>1645</v>
      </c>
    </row>
    <row r="30" spans="1:15">
      <c r="A30" s="465" t="s">
        <v>1646</v>
      </c>
      <c r="B30" s="70">
        <v>65.466622239999992</v>
      </c>
      <c r="C30" s="70">
        <v>75.317252850000031</v>
      </c>
      <c r="D30" s="70">
        <v>91.427332369999988</v>
      </c>
      <c r="E30" s="70">
        <v>107.57431528000001</v>
      </c>
      <c r="F30" s="70">
        <v>107.53454431999999</v>
      </c>
      <c r="G30" s="70">
        <v>148.66570790999998</v>
      </c>
      <c r="H30" s="70">
        <v>166.49621893</v>
      </c>
      <c r="I30" s="70">
        <v>210.15950262000001</v>
      </c>
      <c r="J30" s="70">
        <v>21.71782675</v>
      </c>
      <c r="K30" s="70">
        <v>41.832134470000014</v>
      </c>
      <c r="L30" s="70">
        <v>58.733577750000002</v>
      </c>
      <c r="M30" s="70">
        <v>33.706148310000003</v>
      </c>
      <c r="N30" s="70">
        <v>44.012010579999995</v>
      </c>
      <c r="O30" s="466" t="s">
        <v>1647</v>
      </c>
    </row>
    <row r="31" spans="1:15">
      <c r="A31" s="465" t="s">
        <v>1648</v>
      </c>
      <c r="B31" s="70">
        <v>870.58725788999993</v>
      </c>
      <c r="C31" s="70">
        <v>1040.8508850200001</v>
      </c>
      <c r="D31" s="70">
        <v>1204.9807368100001</v>
      </c>
      <c r="E31" s="70">
        <v>1380.9941566900002</v>
      </c>
      <c r="F31" s="70">
        <v>1535.0265971700005</v>
      </c>
      <c r="G31" s="70">
        <v>1720.7909424799996</v>
      </c>
      <c r="H31" s="70">
        <v>1937.1743483499999</v>
      </c>
      <c r="I31" s="70">
        <v>2133.3350596999999</v>
      </c>
      <c r="J31" s="70">
        <v>194.45342593999999</v>
      </c>
      <c r="K31" s="70">
        <v>358.02264440000005</v>
      </c>
      <c r="L31" s="70">
        <v>534.72212078000007</v>
      </c>
      <c r="M31" s="70">
        <v>742.54547739999975</v>
      </c>
      <c r="N31" s="70">
        <v>913.18438046000006</v>
      </c>
      <c r="O31" s="466" t="s">
        <v>1649</v>
      </c>
    </row>
    <row r="32" spans="1:15">
      <c r="A32" s="465" t="s">
        <v>1650</v>
      </c>
      <c r="B32" s="70">
        <v>1.7521120400000001</v>
      </c>
      <c r="C32" s="70">
        <v>2.1219123299999998</v>
      </c>
      <c r="D32" s="70">
        <v>2.60614049</v>
      </c>
      <c r="E32" s="70">
        <v>2.7945907700000001</v>
      </c>
      <c r="F32" s="70">
        <v>2.8066681799999995</v>
      </c>
      <c r="G32" s="70">
        <v>3.1300163100000007</v>
      </c>
      <c r="H32" s="70">
        <v>3.41670666</v>
      </c>
      <c r="I32" s="70">
        <v>4.3234974899999994</v>
      </c>
      <c r="J32" s="70">
        <v>0.50428072000000002</v>
      </c>
      <c r="K32" s="70">
        <v>0.69380514999999998</v>
      </c>
      <c r="L32" s="70">
        <v>0.22862860000000007</v>
      </c>
      <c r="M32" s="70">
        <v>1.2006543000000001</v>
      </c>
      <c r="N32" s="70">
        <v>1.4541819100000002</v>
      </c>
      <c r="O32" s="466" t="s">
        <v>1650</v>
      </c>
    </row>
    <row r="33" spans="1:15" s="103" customFormat="1" ht="9">
      <c r="A33" s="464" t="s">
        <v>1651</v>
      </c>
      <c r="B33" s="87">
        <v>868.83514582999987</v>
      </c>
      <c r="C33" s="87">
        <v>1038.7289726600002</v>
      </c>
      <c r="D33" s="87">
        <v>1202.3745963000001</v>
      </c>
      <c r="E33" s="87">
        <v>1378.1995658900003</v>
      </c>
      <c r="F33" s="87">
        <v>1532.2199289600003</v>
      </c>
      <c r="G33" s="87">
        <v>1717.6609261399994</v>
      </c>
      <c r="H33" s="87">
        <v>1933.75764166</v>
      </c>
      <c r="I33" s="87">
        <v>2129.0115621700002</v>
      </c>
      <c r="J33" s="87">
        <v>193.94914519999998</v>
      </c>
      <c r="K33" s="87">
        <v>357.32883922000002</v>
      </c>
      <c r="L33" s="87">
        <v>534.49349218000009</v>
      </c>
      <c r="M33" s="87">
        <v>741.34482308999975</v>
      </c>
      <c r="N33" s="87">
        <v>911.73019853000017</v>
      </c>
      <c r="O33" s="384" t="s">
        <v>1652</v>
      </c>
    </row>
    <row r="34" spans="1:15">
      <c r="A34" s="465" t="s">
        <v>1653</v>
      </c>
      <c r="B34" s="70">
        <v>90.117126080000006</v>
      </c>
      <c r="C34" s="70">
        <v>112.12747236999998</v>
      </c>
      <c r="D34" s="70">
        <v>124.93562894999999</v>
      </c>
      <c r="E34" s="70">
        <v>140.10862295999999</v>
      </c>
      <c r="F34" s="70">
        <v>165.12072796000001</v>
      </c>
      <c r="G34" s="70">
        <v>176.79683673</v>
      </c>
      <c r="H34" s="70">
        <v>200.05503275999999</v>
      </c>
      <c r="I34" s="70">
        <v>225.29979226999998</v>
      </c>
      <c r="J34" s="70">
        <v>20.08101817</v>
      </c>
      <c r="K34" s="70">
        <v>36.087903680000004</v>
      </c>
      <c r="L34" s="70">
        <v>57.369370689999997</v>
      </c>
      <c r="M34" s="70">
        <v>70.334065070000008</v>
      </c>
      <c r="N34" s="70">
        <v>90.774515379999997</v>
      </c>
      <c r="O34" s="466" t="s">
        <v>1654</v>
      </c>
    </row>
    <row r="35" spans="1:15">
      <c r="A35" s="465" t="s">
        <v>1655</v>
      </c>
      <c r="B35" s="70">
        <v>778.71801973000015</v>
      </c>
      <c r="C35" s="70">
        <v>926.60150027999998</v>
      </c>
      <c r="D35" s="70">
        <v>1077.4389673399999</v>
      </c>
      <c r="E35" s="70">
        <v>1238.09094291</v>
      </c>
      <c r="F35" s="70">
        <v>1367.0992009800002</v>
      </c>
      <c r="G35" s="70">
        <v>1540.8640893899999</v>
      </c>
      <c r="H35" s="70">
        <v>1733.7026088600001</v>
      </c>
      <c r="I35" s="70">
        <v>1903.7117698799998</v>
      </c>
      <c r="J35" s="70">
        <v>173.86812700999994</v>
      </c>
      <c r="K35" s="70">
        <v>321.24093550000003</v>
      </c>
      <c r="L35" s="70">
        <v>477.12412146999998</v>
      </c>
      <c r="M35" s="70">
        <v>671.01075797999977</v>
      </c>
      <c r="N35" s="70">
        <v>820.95568314000013</v>
      </c>
      <c r="O35" s="466" t="s">
        <v>1656</v>
      </c>
    </row>
    <row r="36" spans="1:15">
      <c r="A36" s="465" t="s">
        <v>1657</v>
      </c>
      <c r="B36" s="70">
        <v>-0.15813999999999998</v>
      </c>
      <c r="C36" s="70">
        <v>0.14147999999999999</v>
      </c>
      <c r="D36" s="70">
        <v>1.0021100000000001</v>
      </c>
      <c r="E36" s="70">
        <v>1.48506</v>
      </c>
      <c r="F36" s="70">
        <v>2.73277232</v>
      </c>
      <c r="G36" s="70">
        <v>2.4327223199999999</v>
      </c>
      <c r="H36" s="70">
        <v>1.2015700000000002</v>
      </c>
      <c r="I36" s="70">
        <v>0.50515280000000007</v>
      </c>
      <c r="J36" s="70">
        <v>0.18248327</v>
      </c>
      <c r="K36" s="70">
        <v>0.35752</v>
      </c>
      <c r="L36" s="70">
        <v>0.32709090000000007</v>
      </c>
      <c r="M36" s="70">
        <v>2.0318570999999999</v>
      </c>
      <c r="N36" s="70">
        <v>2.8121200000000002</v>
      </c>
      <c r="O36" s="466" t="s">
        <v>1658</v>
      </c>
    </row>
    <row r="37" spans="1:15" s="103" customFormat="1" thickBot="1">
      <c r="A37" s="464" t="s">
        <v>1659</v>
      </c>
      <c r="B37" s="126">
        <v>778.55987973000015</v>
      </c>
      <c r="C37" s="126">
        <v>926.74298027999998</v>
      </c>
      <c r="D37" s="126">
        <v>1078.4410773399998</v>
      </c>
      <c r="E37" s="126">
        <v>1239.5760029100002</v>
      </c>
      <c r="F37" s="126">
        <v>1369.8319733100004</v>
      </c>
      <c r="G37" s="126">
        <v>1543.2968117099999</v>
      </c>
      <c r="H37" s="126">
        <v>1734.9041788599998</v>
      </c>
      <c r="I37" s="126">
        <v>1904.2169226799999</v>
      </c>
      <c r="J37" s="126">
        <v>174.05061027999994</v>
      </c>
      <c r="K37" s="126">
        <v>321.5984555</v>
      </c>
      <c r="L37" s="126">
        <v>477.45121236999995</v>
      </c>
      <c r="M37" s="126">
        <v>673.04261507999979</v>
      </c>
      <c r="N37" s="126">
        <v>823.7678031400003</v>
      </c>
      <c r="O37" s="384" t="s">
        <v>1660</v>
      </c>
    </row>
    <row r="38" spans="1:15" ht="15.75" customHeight="1" thickBot="1">
      <c r="A38" s="619"/>
      <c r="B38" s="620"/>
      <c r="C38" s="620"/>
      <c r="D38" s="620"/>
      <c r="E38" s="620"/>
      <c r="F38" s="620"/>
      <c r="G38" s="620"/>
      <c r="H38" s="620"/>
      <c r="I38" s="620"/>
      <c r="J38" s="620"/>
      <c r="K38" s="620"/>
      <c r="L38" s="620"/>
      <c r="M38" s="620"/>
      <c r="N38" s="620"/>
      <c r="O38" s="621"/>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F41" sqref="F41"/>
    </sheetView>
  </sheetViews>
  <sheetFormatPr defaultColWidth="9.140625" defaultRowHeight="9.75"/>
  <cols>
    <col min="1" max="1" width="41.140625" style="3" customWidth="1"/>
    <col min="2" max="14" width="8.5703125" style="3" customWidth="1"/>
    <col min="15" max="15" width="51.7109375" style="3" customWidth="1"/>
    <col min="16" max="16384" width="9.140625" style="3"/>
  </cols>
  <sheetData>
    <row r="1" spans="1:15" s="1" customFormat="1" ht="12.75">
      <c r="A1" s="633" t="s">
        <v>555</v>
      </c>
      <c r="B1" s="633"/>
      <c r="C1" s="633"/>
      <c r="D1" s="633"/>
      <c r="E1" s="633"/>
      <c r="F1" s="633"/>
      <c r="G1" s="633"/>
      <c r="H1" s="633"/>
      <c r="I1" s="633"/>
      <c r="J1" s="633"/>
      <c r="K1" s="633"/>
      <c r="L1" s="633"/>
      <c r="M1" s="633"/>
      <c r="N1" s="633"/>
      <c r="O1" s="633"/>
    </row>
    <row r="2" spans="1:15" s="134" customFormat="1" ht="24" customHeight="1">
      <c r="A2" s="617" t="s">
        <v>587</v>
      </c>
      <c r="B2" s="617"/>
      <c r="C2" s="617"/>
      <c r="D2" s="617"/>
      <c r="E2" s="617"/>
      <c r="F2" s="617"/>
      <c r="G2" s="617"/>
      <c r="H2" s="617"/>
      <c r="I2" s="617"/>
      <c r="J2" s="617"/>
      <c r="K2" s="617"/>
      <c r="L2" s="617"/>
      <c r="M2" s="617"/>
      <c r="N2" s="617"/>
      <c r="O2" s="617"/>
    </row>
    <row r="3" spans="1:15" s="4" customFormat="1" ht="24" customHeight="1" thickBot="1">
      <c r="A3" s="39"/>
      <c r="B3" s="39"/>
      <c r="C3" s="39"/>
      <c r="D3" s="39"/>
      <c r="E3" s="39"/>
      <c r="F3" s="39"/>
      <c r="G3" s="39"/>
      <c r="H3" s="39"/>
      <c r="I3" s="39"/>
      <c r="J3" s="39"/>
      <c r="K3" s="39"/>
      <c r="L3" s="39"/>
      <c r="M3" s="39"/>
      <c r="N3" s="39"/>
      <c r="O3" s="404"/>
    </row>
    <row r="4" spans="1:15"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c r="A5" s="458" t="s">
        <v>284</v>
      </c>
      <c r="B5" s="459"/>
      <c r="C5" s="459"/>
      <c r="D5" s="459"/>
      <c r="E5" s="459"/>
      <c r="F5" s="459"/>
      <c r="G5" s="459"/>
      <c r="H5" s="459"/>
      <c r="I5" s="459"/>
      <c r="J5" s="459"/>
      <c r="K5" s="459"/>
      <c r="L5" s="459"/>
      <c r="M5" s="459"/>
      <c r="N5" s="459"/>
      <c r="O5" s="373" t="s">
        <v>1598</v>
      </c>
    </row>
    <row r="6" spans="1:15">
      <c r="A6" s="460" t="s">
        <v>1599</v>
      </c>
      <c r="B6" s="23"/>
      <c r="C6" s="23"/>
      <c r="D6" s="23"/>
      <c r="E6" s="23"/>
      <c r="F6" s="23"/>
      <c r="G6" s="23"/>
      <c r="H6" s="23"/>
      <c r="I6" s="23"/>
      <c r="J6" s="23"/>
      <c r="K6" s="23"/>
      <c r="L6" s="23"/>
      <c r="M6" s="23"/>
      <c r="N6" s="23"/>
      <c r="O6" s="378" t="s">
        <v>1600</v>
      </c>
    </row>
    <row r="7" spans="1:15">
      <c r="A7" s="461" t="s">
        <v>1601</v>
      </c>
      <c r="B7" s="69">
        <v>1097.1629972200003</v>
      </c>
      <c r="C7" s="69">
        <v>1315.97956619</v>
      </c>
      <c r="D7" s="69">
        <v>1525.7732266599999</v>
      </c>
      <c r="E7" s="69">
        <v>1744.8627778700002</v>
      </c>
      <c r="F7" s="69">
        <v>1958.0818592400001</v>
      </c>
      <c r="G7" s="69">
        <v>2170.9792047699998</v>
      </c>
      <c r="H7" s="69">
        <v>2392.7267108500014</v>
      </c>
      <c r="I7" s="69">
        <v>2629.3802571599999</v>
      </c>
      <c r="J7" s="69">
        <v>223.31255308999997</v>
      </c>
      <c r="K7" s="69">
        <v>433.20294272000007</v>
      </c>
      <c r="L7" s="69">
        <v>650.66527990999998</v>
      </c>
      <c r="M7" s="69">
        <v>904.0410474400004</v>
      </c>
      <c r="N7" s="69">
        <v>1133.8060785499999</v>
      </c>
      <c r="O7" s="382" t="s">
        <v>1602</v>
      </c>
    </row>
    <row r="8" spans="1:15">
      <c r="A8" s="461" t="s">
        <v>1603</v>
      </c>
      <c r="B8" s="69">
        <v>2.6737030599999998</v>
      </c>
      <c r="C8" s="69">
        <v>3.2377578799999998</v>
      </c>
      <c r="D8" s="69">
        <v>3.8178402600000005</v>
      </c>
      <c r="E8" s="69">
        <v>4.4237938899999998</v>
      </c>
      <c r="F8" s="69">
        <v>5.0615013599999994</v>
      </c>
      <c r="G8" s="69">
        <v>5.720336399999999</v>
      </c>
      <c r="H8" s="69">
        <v>6.4261635800000008</v>
      </c>
      <c r="I8" s="69">
        <v>7.1674164899999999</v>
      </c>
      <c r="J8" s="69">
        <v>0.78892220000000002</v>
      </c>
      <c r="K8" s="69">
        <v>2.13624444</v>
      </c>
      <c r="L8" s="69">
        <v>2.3878004700000002</v>
      </c>
      <c r="M8" s="69">
        <v>3.2117178200000001</v>
      </c>
      <c r="N8" s="69">
        <v>4.0723745099999995</v>
      </c>
      <c r="O8" s="382" t="s">
        <v>1604</v>
      </c>
    </row>
    <row r="9" spans="1:15" ht="19.5">
      <c r="A9" s="461" t="s">
        <v>1605</v>
      </c>
      <c r="B9" s="69">
        <v>194.31979855</v>
      </c>
      <c r="C9" s="69">
        <v>230.29632641000003</v>
      </c>
      <c r="D9" s="69">
        <v>277.70563024</v>
      </c>
      <c r="E9" s="69">
        <v>321.97682975999993</v>
      </c>
      <c r="F9" s="69">
        <v>366.65322053</v>
      </c>
      <c r="G9" s="69">
        <v>411.10926943999999</v>
      </c>
      <c r="H9" s="69">
        <v>456.50331057999995</v>
      </c>
      <c r="I9" s="69">
        <v>506.19966577999998</v>
      </c>
      <c r="J9" s="69">
        <v>46.423310480000005</v>
      </c>
      <c r="K9" s="69">
        <v>89.836101249999999</v>
      </c>
      <c r="L9" s="69">
        <v>137.61928560999999</v>
      </c>
      <c r="M9" s="69">
        <v>207.41466907</v>
      </c>
      <c r="N9" s="69">
        <v>231.70437532</v>
      </c>
      <c r="O9" s="382" t="s">
        <v>1606</v>
      </c>
    </row>
    <row r="10" spans="1:15">
      <c r="A10" s="461" t="s">
        <v>1607</v>
      </c>
      <c r="B10" s="69">
        <v>1294.1564989000003</v>
      </c>
      <c r="C10" s="69">
        <v>1549.5136504999998</v>
      </c>
      <c r="D10" s="69">
        <v>1807.2966971800001</v>
      </c>
      <c r="E10" s="69">
        <v>2071.2634015900003</v>
      </c>
      <c r="F10" s="69">
        <v>2329.7965811899999</v>
      </c>
      <c r="G10" s="69">
        <v>2587.8088106599994</v>
      </c>
      <c r="H10" s="69">
        <v>2855.6561850600006</v>
      </c>
      <c r="I10" s="69">
        <v>3142.7473394799995</v>
      </c>
      <c r="J10" s="69">
        <v>270.52478579999996</v>
      </c>
      <c r="K10" s="69">
        <v>525.17528843999992</v>
      </c>
      <c r="L10" s="69">
        <v>790.67236601999991</v>
      </c>
      <c r="M10" s="69">
        <v>1114.6674343699999</v>
      </c>
      <c r="N10" s="69">
        <v>1369.5828284300001</v>
      </c>
      <c r="O10" s="382" t="s">
        <v>1608</v>
      </c>
    </row>
    <row r="11" spans="1:15">
      <c r="A11" s="460" t="s">
        <v>1609</v>
      </c>
      <c r="B11" s="69">
        <v>0</v>
      </c>
      <c r="C11" s="69">
        <v>0</v>
      </c>
      <c r="D11" s="69">
        <v>0</v>
      </c>
      <c r="E11" s="69">
        <v>0</v>
      </c>
      <c r="F11" s="69">
        <v>0</v>
      </c>
      <c r="G11" s="69">
        <v>0</v>
      </c>
      <c r="H11" s="69">
        <v>0</v>
      </c>
      <c r="I11" s="69">
        <v>0</v>
      </c>
      <c r="J11" s="69">
        <v>0</v>
      </c>
      <c r="K11" s="69">
        <v>0</v>
      </c>
      <c r="L11" s="69">
        <v>0</v>
      </c>
      <c r="M11" s="69">
        <v>0</v>
      </c>
      <c r="N11" s="69">
        <v>0</v>
      </c>
      <c r="O11" s="378" t="s">
        <v>1610</v>
      </c>
    </row>
    <row r="12" spans="1:15">
      <c r="A12" s="460" t="s">
        <v>1611</v>
      </c>
      <c r="B12" s="69">
        <v>4.5948003100000001</v>
      </c>
      <c r="C12" s="69">
        <v>5.3488023</v>
      </c>
      <c r="D12" s="69">
        <v>6.29327931</v>
      </c>
      <c r="E12" s="69">
        <v>6.8989343100000005</v>
      </c>
      <c r="F12" s="69">
        <v>7.7231647300000006</v>
      </c>
      <c r="G12" s="69">
        <v>12.813587710000002</v>
      </c>
      <c r="H12" s="69">
        <v>9.59336083</v>
      </c>
      <c r="I12" s="69">
        <v>10.741859970000002</v>
      </c>
      <c r="J12" s="69">
        <v>0.42338387</v>
      </c>
      <c r="K12" s="69">
        <v>0.95263509000000002</v>
      </c>
      <c r="L12" s="69">
        <v>1.5229382500000002</v>
      </c>
      <c r="M12" s="69">
        <v>1.96760271</v>
      </c>
      <c r="N12" s="69">
        <v>2.04061271</v>
      </c>
      <c r="O12" s="462" t="s">
        <v>1612</v>
      </c>
    </row>
    <row r="13" spans="1:15">
      <c r="A13" s="460" t="s">
        <v>1613</v>
      </c>
      <c r="B13" s="69">
        <v>11.469472939999999</v>
      </c>
      <c r="C13" s="69">
        <v>13.210502970000002</v>
      </c>
      <c r="D13" s="69">
        <v>15.561961419999999</v>
      </c>
      <c r="E13" s="69">
        <v>19.31616374</v>
      </c>
      <c r="F13" s="69">
        <v>22.884296190000001</v>
      </c>
      <c r="G13" s="69">
        <v>26.246625339999998</v>
      </c>
      <c r="H13" s="69">
        <v>21.013830330000001</v>
      </c>
      <c r="I13" s="69">
        <v>22.025443079999999</v>
      </c>
      <c r="J13" s="69">
        <v>2.0902656999999998</v>
      </c>
      <c r="K13" s="69">
        <v>4.5550199000000005</v>
      </c>
      <c r="L13" s="69">
        <v>5.5054074200000001</v>
      </c>
      <c r="M13" s="69">
        <v>8.4162465000000015</v>
      </c>
      <c r="N13" s="69">
        <v>4.9582405100000004</v>
      </c>
      <c r="O13" s="462" t="s">
        <v>1614</v>
      </c>
    </row>
    <row r="14" spans="1:15">
      <c r="A14" s="460" t="s">
        <v>1615</v>
      </c>
      <c r="B14" s="69">
        <v>20.797020619999998</v>
      </c>
      <c r="C14" s="69">
        <v>23.847134120000003</v>
      </c>
      <c r="D14" s="69">
        <v>28.652925740000004</v>
      </c>
      <c r="E14" s="69">
        <v>29.660454090000002</v>
      </c>
      <c r="F14" s="69">
        <v>27.671802540000005</v>
      </c>
      <c r="G14" s="69">
        <v>31.409853379999998</v>
      </c>
      <c r="H14" s="69">
        <v>28.963520129999999</v>
      </c>
      <c r="I14" s="69">
        <v>28.97037006</v>
      </c>
      <c r="J14" s="69">
        <v>9.479644000000001E-2</v>
      </c>
      <c r="K14" s="69">
        <v>0.14144080000000001</v>
      </c>
      <c r="L14" s="69">
        <v>0.23156574999999999</v>
      </c>
      <c r="M14" s="69">
        <v>9.4079058100000026</v>
      </c>
      <c r="N14" s="69">
        <v>9.4152863100000008</v>
      </c>
      <c r="O14" s="462" t="s">
        <v>1616</v>
      </c>
    </row>
    <row r="15" spans="1:15">
      <c r="A15" s="460" t="s">
        <v>1617</v>
      </c>
      <c r="B15" s="69">
        <v>166.86775682000004</v>
      </c>
      <c r="C15" s="69">
        <v>205.98122146000003</v>
      </c>
      <c r="D15" s="69">
        <v>243.95265094999996</v>
      </c>
      <c r="E15" s="69">
        <v>274.73869527000011</v>
      </c>
      <c r="F15" s="69">
        <v>306.26991224000017</v>
      </c>
      <c r="G15" s="69">
        <v>332.94889384999993</v>
      </c>
      <c r="H15" s="69">
        <v>338.16717687999989</v>
      </c>
      <c r="I15" s="69">
        <v>374.59634316999995</v>
      </c>
      <c r="J15" s="69">
        <v>45.296923889999988</v>
      </c>
      <c r="K15" s="69">
        <v>70.074173720000005</v>
      </c>
      <c r="L15" s="69">
        <v>112.91529933000001</v>
      </c>
      <c r="M15" s="69">
        <v>143.37167332000001</v>
      </c>
      <c r="N15" s="69">
        <v>187.31802634000002</v>
      </c>
      <c r="O15" s="462" t="s">
        <v>1618</v>
      </c>
    </row>
    <row r="16" spans="1:15">
      <c r="A16" s="463" t="s">
        <v>1619</v>
      </c>
      <c r="B16" s="69">
        <v>1497.8855496899996</v>
      </c>
      <c r="C16" s="69">
        <v>1797.9013114699997</v>
      </c>
      <c r="D16" s="69">
        <v>2101.7575146999998</v>
      </c>
      <c r="E16" s="69">
        <v>2401.87764913</v>
      </c>
      <c r="F16" s="69">
        <v>2694.3457570000005</v>
      </c>
      <c r="G16" s="69">
        <v>2991.2277710499998</v>
      </c>
      <c r="H16" s="69">
        <v>3253.3940733600002</v>
      </c>
      <c r="I16" s="69">
        <v>3579.0813558800005</v>
      </c>
      <c r="J16" s="69">
        <v>318.43015582000004</v>
      </c>
      <c r="K16" s="69">
        <v>600.89855807999982</v>
      </c>
      <c r="L16" s="69">
        <v>910.84757687000024</v>
      </c>
      <c r="M16" s="69">
        <v>1277.8308628100001</v>
      </c>
      <c r="N16" s="69">
        <v>1573.3149944199999</v>
      </c>
      <c r="O16" s="304" t="s">
        <v>1620</v>
      </c>
    </row>
    <row r="17" spans="1:15">
      <c r="A17" s="464" t="s">
        <v>1621</v>
      </c>
      <c r="B17" s="69"/>
      <c r="C17" s="69"/>
      <c r="D17" s="69"/>
      <c r="E17" s="69"/>
      <c r="F17" s="69"/>
      <c r="G17" s="69"/>
      <c r="H17" s="69"/>
      <c r="I17" s="69"/>
      <c r="J17" s="69"/>
      <c r="K17" s="69"/>
      <c r="L17" s="69"/>
      <c r="M17" s="69"/>
      <c r="N17" s="69"/>
      <c r="O17" s="384" t="s">
        <v>302</v>
      </c>
    </row>
    <row r="18" spans="1:15">
      <c r="A18" s="460" t="s">
        <v>1622</v>
      </c>
      <c r="B18" s="69"/>
      <c r="C18" s="69"/>
      <c r="D18" s="69"/>
      <c r="E18" s="69"/>
      <c r="F18" s="69"/>
      <c r="G18" s="69"/>
      <c r="H18" s="69"/>
      <c r="I18" s="69"/>
      <c r="J18" s="69"/>
      <c r="K18" s="69"/>
      <c r="L18" s="69"/>
      <c r="M18" s="69"/>
      <c r="N18" s="69"/>
      <c r="O18" s="378" t="s">
        <v>1623</v>
      </c>
    </row>
    <row r="19" spans="1:15">
      <c r="A19" s="461" t="s">
        <v>1624</v>
      </c>
      <c r="B19" s="69">
        <v>187.82682933999999</v>
      </c>
      <c r="C19" s="69">
        <v>223.66598968000002</v>
      </c>
      <c r="D19" s="69">
        <v>261.3078304</v>
      </c>
      <c r="E19" s="69">
        <v>300.95197712999999</v>
      </c>
      <c r="F19" s="69">
        <v>322.72750221000001</v>
      </c>
      <c r="G19" s="69">
        <v>357.3274223599999</v>
      </c>
      <c r="H19" s="69">
        <v>417.44543435999992</v>
      </c>
      <c r="I19" s="69">
        <v>461.82202668000008</v>
      </c>
      <c r="J19" s="69">
        <v>42.876116059999994</v>
      </c>
      <c r="K19" s="69">
        <v>76.087788530000012</v>
      </c>
      <c r="L19" s="69">
        <v>114.64755171</v>
      </c>
      <c r="M19" s="69">
        <v>152.47134219</v>
      </c>
      <c r="N19" s="69">
        <v>185.92756502999998</v>
      </c>
      <c r="O19" s="382" t="s">
        <v>1625</v>
      </c>
    </row>
    <row r="20" spans="1:15">
      <c r="A20" s="461" t="s">
        <v>1626</v>
      </c>
      <c r="B20" s="69">
        <v>155.38299658</v>
      </c>
      <c r="C20" s="69">
        <v>184.28396468</v>
      </c>
      <c r="D20" s="69">
        <v>212.57032828999996</v>
      </c>
      <c r="E20" s="69">
        <v>242.09511637</v>
      </c>
      <c r="F20" s="69">
        <v>270.66243098000001</v>
      </c>
      <c r="G20" s="69">
        <v>300.19737552999999</v>
      </c>
      <c r="H20" s="69">
        <v>330.77834426999999</v>
      </c>
      <c r="I20" s="69">
        <v>363.4748016100001</v>
      </c>
      <c r="J20" s="69">
        <v>29.433069110000005</v>
      </c>
      <c r="K20" s="69">
        <v>58.258767630000001</v>
      </c>
      <c r="L20" s="69">
        <v>86.181832119999996</v>
      </c>
      <c r="M20" s="69">
        <v>112.27500318</v>
      </c>
      <c r="N20" s="69">
        <v>141.37228586999996</v>
      </c>
      <c r="O20" s="382" t="s">
        <v>1627</v>
      </c>
    </row>
    <row r="21" spans="1:15">
      <c r="A21" s="461" t="s">
        <v>1628</v>
      </c>
      <c r="B21" s="69">
        <v>120.24509805999999</v>
      </c>
      <c r="C21" s="69">
        <v>142.88990446000003</v>
      </c>
      <c r="D21" s="69">
        <v>166.46644574000001</v>
      </c>
      <c r="E21" s="69">
        <v>190.61404612000001</v>
      </c>
      <c r="F21" s="69">
        <v>213.47949912000001</v>
      </c>
      <c r="G21" s="69">
        <v>237.54005032000001</v>
      </c>
      <c r="H21" s="69">
        <v>261.80084275999997</v>
      </c>
      <c r="I21" s="69">
        <v>290.99820330999995</v>
      </c>
      <c r="J21" s="69">
        <v>24.100144839999999</v>
      </c>
      <c r="K21" s="69">
        <v>47.144577319999996</v>
      </c>
      <c r="L21" s="69">
        <v>73.594106220000015</v>
      </c>
      <c r="M21" s="69">
        <v>96.127629630000001</v>
      </c>
      <c r="N21" s="69">
        <v>124.15895562</v>
      </c>
      <c r="O21" s="382" t="s">
        <v>1629</v>
      </c>
    </row>
    <row r="22" spans="1:15">
      <c r="A22" s="461" t="s">
        <v>1630</v>
      </c>
      <c r="B22" s="69">
        <v>53.777708359999998</v>
      </c>
      <c r="C22" s="69">
        <v>59.631516630000014</v>
      </c>
      <c r="D22" s="69">
        <v>69.330231750000024</v>
      </c>
      <c r="E22" s="69">
        <v>79.131096219999975</v>
      </c>
      <c r="F22" s="69">
        <v>89.584484939999996</v>
      </c>
      <c r="G22" s="69">
        <v>96.653362959999981</v>
      </c>
      <c r="H22" s="69">
        <v>112.27529175999997</v>
      </c>
      <c r="I22" s="69">
        <v>116.69502003000001</v>
      </c>
      <c r="J22" s="69">
        <v>10.197972600000002</v>
      </c>
      <c r="K22" s="69">
        <v>21.617083590000004</v>
      </c>
      <c r="L22" s="69">
        <v>38.84835932</v>
      </c>
      <c r="M22" s="69">
        <v>56.298730280000008</v>
      </c>
      <c r="N22" s="69">
        <v>66.927674839999995</v>
      </c>
      <c r="O22" s="382" t="s">
        <v>1631</v>
      </c>
    </row>
    <row r="23" spans="1:15">
      <c r="A23" s="461" t="s">
        <v>1632</v>
      </c>
      <c r="B23" s="69">
        <v>517.23263246999988</v>
      </c>
      <c r="C23" s="69">
        <v>610.47137556000007</v>
      </c>
      <c r="D23" s="69">
        <v>709.67483629999992</v>
      </c>
      <c r="E23" s="69">
        <v>812.7922359800001</v>
      </c>
      <c r="F23" s="69">
        <v>896.4539173600001</v>
      </c>
      <c r="G23" s="69">
        <v>991.71821131000002</v>
      </c>
      <c r="H23" s="69">
        <v>1122.2999132499999</v>
      </c>
      <c r="I23" s="69">
        <v>1232.9900517599999</v>
      </c>
      <c r="J23" s="69">
        <v>106.60730270999997</v>
      </c>
      <c r="K23" s="69">
        <v>203.10821719000006</v>
      </c>
      <c r="L23" s="69">
        <v>313.27184949999997</v>
      </c>
      <c r="M23" s="69">
        <v>417.17270539000003</v>
      </c>
      <c r="N23" s="69">
        <v>518.38648147000015</v>
      </c>
      <c r="O23" s="382" t="s">
        <v>1633</v>
      </c>
    </row>
    <row r="24" spans="1:15">
      <c r="A24" s="460" t="s">
        <v>1634</v>
      </c>
      <c r="B24" s="69">
        <v>7.6076847699999997</v>
      </c>
      <c r="C24" s="69">
        <v>10.702273889999999</v>
      </c>
      <c r="D24" s="69">
        <v>13.42280126</v>
      </c>
      <c r="E24" s="69">
        <v>16.574356299999998</v>
      </c>
      <c r="F24" s="69">
        <v>17.5675381</v>
      </c>
      <c r="G24" s="69">
        <v>20.293995170000002</v>
      </c>
      <c r="H24" s="69">
        <v>22.125327760000001</v>
      </c>
      <c r="I24" s="69">
        <v>31.341160490000004</v>
      </c>
      <c r="J24" s="69">
        <v>1.9170108000000001</v>
      </c>
      <c r="K24" s="69">
        <v>3.5338988900000006</v>
      </c>
      <c r="L24" s="69">
        <v>5.5071280199999988</v>
      </c>
      <c r="M24" s="69">
        <v>7.9161518399999995</v>
      </c>
      <c r="N24" s="69">
        <v>9.3235460799999981</v>
      </c>
      <c r="O24" s="378" t="s">
        <v>1635</v>
      </c>
    </row>
    <row r="25" spans="1:15">
      <c r="A25" s="460" t="s">
        <v>1636</v>
      </c>
      <c r="B25" s="69">
        <v>57.996579160000003</v>
      </c>
      <c r="C25" s="69">
        <v>69.421011730000004</v>
      </c>
      <c r="D25" s="69">
        <v>78.169506559999988</v>
      </c>
      <c r="E25" s="69">
        <v>90.014972190000009</v>
      </c>
      <c r="F25" s="69">
        <v>103.00190089000003</v>
      </c>
      <c r="G25" s="69">
        <v>117.05139458999997</v>
      </c>
      <c r="H25" s="69">
        <v>130.7495763</v>
      </c>
      <c r="I25" s="69">
        <v>145.44118270999996</v>
      </c>
      <c r="J25" s="69">
        <v>12.616541589999999</v>
      </c>
      <c r="K25" s="69">
        <v>25.19208785</v>
      </c>
      <c r="L25" s="69">
        <v>39.011997199999996</v>
      </c>
      <c r="M25" s="69">
        <v>54.613409810000007</v>
      </c>
      <c r="N25" s="69">
        <v>63.474386570000007</v>
      </c>
      <c r="O25" s="378" t="s">
        <v>1637</v>
      </c>
    </row>
    <row r="26" spans="1:15">
      <c r="A26" s="460" t="s">
        <v>1638</v>
      </c>
      <c r="B26" s="69">
        <v>295.08734673999999</v>
      </c>
      <c r="C26" s="69">
        <v>363.87579100999994</v>
      </c>
      <c r="D26" s="69">
        <v>429.96849063000002</v>
      </c>
      <c r="E26" s="69">
        <v>490.42837266999993</v>
      </c>
      <c r="F26" s="69">
        <v>556.76835140999992</v>
      </c>
      <c r="G26" s="69">
        <v>621.5588231800001</v>
      </c>
      <c r="H26" s="69">
        <v>553.95059546999994</v>
      </c>
      <c r="I26" s="69">
        <v>621.54528061999986</v>
      </c>
      <c r="J26" s="69">
        <v>60.41192393</v>
      </c>
      <c r="K26" s="69">
        <v>121.37035986999999</v>
      </c>
      <c r="L26" s="69">
        <v>196.80805861000005</v>
      </c>
      <c r="M26" s="69">
        <v>249.07232720999997</v>
      </c>
      <c r="N26" s="69">
        <v>315.07683324000004</v>
      </c>
      <c r="O26" s="378" t="s">
        <v>1639</v>
      </c>
    </row>
    <row r="27" spans="1:15">
      <c r="A27" s="460" t="s">
        <v>1640</v>
      </c>
      <c r="B27" s="69">
        <v>-20.254238229999999</v>
      </c>
      <c r="C27" s="69">
        <v>-24.429663519999998</v>
      </c>
      <c r="D27" s="69">
        <v>-27.702405410000001</v>
      </c>
      <c r="E27" s="69">
        <v>-33.673521540000003</v>
      </c>
      <c r="F27" s="69">
        <v>-36.53636771</v>
      </c>
      <c r="G27" s="69">
        <v>-42.333023810000007</v>
      </c>
      <c r="H27" s="69">
        <v>-49.234319460000016</v>
      </c>
      <c r="I27" s="69">
        <v>-54.355165770000006</v>
      </c>
      <c r="J27" s="69">
        <v>-1.3872477999999999</v>
      </c>
      <c r="K27" s="69">
        <v>-13.556262580000004</v>
      </c>
      <c r="L27" s="69">
        <v>-14.62341138</v>
      </c>
      <c r="M27" s="69">
        <v>-32.504031720000008</v>
      </c>
      <c r="N27" s="69">
        <v>-40.754311250000008</v>
      </c>
      <c r="O27" s="378" t="s">
        <v>1641</v>
      </c>
    </row>
    <row r="28" spans="1:15">
      <c r="A28" s="463" t="s">
        <v>1642</v>
      </c>
      <c r="B28" s="69">
        <v>857.67000511000003</v>
      </c>
      <c r="C28" s="69">
        <v>1030.04078882</v>
      </c>
      <c r="D28" s="69">
        <v>1203.5332295499998</v>
      </c>
      <c r="E28" s="69">
        <v>1376.1364157600001</v>
      </c>
      <c r="F28" s="69">
        <v>1537.2553402499993</v>
      </c>
      <c r="G28" s="69">
        <v>1708.2894006399999</v>
      </c>
      <c r="H28" s="69">
        <v>1779.8910935200001</v>
      </c>
      <c r="I28" s="69">
        <v>1976.9625100399999</v>
      </c>
      <c r="J28" s="69">
        <v>180.16553140999997</v>
      </c>
      <c r="K28" s="69">
        <v>339.64830143999995</v>
      </c>
      <c r="L28" s="69">
        <v>539.97562213999993</v>
      </c>
      <c r="M28" s="69">
        <v>696.27056272999994</v>
      </c>
      <c r="N28" s="69">
        <v>865.50693638999996</v>
      </c>
      <c r="O28" s="304" t="s">
        <v>1643</v>
      </c>
    </row>
    <row r="29" spans="1:15">
      <c r="A29" s="465" t="s">
        <v>1644</v>
      </c>
      <c r="B29" s="69">
        <v>9.9100217900000001</v>
      </c>
      <c r="C29" s="69">
        <v>11.47601296</v>
      </c>
      <c r="D29" s="69">
        <v>14.031397070000001</v>
      </c>
      <c r="E29" s="69">
        <v>16.520039879999999</v>
      </c>
      <c r="F29" s="69">
        <v>18.776836119999999</v>
      </c>
      <c r="G29" s="69">
        <v>21.136889360000001</v>
      </c>
      <c r="H29" s="69">
        <v>23.332363619999999</v>
      </c>
      <c r="I29" s="69">
        <v>25.496936359999999</v>
      </c>
      <c r="J29" s="69">
        <v>2.3655708899999999</v>
      </c>
      <c r="K29" s="69">
        <v>4.4642959099999997</v>
      </c>
      <c r="L29" s="69">
        <v>6.8354674100000006</v>
      </c>
      <c r="M29" s="69">
        <v>9.0410173099999991</v>
      </c>
      <c r="N29" s="69">
        <v>11.671849700000001</v>
      </c>
      <c r="O29" s="466" t="s">
        <v>1645</v>
      </c>
    </row>
    <row r="30" spans="1:15">
      <c r="A30" s="465" t="s">
        <v>1646</v>
      </c>
      <c r="B30" s="69">
        <v>57.461823339999988</v>
      </c>
      <c r="C30" s="69">
        <v>70.933993710000024</v>
      </c>
      <c r="D30" s="69">
        <v>85.370479739999993</v>
      </c>
      <c r="E30" s="69">
        <v>105.11314292</v>
      </c>
      <c r="F30" s="69">
        <v>108.29397616999999</v>
      </c>
      <c r="G30" s="69">
        <v>142.42992468999998</v>
      </c>
      <c r="H30" s="69">
        <v>156.15778933999999</v>
      </c>
      <c r="I30" s="69">
        <v>185.50967517000004</v>
      </c>
      <c r="J30" s="69">
        <v>20.568048879999999</v>
      </c>
      <c r="K30" s="69">
        <v>39.90402765000001</v>
      </c>
      <c r="L30" s="69">
        <v>55.184310799999999</v>
      </c>
      <c r="M30" s="69">
        <v>28.268310410000005</v>
      </c>
      <c r="N30" s="69">
        <v>36.691460369999994</v>
      </c>
      <c r="O30" s="466" t="s">
        <v>1647</v>
      </c>
    </row>
    <row r="31" spans="1:15">
      <c r="A31" s="465" t="s">
        <v>1648</v>
      </c>
      <c r="B31" s="69">
        <v>707.58738974999994</v>
      </c>
      <c r="C31" s="69">
        <v>850.27052933000004</v>
      </c>
      <c r="D31" s="69">
        <v>997.62616198000001</v>
      </c>
      <c r="E31" s="69">
        <v>1147.3744161100001</v>
      </c>
      <c r="F31" s="69">
        <v>1284.1612290500004</v>
      </c>
      <c r="G31" s="69">
        <v>1446.5051844499997</v>
      </c>
      <c r="H31" s="69">
        <v>1652.9931327899999</v>
      </c>
      <c r="I31" s="69">
        <v>1813.12545735</v>
      </c>
      <c r="J31" s="69">
        <v>161.19824414999999</v>
      </c>
      <c r="K31" s="69">
        <v>305.61858020000005</v>
      </c>
      <c r="L31" s="69">
        <v>432.89173295000006</v>
      </c>
      <c r="M31" s="69">
        <v>618.86962784999969</v>
      </c>
      <c r="N31" s="69">
        <v>756.17136811000012</v>
      </c>
      <c r="O31" s="466" t="s">
        <v>1649</v>
      </c>
    </row>
    <row r="32" spans="1:15">
      <c r="A32" s="465" t="s">
        <v>1650</v>
      </c>
      <c r="B32" s="69">
        <v>0.37527891000000002</v>
      </c>
      <c r="C32" s="69">
        <v>0.43009976999999999</v>
      </c>
      <c r="D32" s="69">
        <v>0.47386729999999999</v>
      </c>
      <c r="E32" s="69">
        <v>0.53553326000000001</v>
      </c>
      <c r="F32" s="69">
        <v>0.44805647999999998</v>
      </c>
      <c r="G32" s="69">
        <v>0.52965647999999999</v>
      </c>
      <c r="H32" s="69">
        <v>0.61628402999999987</v>
      </c>
      <c r="I32" s="69">
        <v>0.89570203999999998</v>
      </c>
      <c r="J32" s="69">
        <v>9.4969380000000006E-2</v>
      </c>
      <c r="K32" s="69">
        <v>0.15695957999999999</v>
      </c>
      <c r="L32" s="69">
        <v>0.20734745000000002</v>
      </c>
      <c r="M32" s="69">
        <v>0.24437110000000001</v>
      </c>
      <c r="N32" s="69">
        <v>0.16409402000000001</v>
      </c>
      <c r="O32" s="466" t="s">
        <v>1650</v>
      </c>
    </row>
    <row r="33" spans="1:15">
      <c r="A33" s="464" t="s">
        <v>1651</v>
      </c>
      <c r="B33" s="69">
        <v>707.21211081999991</v>
      </c>
      <c r="C33" s="69">
        <v>849.84042954000017</v>
      </c>
      <c r="D33" s="69">
        <v>997.15229466000005</v>
      </c>
      <c r="E33" s="69">
        <v>1146.8388828500001</v>
      </c>
      <c r="F33" s="69">
        <v>1283.7131725600004</v>
      </c>
      <c r="G33" s="69">
        <v>1445.9755279599995</v>
      </c>
      <c r="H33" s="69">
        <v>1652.3768487499999</v>
      </c>
      <c r="I33" s="69">
        <v>1812.22975529</v>
      </c>
      <c r="J33" s="69">
        <v>161.10327476999998</v>
      </c>
      <c r="K33" s="69">
        <v>305.4616206</v>
      </c>
      <c r="L33" s="69">
        <v>432.68438549000001</v>
      </c>
      <c r="M33" s="69">
        <v>618.62525673999971</v>
      </c>
      <c r="N33" s="69">
        <v>756.00727407000011</v>
      </c>
      <c r="O33" s="384" t="s">
        <v>1652</v>
      </c>
    </row>
    <row r="34" spans="1:15">
      <c r="A34" s="465" t="s">
        <v>1653</v>
      </c>
      <c r="B34" s="69">
        <v>80.750451190000007</v>
      </c>
      <c r="C34" s="69">
        <v>101.28371329999999</v>
      </c>
      <c r="D34" s="69">
        <v>110.63813058</v>
      </c>
      <c r="E34" s="69">
        <v>121.64012923</v>
      </c>
      <c r="F34" s="69">
        <v>140.33563828999999</v>
      </c>
      <c r="G34" s="69">
        <v>150.33354754999999</v>
      </c>
      <c r="H34" s="69">
        <v>172.50676492999997</v>
      </c>
      <c r="I34" s="69">
        <v>192.58725898</v>
      </c>
      <c r="J34" s="69">
        <v>16.892306980000001</v>
      </c>
      <c r="K34" s="69">
        <v>32.804082480000005</v>
      </c>
      <c r="L34" s="69">
        <v>49.912979479999997</v>
      </c>
      <c r="M34" s="69">
        <v>61.948938460000015</v>
      </c>
      <c r="N34" s="69">
        <v>79.516795939999994</v>
      </c>
      <c r="O34" s="466" t="s">
        <v>1654</v>
      </c>
    </row>
    <row r="35" spans="1:15">
      <c r="A35" s="465" t="s">
        <v>1655</v>
      </c>
      <c r="B35" s="69">
        <v>626.4616596300001</v>
      </c>
      <c r="C35" s="69">
        <v>748.55671624000001</v>
      </c>
      <c r="D35" s="69">
        <v>886.51416408999978</v>
      </c>
      <c r="E35" s="69">
        <v>1025.1987536099998</v>
      </c>
      <c r="F35" s="69">
        <v>1143.3775342800002</v>
      </c>
      <c r="G35" s="69">
        <v>1295.6419803999997</v>
      </c>
      <c r="H35" s="69">
        <v>1479.8700837900001</v>
      </c>
      <c r="I35" s="69">
        <v>1619.6424963099998</v>
      </c>
      <c r="J35" s="69">
        <v>144.21096777999995</v>
      </c>
      <c r="K35" s="69">
        <v>272.65753810000001</v>
      </c>
      <c r="L35" s="69">
        <v>382.77140599999996</v>
      </c>
      <c r="M35" s="69">
        <v>556.6763182699998</v>
      </c>
      <c r="N35" s="69">
        <v>676.49047813000016</v>
      </c>
      <c r="O35" s="466" t="s">
        <v>1656</v>
      </c>
    </row>
    <row r="36" spans="1:15">
      <c r="A36" s="465" t="s">
        <v>1657</v>
      </c>
      <c r="B36" s="69">
        <v>-0.15813999999999998</v>
      </c>
      <c r="C36" s="69">
        <v>0.14147999999999999</v>
      </c>
      <c r="D36" s="69">
        <v>1.0021100000000001</v>
      </c>
      <c r="E36" s="69">
        <v>1.48506</v>
      </c>
      <c r="F36" s="69">
        <v>1.5851999999999999</v>
      </c>
      <c r="G36" s="69">
        <v>1.28515</v>
      </c>
      <c r="H36" s="69">
        <v>1.2015700000000002</v>
      </c>
      <c r="I36" s="69">
        <v>-0.20311999999999999</v>
      </c>
      <c r="J36" s="69">
        <v>0.18248327</v>
      </c>
      <c r="K36" s="69">
        <v>0.35752</v>
      </c>
      <c r="L36" s="69">
        <v>0.86163000000000001</v>
      </c>
      <c r="M36" s="69">
        <v>0.95457000000000003</v>
      </c>
      <c r="N36" s="69">
        <v>1.0201199999999999</v>
      </c>
      <c r="O36" s="466" t="s">
        <v>1658</v>
      </c>
    </row>
    <row r="37" spans="1:15" s="103" customFormat="1" thickBot="1">
      <c r="A37" s="464" t="s">
        <v>1659</v>
      </c>
      <c r="B37" s="102">
        <v>626.3035196300001</v>
      </c>
      <c r="C37" s="102">
        <v>748.69819624000002</v>
      </c>
      <c r="D37" s="102">
        <v>887.5162740899998</v>
      </c>
      <c r="E37" s="102">
        <v>1026.68381361</v>
      </c>
      <c r="F37" s="102">
        <v>1144.9627342800004</v>
      </c>
      <c r="G37" s="102">
        <v>1296.9271303999999</v>
      </c>
      <c r="H37" s="102">
        <v>1481.0716537899998</v>
      </c>
      <c r="I37" s="102">
        <v>1619.4393763099999</v>
      </c>
      <c r="J37" s="102">
        <v>144.39345104999995</v>
      </c>
      <c r="K37" s="102">
        <v>273.01505809999998</v>
      </c>
      <c r="L37" s="102">
        <v>383.63303599999995</v>
      </c>
      <c r="M37" s="102">
        <v>557.63088826999979</v>
      </c>
      <c r="N37" s="102">
        <v>677.51059813000029</v>
      </c>
      <c r="O37" s="384" t="s">
        <v>1660</v>
      </c>
    </row>
    <row r="38" spans="1:15" ht="8.25" customHeight="1" thickBot="1">
      <c r="A38" s="619"/>
      <c r="B38" s="620"/>
      <c r="C38" s="620"/>
      <c r="D38" s="620"/>
      <c r="E38" s="620"/>
      <c r="F38" s="620"/>
      <c r="G38" s="620"/>
      <c r="H38" s="620"/>
      <c r="I38" s="620"/>
      <c r="J38" s="620"/>
      <c r="K38" s="620"/>
      <c r="L38" s="620"/>
      <c r="M38" s="620"/>
      <c r="N38" s="620"/>
      <c r="O38" s="621"/>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F41" sqref="F41"/>
    </sheetView>
  </sheetViews>
  <sheetFormatPr defaultColWidth="9.140625" defaultRowHeight="9.75"/>
  <cols>
    <col min="1" max="1" width="25.7109375" style="3" customWidth="1"/>
    <col min="2" max="14" width="8" style="3" customWidth="1"/>
    <col min="15" max="15" width="29.7109375" style="3" customWidth="1"/>
    <col min="16" max="16384" width="9.140625" style="3"/>
  </cols>
  <sheetData>
    <row r="1" spans="1:15" s="1" customFormat="1" ht="12.75">
      <c r="A1" s="633" t="s">
        <v>556</v>
      </c>
      <c r="B1" s="633"/>
      <c r="C1" s="633"/>
      <c r="D1" s="633"/>
      <c r="E1" s="633"/>
      <c r="F1" s="633"/>
      <c r="G1" s="633"/>
      <c r="H1" s="633"/>
      <c r="I1" s="633"/>
      <c r="J1" s="633"/>
      <c r="K1" s="633"/>
      <c r="L1" s="633"/>
      <c r="M1" s="633"/>
      <c r="N1" s="633"/>
      <c r="O1" s="633"/>
    </row>
    <row r="2" spans="1:15" s="134" customFormat="1" ht="24" customHeight="1">
      <c r="A2" s="617" t="s">
        <v>588</v>
      </c>
      <c r="B2" s="617"/>
      <c r="C2" s="617"/>
      <c r="D2" s="617"/>
      <c r="E2" s="617"/>
      <c r="F2" s="617"/>
      <c r="G2" s="617"/>
      <c r="H2" s="617"/>
      <c r="I2" s="617"/>
      <c r="J2" s="617"/>
      <c r="K2" s="617"/>
      <c r="L2" s="617"/>
      <c r="M2" s="617"/>
      <c r="N2" s="617"/>
      <c r="O2" s="617"/>
    </row>
    <row r="3" spans="1:15" s="4" customFormat="1" ht="24" customHeight="1" thickBot="1">
      <c r="A3" s="39"/>
      <c r="B3" s="39"/>
      <c r="C3" s="39"/>
      <c r="D3" s="39"/>
      <c r="E3" s="39"/>
      <c r="F3" s="39"/>
      <c r="G3" s="39"/>
      <c r="H3" s="39"/>
      <c r="I3" s="39"/>
      <c r="J3" s="39"/>
      <c r="K3" s="39"/>
      <c r="L3" s="39"/>
      <c r="M3" s="39"/>
      <c r="N3" s="39"/>
      <c r="O3" s="404"/>
    </row>
    <row r="4" spans="1:15"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c r="A5" s="458" t="s">
        <v>284</v>
      </c>
      <c r="B5" s="459"/>
      <c r="C5" s="459"/>
      <c r="D5" s="459"/>
      <c r="E5" s="459"/>
      <c r="F5" s="459"/>
      <c r="G5" s="459"/>
      <c r="H5" s="459"/>
      <c r="I5" s="459"/>
      <c r="J5" s="459"/>
      <c r="K5" s="459"/>
      <c r="L5" s="459"/>
      <c r="M5" s="459"/>
      <c r="N5" s="459"/>
      <c r="O5" s="373" t="s">
        <v>1598</v>
      </c>
    </row>
    <row r="6" spans="1:15">
      <c r="A6" s="460" t="s">
        <v>1599</v>
      </c>
      <c r="B6" s="23"/>
      <c r="C6" s="23"/>
      <c r="D6" s="23"/>
      <c r="E6" s="23"/>
      <c r="F6" s="23"/>
      <c r="G6" s="23"/>
      <c r="H6" s="23"/>
      <c r="I6" s="23"/>
      <c r="J6" s="23"/>
      <c r="K6" s="23"/>
      <c r="L6" s="23"/>
      <c r="M6" s="23"/>
      <c r="N6" s="23"/>
      <c r="O6" s="378" t="s">
        <v>1600</v>
      </c>
    </row>
    <row r="7" spans="1:15">
      <c r="A7" s="461" t="s">
        <v>1601</v>
      </c>
      <c r="B7" s="69">
        <v>312.3671651599999</v>
      </c>
      <c r="C7" s="69">
        <v>387.38364103999999</v>
      </c>
      <c r="D7" s="69">
        <v>443.91319768000005</v>
      </c>
      <c r="E7" s="69">
        <v>508.82463371999995</v>
      </c>
      <c r="F7" s="69">
        <v>566.02792675000012</v>
      </c>
      <c r="G7" s="69">
        <v>633.84618388000001</v>
      </c>
      <c r="H7" s="69">
        <v>701.71270518000006</v>
      </c>
      <c r="I7" s="69">
        <v>772.35243643000001</v>
      </c>
      <c r="J7" s="69">
        <v>108.21036961999999</v>
      </c>
      <c r="K7" s="69">
        <v>122.75817065999999</v>
      </c>
      <c r="L7" s="69">
        <v>218.06189069000001</v>
      </c>
      <c r="M7" s="69">
        <v>277.28891245000005</v>
      </c>
      <c r="N7" s="69">
        <v>342.76332103000004</v>
      </c>
      <c r="O7" s="382" t="s">
        <v>1602</v>
      </c>
    </row>
    <row r="8" spans="1:15" ht="19.5">
      <c r="A8" s="461" t="s">
        <v>1603</v>
      </c>
      <c r="B8" s="69">
        <v>0.17127999999999999</v>
      </c>
      <c r="C8" s="69">
        <v>0.19961000000000001</v>
      </c>
      <c r="D8" s="69">
        <v>0.22525999999999999</v>
      </c>
      <c r="E8" s="69">
        <v>0.25873000000000002</v>
      </c>
      <c r="F8" s="69">
        <v>0.28795999999999999</v>
      </c>
      <c r="G8" s="69">
        <v>0.31701000000000001</v>
      </c>
      <c r="H8" s="69">
        <v>0.31701000000000001</v>
      </c>
      <c r="I8" s="69">
        <v>0.36752999999999997</v>
      </c>
      <c r="J8" s="69">
        <v>0.36752999999999997</v>
      </c>
      <c r="K8" s="69">
        <v>0</v>
      </c>
      <c r="L8" s="69">
        <v>1.503E-2</v>
      </c>
      <c r="M8" s="69">
        <v>8.3319999999999991E-2</v>
      </c>
      <c r="N8" s="69">
        <v>0.10640999999999999</v>
      </c>
      <c r="O8" s="382" t="s">
        <v>1604</v>
      </c>
    </row>
    <row r="9" spans="1:15" ht="29.25">
      <c r="A9" s="461" t="s">
        <v>1605</v>
      </c>
      <c r="B9" s="69">
        <v>0</v>
      </c>
      <c r="C9" s="69">
        <v>0</v>
      </c>
      <c r="D9" s="69">
        <v>0</v>
      </c>
      <c r="E9" s="69">
        <v>0</v>
      </c>
      <c r="F9" s="69">
        <v>0</v>
      </c>
      <c r="G9" s="69">
        <v>0</v>
      </c>
      <c r="H9" s="69">
        <v>0</v>
      </c>
      <c r="I9" s="69">
        <v>0</v>
      </c>
      <c r="J9" s="69">
        <v>0</v>
      </c>
      <c r="K9" s="69">
        <v>0</v>
      </c>
      <c r="L9" s="69">
        <v>0</v>
      </c>
      <c r="M9" s="69">
        <v>0</v>
      </c>
      <c r="N9" s="69">
        <v>0</v>
      </c>
      <c r="O9" s="382" t="s">
        <v>1606</v>
      </c>
    </row>
    <row r="10" spans="1:15">
      <c r="A10" s="461" t="s">
        <v>1607</v>
      </c>
      <c r="B10" s="69">
        <v>312.53844515999992</v>
      </c>
      <c r="C10" s="69">
        <v>387.58325103999994</v>
      </c>
      <c r="D10" s="69">
        <v>444.13845768000004</v>
      </c>
      <c r="E10" s="69">
        <v>509.08336371999991</v>
      </c>
      <c r="F10" s="69">
        <v>566.31588675000012</v>
      </c>
      <c r="G10" s="69">
        <v>634.16319387999999</v>
      </c>
      <c r="H10" s="69">
        <v>702.02971518000004</v>
      </c>
      <c r="I10" s="69">
        <v>772.71996643</v>
      </c>
      <c r="J10" s="69">
        <v>108.57789962</v>
      </c>
      <c r="K10" s="69">
        <v>122.75817065999999</v>
      </c>
      <c r="L10" s="69">
        <v>218.07692068999998</v>
      </c>
      <c r="M10" s="69">
        <v>277.37223245000001</v>
      </c>
      <c r="N10" s="69">
        <v>342.86973103000003</v>
      </c>
      <c r="O10" s="382" t="s">
        <v>1608</v>
      </c>
    </row>
    <row r="11" spans="1:15">
      <c r="A11" s="467" t="s">
        <v>1609</v>
      </c>
      <c r="B11" s="69">
        <v>0.76359024999999991</v>
      </c>
      <c r="C11" s="69">
        <v>0.86946783000000005</v>
      </c>
      <c r="D11" s="69">
        <v>0.84911782999999996</v>
      </c>
      <c r="E11" s="69">
        <v>1.1475708600000001</v>
      </c>
      <c r="F11" s="69">
        <v>1.21386438</v>
      </c>
      <c r="G11" s="69">
        <v>1.2344116199999999</v>
      </c>
      <c r="H11" s="69">
        <v>1.37004057</v>
      </c>
      <c r="I11" s="69">
        <v>1.4177161700000001</v>
      </c>
      <c r="J11" s="69">
        <v>4.3667980000000002E-2</v>
      </c>
      <c r="K11" s="69">
        <v>0.13290115</v>
      </c>
      <c r="L11" s="69">
        <v>0.13972393</v>
      </c>
      <c r="M11" s="69">
        <v>0.26027262000000001</v>
      </c>
      <c r="N11" s="69">
        <v>0.36836373</v>
      </c>
      <c r="O11" s="462" t="s">
        <v>1610</v>
      </c>
    </row>
    <row r="12" spans="1:15" ht="19.5">
      <c r="A12" s="467" t="s">
        <v>1611</v>
      </c>
      <c r="B12" s="69">
        <v>10.32450277</v>
      </c>
      <c r="C12" s="69">
        <v>12.27835337</v>
      </c>
      <c r="D12" s="69">
        <v>15.680165219999999</v>
      </c>
      <c r="E12" s="69">
        <v>17.625122179999998</v>
      </c>
      <c r="F12" s="69">
        <v>20.538140899999998</v>
      </c>
      <c r="G12" s="69">
        <v>23.205460660000004</v>
      </c>
      <c r="H12" s="69">
        <v>24.836381920000001</v>
      </c>
      <c r="I12" s="69">
        <v>27.794547959999996</v>
      </c>
      <c r="J12" s="69">
        <v>2.8012992100000003</v>
      </c>
      <c r="K12" s="69">
        <v>3.3268273399999999</v>
      </c>
      <c r="L12" s="69">
        <v>8.4878846099999983</v>
      </c>
      <c r="M12" s="69">
        <v>10.811424209999998</v>
      </c>
      <c r="N12" s="69">
        <v>13.429580629999998</v>
      </c>
      <c r="O12" s="462" t="s">
        <v>1612</v>
      </c>
    </row>
    <row r="13" spans="1:15" ht="19.5">
      <c r="A13" s="467" t="s">
        <v>1613</v>
      </c>
      <c r="B13" s="69">
        <v>1.2098171099999999</v>
      </c>
      <c r="C13" s="69">
        <v>1.26982456</v>
      </c>
      <c r="D13" s="69">
        <v>1.4173465900000002</v>
      </c>
      <c r="E13" s="69">
        <v>1.5175214299999999</v>
      </c>
      <c r="F13" s="69">
        <v>1.5810179499999999</v>
      </c>
      <c r="G13" s="69">
        <v>0.78549356999999997</v>
      </c>
      <c r="H13" s="69">
        <v>0.70135945</v>
      </c>
      <c r="I13" s="69">
        <v>1.12732079</v>
      </c>
      <c r="J13" s="69">
        <v>0.12142531000000001</v>
      </c>
      <c r="K13" s="69">
        <v>4.8166170000000001E-2</v>
      </c>
      <c r="L13" s="69">
        <v>0.15838939999999999</v>
      </c>
      <c r="M13" s="69">
        <v>0.13412871999999998</v>
      </c>
      <c r="N13" s="69">
        <v>0.19010451</v>
      </c>
      <c r="O13" s="462" t="s">
        <v>1614</v>
      </c>
    </row>
    <row r="14" spans="1:15" ht="19.5">
      <c r="A14" s="467" t="s">
        <v>1615</v>
      </c>
      <c r="B14" s="69">
        <v>44.383498590000002</v>
      </c>
      <c r="C14" s="69">
        <v>45.533264299999999</v>
      </c>
      <c r="D14" s="69">
        <v>48.047169439999998</v>
      </c>
      <c r="E14" s="69">
        <v>48.268171459999998</v>
      </c>
      <c r="F14" s="69">
        <v>40.570548799999997</v>
      </c>
      <c r="G14" s="69">
        <v>43.170259530000003</v>
      </c>
      <c r="H14" s="69">
        <v>58.152045349999995</v>
      </c>
      <c r="I14" s="69">
        <v>52.949008149999997</v>
      </c>
      <c r="J14" s="69">
        <v>10.111588659999997</v>
      </c>
      <c r="K14" s="69">
        <v>7.3257881200000003</v>
      </c>
      <c r="L14" s="69">
        <v>11.237657889999998</v>
      </c>
      <c r="M14" s="69">
        <v>15.730917949999998</v>
      </c>
      <c r="N14" s="69">
        <v>19.408420930000002</v>
      </c>
      <c r="O14" s="462" t="s">
        <v>1616</v>
      </c>
    </row>
    <row r="15" spans="1:15" ht="19.5">
      <c r="A15" s="467" t="s">
        <v>1617</v>
      </c>
      <c r="B15" s="69">
        <v>47.798298819999992</v>
      </c>
      <c r="C15" s="69">
        <v>56.899309710000004</v>
      </c>
      <c r="D15" s="69">
        <v>68.626064470000003</v>
      </c>
      <c r="E15" s="69">
        <v>78.866420849999997</v>
      </c>
      <c r="F15" s="69">
        <v>87.828338699999989</v>
      </c>
      <c r="G15" s="69">
        <v>96.381173029999985</v>
      </c>
      <c r="H15" s="69">
        <v>106.52306118</v>
      </c>
      <c r="I15" s="69">
        <v>116.98348</v>
      </c>
      <c r="J15" s="69">
        <v>12.60918652</v>
      </c>
      <c r="K15" s="69">
        <v>15.044073360000002</v>
      </c>
      <c r="L15" s="69">
        <v>27.827987610000001</v>
      </c>
      <c r="M15" s="69">
        <v>40.448622630000003</v>
      </c>
      <c r="N15" s="69">
        <v>49.306303870000001</v>
      </c>
      <c r="O15" s="462" t="s">
        <v>1618</v>
      </c>
    </row>
    <row r="16" spans="1:15">
      <c r="A16" s="463" t="s">
        <v>1619</v>
      </c>
      <c r="B16" s="69">
        <v>417.01815286000004</v>
      </c>
      <c r="C16" s="69">
        <v>504.43347096000008</v>
      </c>
      <c r="D16" s="69">
        <v>578.75832134999996</v>
      </c>
      <c r="E16" s="69">
        <v>656.50817063999989</v>
      </c>
      <c r="F16" s="69">
        <v>718.04779760000008</v>
      </c>
      <c r="G16" s="69">
        <v>798.93999248000011</v>
      </c>
      <c r="H16" s="69">
        <v>893.61260379000009</v>
      </c>
      <c r="I16" s="69">
        <v>972.99203966999994</v>
      </c>
      <c r="J16" s="69">
        <v>134.26506750000001</v>
      </c>
      <c r="K16" s="69">
        <v>148.63592692999998</v>
      </c>
      <c r="L16" s="69">
        <v>265.92856422</v>
      </c>
      <c r="M16" s="69">
        <v>344.75759873000004</v>
      </c>
      <c r="N16" s="69">
        <v>425.57250490000001</v>
      </c>
      <c r="O16" s="304" t="s">
        <v>1620</v>
      </c>
    </row>
    <row r="17" spans="1:15">
      <c r="A17" s="464" t="s">
        <v>1621</v>
      </c>
      <c r="B17" s="69"/>
      <c r="C17" s="69"/>
      <c r="D17" s="69"/>
      <c r="E17" s="69"/>
      <c r="F17" s="69"/>
      <c r="G17" s="69"/>
      <c r="H17" s="69"/>
      <c r="I17" s="69"/>
      <c r="J17" s="69"/>
      <c r="K17" s="69"/>
      <c r="L17" s="69"/>
      <c r="M17" s="69"/>
      <c r="N17" s="69"/>
      <c r="O17" s="384" t="s">
        <v>302</v>
      </c>
    </row>
    <row r="18" spans="1:15">
      <c r="A18" s="460" t="s">
        <v>1622</v>
      </c>
      <c r="B18" s="69"/>
      <c r="C18" s="69"/>
      <c r="D18" s="69"/>
      <c r="E18" s="69"/>
      <c r="F18" s="69"/>
      <c r="G18" s="69"/>
      <c r="H18" s="69"/>
      <c r="I18" s="69"/>
      <c r="J18" s="69"/>
      <c r="K18" s="69"/>
      <c r="L18" s="69"/>
      <c r="M18" s="69"/>
      <c r="N18" s="69"/>
      <c r="O18" s="378" t="s">
        <v>1623</v>
      </c>
    </row>
    <row r="19" spans="1:15">
      <c r="A19" s="461" t="s">
        <v>1624</v>
      </c>
      <c r="B19" s="69">
        <v>110.22625589000002</v>
      </c>
      <c r="C19" s="69">
        <v>137.66617399</v>
      </c>
      <c r="D19" s="69">
        <v>155.47793661999995</v>
      </c>
      <c r="E19" s="69">
        <v>180.73677262000004</v>
      </c>
      <c r="F19" s="69">
        <v>199.37826109</v>
      </c>
      <c r="G19" s="69">
        <v>224.04994481999998</v>
      </c>
      <c r="H19" s="69">
        <v>245.44025088999999</v>
      </c>
      <c r="I19" s="69">
        <v>255.89568069000001</v>
      </c>
      <c r="J19" s="69">
        <v>36.881754259999994</v>
      </c>
      <c r="K19" s="69">
        <v>37.106451250000006</v>
      </c>
      <c r="L19" s="69">
        <v>75.503520860000009</v>
      </c>
      <c r="M19" s="69">
        <v>98.558088429999984</v>
      </c>
      <c r="N19" s="69">
        <v>123.79636970999999</v>
      </c>
      <c r="O19" s="382" t="s">
        <v>1625</v>
      </c>
    </row>
    <row r="20" spans="1:15">
      <c r="A20" s="461" t="s">
        <v>1626</v>
      </c>
      <c r="B20" s="69">
        <v>0</v>
      </c>
      <c r="C20" s="69">
        <v>0</v>
      </c>
      <c r="D20" s="69">
        <v>0</v>
      </c>
      <c r="E20" s="69">
        <v>0</v>
      </c>
      <c r="F20" s="69">
        <v>0</v>
      </c>
      <c r="G20" s="69">
        <v>0</v>
      </c>
      <c r="H20" s="69">
        <v>0</v>
      </c>
      <c r="I20" s="69">
        <v>0</v>
      </c>
      <c r="J20" s="69">
        <v>0</v>
      </c>
      <c r="K20" s="69">
        <v>0</v>
      </c>
      <c r="L20" s="69">
        <v>0</v>
      </c>
      <c r="M20" s="69">
        <v>0</v>
      </c>
      <c r="N20" s="69">
        <v>0</v>
      </c>
      <c r="O20" s="382" t="s">
        <v>1627</v>
      </c>
    </row>
    <row r="21" spans="1:15">
      <c r="A21" s="461" t="s">
        <v>1628</v>
      </c>
      <c r="B21" s="69">
        <v>23.25956098</v>
      </c>
      <c r="C21" s="69">
        <v>28.476897600000001</v>
      </c>
      <c r="D21" s="69">
        <v>34.341702729999994</v>
      </c>
      <c r="E21" s="69">
        <v>36.82875473</v>
      </c>
      <c r="F21" s="69">
        <v>41.062677059999999</v>
      </c>
      <c r="G21" s="69">
        <v>46.458559330000007</v>
      </c>
      <c r="H21" s="69">
        <v>52.745201979999997</v>
      </c>
      <c r="I21" s="69">
        <v>59.356161650000004</v>
      </c>
      <c r="J21" s="69">
        <v>10.786505050000001</v>
      </c>
      <c r="K21" s="69">
        <v>15.782837410000001</v>
      </c>
      <c r="L21" s="69">
        <v>22.236363919999999</v>
      </c>
      <c r="M21" s="69">
        <v>28.390894529999997</v>
      </c>
      <c r="N21" s="69">
        <v>34.560763299999998</v>
      </c>
      <c r="O21" s="382" t="s">
        <v>1629</v>
      </c>
    </row>
    <row r="22" spans="1:15">
      <c r="A22" s="461" t="s">
        <v>1630</v>
      </c>
      <c r="B22" s="69">
        <v>3.74104671</v>
      </c>
      <c r="C22" s="69">
        <v>4.5264914599999999</v>
      </c>
      <c r="D22" s="69">
        <v>5.1842964599999997</v>
      </c>
      <c r="E22" s="69">
        <v>5.50487036</v>
      </c>
      <c r="F22" s="69">
        <v>6.3412291600000001</v>
      </c>
      <c r="G22" s="69">
        <v>7.3365544500000004</v>
      </c>
      <c r="H22" s="69">
        <v>8.9807360799999998</v>
      </c>
      <c r="I22" s="69">
        <v>10.843266789999999</v>
      </c>
      <c r="J22" s="69">
        <v>1.3425208800000001</v>
      </c>
      <c r="K22" s="69">
        <v>2.49965438</v>
      </c>
      <c r="L22" s="69">
        <v>4.4363943799999994</v>
      </c>
      <c r="M22" s="69">
        <v>6.5396691899999997</v>
      </c>
      <c r="N22" s="69">
        <v>8.9222657500000011</v>
      </c>
      <c r="O22" s="382" t="s">
        <v>1631</v>
      </c>
    </row>
    <row r="23" spans="1:15">
      <c r="A23" s="461" t="s">
        <v>1632</v>
      </c>
      <c r="B23" s="69">
        <v>137.22686358999999</v>
      </c>
      <c r="C23" s="69">
        <v>170.66956306</v>
      </c>
      <c r="D23" s="69">
        <v>195.00393580999997</v>
      </c>
      <c r="E23" s="69">
        <v>223.07039771000001</v>
      </c>
      <c r="F23" s="69">
        <v>246.78216730999998</v>
      </c>
      <c r="G23" s="69">
        <v>277.84505860000002</v>
      </c>
      <c r="H23" s="69">
        <v>307.16618896</v>
      </c>
      <c r="I23" s="69">
        <v>326.09510914000003</v>
      </c>
      <c r="J23" s="69">
        <v>49.010780189999998</v>
      </c>
      <c r="K23" s="69">
        <v>55.388943040000001</v>
      </c>
      <c r="L23" s="69">
        <v>102.17627916000001</v>
      </c>
      <c r="M23" s="69">
        <v>133.48865215999999</v>
      </c>
      <c r="N23" s="69">
        <v>167.27939874999998</v>
      </c>
      <c r="O23" s="382" t="s">
        <v>1633</v>
      </c>
    </row>
    <row r="24" spans="1:15">
      <c r="A24" s="460" t="s">
        <v>1634</v>
      </c>
      <c r="B24" s="69">
        <v>10.026004019999997</v>
      </c>
      <c r="C24" s="69">
        <v>12.571278449999999</v>
      </c>
      <c r="D24" s="69">
        <v>14.672570690000002</v>
      </c>
      <c r="E24" s="69">
        <v>17.387023099999997</v>
      </c>
      <c r="F24" s="69">
        <v>19.648199679999994</v>
      </c>
      <c r="G24" s="69">
        <v>22.250384919999995</v>
      </c>
      <c r="H24" s="69">
        <v>24.14452331</v>
      </c>
      <c r="I24" s="69">
        <v>22.394431310000005</v>
      </c>
      <c r="J24" s="69">
        <v>5.7381186500000005</v>
      </c>
      <c r="K24" s="69">
        <v>4.5278524899999999</v>
      </c>
      <c r="L24" s="69">
        <v>5.9752964599999991</v>
      </c>
      <c r="M24" s="69">
        <v>7.027401750000001</v>
      </c>
      <c r="N24" s="69">
        <v>7.1694752400000006</v>
      </c>
      <c r="O24" s="378" t="s">
        <v>1635</v>
      </c>
    </row>
    <row r="25" spans="1:15">
      <c r="A25" s="460" t="s">
        <v>1636</v>
      </c>
      <c r="B25" s="69">
        <v>52.792374929999994</v>
      </c>
      <c r="C25" s="69">
        <v>61.33566360999999</v>
      </c>
      <c r="D25" s="69">
        <v>72.46368357999998</v>
      </c>
      <c r="E25" s="69">
        <v>79.803054419999995</v>
      </c>
      <c r="F25" s="69">
        <v>87.98937410000002</v>
      </c>
      <c r="G25" s="69">
        <v>96.374661000000017</v>
      </c>
      <c r="H25" s="69">
        <v>105.80280795</v>
      </c>
      <c r="I25" s="69">
        <v>116.78726139999996</v>
      </c>
      <c r="J25" s="69">
        <v>10.973485629999999</v>
      </c>
      <c r="K25" s="69">
        <v>13.889646710000003</v>
      </c>
      <c r="L25" s="69">
        <v>19.417451100000005</v>
      </c>
      <c r="M25" s="69">
        <v>22.570632860000003</v>
      </c>
      <c r="N25" s="69">
        <v>26.260450489999997</v>
      </c>
      <c r="O25" s="378" t="s">
        <v>1637</v>
      </c>
    </row>
    <row r="26" spans="1:15">
      <c r="A26" s="460" t="s">
        <v>1638</v>
      </c>
      <c r="B26" s="69">
        <v>86.651160610000005</v>
      </c>
      <c r="C26" s="69">
        <v>107.95553489</v>
      </c>
      <c r="D26" s="69">
        <v>131.88833452999998</v>
      </c>
      <c r="E26" s="69">
        <v>149.54542287999993</v>
      </c>
      <c r="F26" s="69">
        <v>164.67466884999999</v>
      </c>
      <c r="G26" s="69">
        <v>193.11359447999999</v>
      </c>
      <c r="H26" s="69">
        <v>238.63432758000002</v>
      </c>
      <c r="I26" s="69">
        <v>266.63646523999995</v>
      </c>
      <c r="J26" s="69">
        <v>40.30805273</v>
      </c>
      <c r="K26" s="69">
        <v>37.094558709999994</v>
      </c>
      <c r="L26" s="69">
        <v>59.718525219999997</v>
      </c>
      <c r="M26" s="69">
        <v>78.559235459999996</v>
      </c>
      <c r="N26" s="69">
        <v>98.106741479999997</v>
      </c>
      <c r="O26" s="378" t="s">
        <v>1639</v>
      </c>
    </row>
    <row r="27" spans="1:15">
      <c r="A27" s="460" t="s">
        <v>1640</v>
      </c>
      <c r="B27" s="69">
        <v>-1.8259110200000002</v>
      </c>
      <c r="C27" s="69">
        <v>-2.4558484100000002</v>
      </c>
      <c r="D27" s="69">
        <v>-3.6689462199999991</v>
      </c>
      <c r="E27" s="69">
        <v>-4.7395545199999995</v>
      </c>
      <c r="F27" s="69">
        <v>-5.06223855</v>
      </c>
      <c r="G27" s="69">
        <v>-5.6825223000000005</v>
      </c>
      <c r="H27" s="69">
        <v>-6.1963797799999991</v>
      </c>
      <c r="I27" s="69">
        <v>-1.1522408599999996</v>
      </c>
      <c r="J27" s="69">
        <v>-8.7904559999999993E-2</v>
      </c>
      <c r="K27" s="69">
        <v>-2.4657620000000029E-2</v>
      </c>
      <c r="L27" s="69">
        <v>-1.13925575</v>
      </c>
      <c r="M27" s="69">
        <v>-1.45881982</v>
      </c>
      <c r="N27" s="69">
        <v>-1.8515574799999999</v>
      </c>
      <c r="O27" s="378" t="s">
        <v>1641</v>
      </c>
    </row>
    <row r="28" spans="1:15">
      <c r="A28" s="463" t="s">
        <v>1642</v>
      </c>
      <c r="B28" s="69">
        <v>284.87049231999998</v>
      </c>
      <c r="C28" s="69">
        <v>350.07619175000002</v>
      </c>
      <c r="D28" s="69">
        <v>410.35957853000002</v>
      </c>
      <c r="E28" s="69">
        <v>465.06634374999982</v>
      </c>
      <c r="F28" s="69">
        <v>514.03217159999997</v>
      </c>
      <c r="G28" s="69">
        <v>583.90117687999998</v>
      </c>
      <c r="H28" s="69">
        <v>669.55146822000006</v>
      </c>
      <c r="I28" s="69">
        <v>730.76102641</v>
      </c>
      <c r="J28" s="69">
        <v>105.94253272</v>
      </c>
      <c r="K28" s="69">
        <v>110.87634342000003</v>
      </c>
      <c r="L28" s="69">
        <v>186.14829631000001</v>
      </c>
      <c r="M28" s="69">
        <v>240.18710253</v>
      </c>
      <c r="N28" s="69">
        <v>296.96450858000003</v>
      </c>
      <c r="O28" s="304" t="s">
        <v>1643</v>
      </c>
    </row>
    <row r="29" spans="1:15" ht="19.5">
      <c r="A29" s="468" t="s">
        <v>1644</v>
      </c>
      <c r="B29" s="69">
        <v>0</v>
      </c>
      <c r="C29" s="69">
        <v>0</v>
      </c>
      <c r="D29" s="69">
        <v>0</v>
      </c>
      <c r="E29" s="69">
        <v>0</v>
      </c>
      <c r="F29" s="69">
        <v>0</v>
      </c>
      <c r="G29" s="69">
        <v>0</v>
      </c>
      <c r="H29" s="69">
        <v>0</v>
      </c>
      <c r="I29" s="69">
        <v>0</v>
      </c>
      <c r="J29" s="69">
        <v>0</v>
      </c>
      <c r="K29" s="69">
        <v>0</v>
      </c>
      <c r="L29" s="69">
        <v>0</v>
      </c>
      <c r="M29" s="69">
        <v>0</v>
      </c>
      <c r="N29" s="69">
        <v>0</v>
      </c>
      <c r="O29" s="469" t="s">
        <v>1645</v>
      </c>
    </row>
    <row r="30" spans="1:15">
      <c r="A30" s="468" t="s">
        <v>1646</v>
      </c>
      <c r="B30" s="69">
        <v>7.9792152099999987</v>
      </c>
      <c r="C30" s="69">
        <v>4.3399422799999989</v>
      </c>
      <c r="D30" s="69">
        <v>6.04770114</v>
      </c>
      <c r="E30" s="69">
        <v>2.4548175700000003</v>
      </c>
      <c r="F30" s="69">
        <v>-0.76834624000000162</v>
      </c>
      <c r="G30" s="69">
        <v>6.2240019599999998</v>
      </c>
      <c r="H30" s="69">
        <v>10.318874049999998</v>
      </c>
      <c r="I30" s="69">
        <v>21.479606779999997</v>
      </c>
      <c r="J30" s="69">
        <v>1.1487378699999999</v>
      </c>
      <c r="K30" s="69">
        <v>1.9282746000000002</v>
      </c>
      <c r="L30" s="69">
        <v>3.5401867399999998</v>
      </c>
      <c r="M30" s="69">
        <v>5.4392801900000007</v>
      </c>
      <c r="N30" s="69">
        <v>7.3012468499999992</v>
      </c>
      <c r="O30" s="469" t="s">
        <v>1647</v>
      </c>
    </row>
    <row r="31" spans="1:15">
      <c r="A31" s="465" t="s">
        <v>1648</v>
      </c>
      <c r="B31" s="69">
        <v>140.1268757</v>
      </c>
      <c r="C31" s="69">
        <v>158.69722144000002</v>
      </c>
      <c r="D31" s="69">
        <v>174.44644392000001</v>
      </c>
      <c r="E31" s="69">
        <v>193.89664440000001</v>
      </c>
      <c r="F31" s="69">
        <v>203.24727977000001</v>
      </c>
      <c r="G31" s="69">
        <v>221.26281751999997</v>
      </c>
      <c r="H31" s="69">
        <v>234.38000957999998</v>
      </c>
      <c r="I31" s="69">
        <v>263.71062000000001</v>
      </c>
      <c r="J31" s="69">
        <v>29.471272619999997</v>
      </c>
      <c r="K31" s="69">
        <v>39.687858060000003</v>
      </c>
      <c r="L31" s="69">
        <v>83.320454640000008</v>
      </c>
      <c r="M31" s="69">
        <v>110.00977632999999</v>
      </c>
      <c r="N31" s="69">
        <v>135.90924308999996</v>
      </c>
      <c r="O31" s="469" t="s">
        <v>1649</v>
      </c>
    </row>
    <row r="32" spans="1:15">
      <c r="A32" s="465" t="s">
        <v>1650</v>
      </c>
      <c r="B32" s="69">
        <v>1.3768331300000001</v>
      </c>
      <c r="C32" s="69">
        <v>1.5173617799999999</v>
      </c>
      <c r="D32" s="69">
        <v>2.0259074700000004</v>
      </c>
      <c r="E32" s="69">
        <v>2.1733807299999999</v>
      </c>
      <c r="F32" s="69">
        <v>2.2729349199999995</v>
      </c>
      <c r="G32" s="69">
        <v>2.4814548900000006</v>
      </c>
      <c r="H32" s="69">
        <v>2.7537604099999999</v>
      </c>
      <c r="I32" s="69">
        <v>3.26811775</v>
      </c>
      <c r="J32" s="69">
        <v>0.40931133999999997</v>
      </c>
      <c r="K32" s="69">
        <v>0.53684556999999999</v>
      </c>
      <c r="L32" s="69">
        <v>0.76972643000000007</v>
      </c>
      <c r="M32" s="69">
        <v>0.95628320000000011</v>
      </c>
      <c r="N32" s="69">
        <v>1.2900878900000001</v>
      </c>
      <c r="O32" s="469" t="s">
        <v>1650</v>
      </c>
    </row>
    <row r="33" spans="1:15">
      <c r="A33" s="464" t="s">
        <v>1651</v>
      </c>
      <c r="B33" s="69">
        <v>138.75004256999998</v>
      </c>
      <c r="C33" s="69">
        <v>157.17985965</v>
      </c>
      <c r="D33" s="69">
        <v>172.42053644999999</v>
      </c>
      <c r="E33" s="69">
        <v>191.72326365000004</v>
      </c>
      <c r="F33" s="69">
        <v>200.97434484000001</v>
      </c>
      <c r="G33" s="69">
        <v>218.78136262000004</v>
      </c>
      <c r="H33" s="69">
        <v>231.62624915999999</v>
      </c>
      <c r="I33" s="69">
        <v>260.44250222999995</v>
      </c>
      <c r="J33" s="69">
        <v>29.061961259999997</v>
      </c>
      <c r="K33" s="69">
        <v>39.151012480000006</v>
      </c>
      <c r="L33" s="69">
        <v>82.550728210000003</v>
      </c>
      <c r="M33" s="69">
        <v>109.05349312999999</v>
      </c>
      <c r="N33" s="69">
        <v>134.61915519999999</v>
      </c>
      <c r="O33" s="384" t="s">
        <v>1652</v>
      </c>
    </row>
    <row r="34" spans="1:15">
      <c r="A34" s="465" t="s">
        <v>1653</v>
      </c>
      <c r="B34" s="69">
        <v>7.5737374199999996</v>
      </c>
      <c r="C34" s="69">
        <v>7.47100936</v>
      </c>
      <c r="D34" s="69">
        <v>11.41209634</v>
      </c>
      <c r="E34" s="69">
        <v>14.407465079999998</v>
      </c>
      <c r="F34" s="69">
        <v>19.332533779999999</v>
      </c>
      <c r="G34" s="69">
        <v>20.83105913</v>
      </c>
      <c r="H34" s="69">
        <v>22.68904251</v>
      </c>
      <c r="I34" s="69">
        <v>27.009913909999998</v>
      </c>
      <c r="J34" s="69">
        <v>3.0621084700000001</v>
      </c>
      <c r="K34" s="69">
        <v>1.8963173500000001</v>
      </c>
      <c r="L34" s="69">
        <v>5.1728622299999998</v>
      </c>
      <c r="M34" s="69">
        <v>7.3810655700000005</v>
      </c>
      <c r="N34" s="69">
        <v>9.3664474799999997</v>
      </c>
      <c r="O34" s="466" t="s">
        <v>1654</v>
      </c>
    </row>
    <row r="35" spans="1:15">
      <c r="A35" s="465" t="s">
        <v>1655</v>
      </c>
      <c r="B35" s="69">
        <v>131.17630513</v>
      </c>
      <c r="C35" s="69">
        <v>149.70885028000001</v>
      </c>
      <c r="D35" s="69">
        <v>161.00844009999997</v>
      </c>
      <c r="E35" s="69">
        <v>177.31579856000002</v>
      </c>
      <c r="F35" s="69">
        <v>181.64181104000002</v>
      </c>
      <c r="G35" s="69">
        <v>197.95030349000004</v>
      </c>
      <c r="H35" s="69">
        <v>208.93720663999997</v>
      </c>
      <c r="I35" s="69">
        <v>233.43258831999998</v>
      </c>
      <c r="J35" s="69">
        <v>25.999852780000005</v>
      </c>
      <c r="K35" s="69">
        <v>37.254695110000007</v>
      </c>
      <c r="L35" s="69">
        <v>77.377865979999996</v>
      </c>
      <c r="M35" s="69">
        <v>101.67242754999999</v>
      </c>
      <c r="N35" s="69">
        <v>125.25270771999999</v>
      </c>
      <c r="O35" s="466" t="s">
        <v>1656</v>
      </c>
    </row>
    <row r="36" spans="1:15">
      <c r="A36" s="465" t="s">
        <v>1657</v>
      </c>
      <c r="B36" s="69">
        <v>0</v>
      </c>
      <c r="C36" s="69">
        <v>0</v>
      </c>
      <c r="D36" s="69">
        <v>0</v>
      </c>
      <c r="E36" s="69">
        <v>0</v>
      </c>
      <c r="F36" s="69">
        <v>1.1475723200000001</v>
      </c>
      <c r="G36" s="69">
        <v>1.1475723200000001</v>
      </c>
      <c r="H36" s="69">
        <v>0</v>
      </c>
      <c r="I36" s="69">
        <v>0.70827280000000004</v>
      </c>
      <c r="J36" s="69">
        <v>0</v>
      </c>
      <c r="K36" s="69">
        <v>0</v>
      </c>
      <c r="L36" s="69">
        <v>0</v>
      </c>
      <c r="M36" s="69">
        <v>0.51658999999999999</v>
      </c>
      <c r="N36" s="69">
        <v>0.77512000000000003</v>
      </c>
      <c r="O36" s="466" t="s">
        <v>1658</v>
      </c>
    </row>
    <row r="37" spans="1:15" s="103" customFormat="1" thickBot="1">
      <c r="A37" s="464" t="s">
        <v>1659</v>
      </c>
      <c r="B37" s="102">
        <v>131.17630513</v>
      </c>
      <c r="C37" s="102">
        <v>149.70885028000001</v>
      </c>
      <c r="D37" s="102">
        <v>161.00844009999997</v>
      </c>
      <c r="E37" s="102">
        <v>177.31579856000002</v>
      </c>
      <c r="F37" s="102">
        <v>182.78938337000002</v>
      </c>
      <c r="G37" s="102">
        <v>199.09787581000003</v>
      </c>
      <c r="H37" s="102">
        <v>208.93720663999997</v>
      </c>
      <c r="I37" s="102">
        <v>234.14086112000001</v>
      </c>
      <c r="J37" s="102">
        <v>25.999852780000005</v>
      </c>
      <c r="K37" s="102">
        <v>37.254695110000007</v>
      </c>
      <c r="L37" s="102">
        <v>77.377865979999996</v>
      </c>
      <c r="M37" s="102">
        <v>102.18901754999999</v>
      </c>
      <c r="N37" s="102">
        <v>126.02782771999999</v>
      </c>
      <c r="O37" s="384" t="s">
        <v>1660</v>
      </c>
    </row>
    <row r="38" spans="1:15" ht="7.5" customHeight="1" thickBot="1">
      <c r="A38" s="619"/>
      <c r="B38" s="620"/>
      <c r="C38" s="620"/>
      <c r="D38" s="620"/>
      <c r="E38" s="620"/>
      <c r="F38" s="620"/>
      <c r="G38" s="620"/>
      <c r="H38" s="620"/>
      <c r="I38" s="620"/>
      <c r="J38" s="620"/>
      <c r="K38" s="620"/>
      <c r="L38" s="620"/>
      <c r="M38" s="620"/>
      <c r="N38" s="620"/>
      <c r="O38" s="621"/>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F41" sqref="F41"/>
    </sheetView>
  </sheetViews>
  <sheetFormatPr defaultColWidth="9.140625" defaultRowHeight="9.75"/>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627" t="s">
        <v>557</v>
      </c>
      <c r="B1" s="628"/>
      <c r="C1" s="628"/>
      <c r="D1" s="628"/>
      <c r="E1" s="628"/>
      <c r="F1" s="628"/>
      <c r="G1" s="628"/>
      <c r="H1" s="628"/>
      <c r="I1" s="628"/>
      <c r="J1" s="628"/>
      <c r="K1" s="628"/>
      <c r="L1" s="628"/>
      <c r="M1" s="628"/>
      <c r="N1" s="628"/>
      <c r="O1" s="629"/>
    </row>
    <row r="2" spans="1:15" s="134" customFormat="1" ht="24" customHeight="1">
      <c r="A2" s="616" t="s">
        <v>589</v>
      </c>
      <c r="B2" s="617"/>
      <c r="C2" s="617"/>
      <c r="D2" s="617"/>
      <c r="E2" s="617"/>
      <c r="F2" s="617"/>
      <c r="G2" s="617"/>
      <c r="H2" s="617"/>
      <c r="I2" s="617"/>
      <c r="J2" s="617"/>
      <c r="K2" s="617"/>
      <c r="L2" s="617"/>
      <c r="M2" s="617"/>
      <c r="N2" s="617"/>
      <c r="O2" s="618"/>
    </row>
    <row r="3" spans="1:15" s="4" customFormat="1" ht="7.5" customHeight="1" thickBot="1">
      <c r="A3" s="638"/>
      <c r="B3" s="639"/>
      <c r="C3" s="639"/>
      <c r="D3" s="639"/>
      <c r="E3" s="639"/>
      <c r="F3" s="639"/>
      <c r="G3" s="639"/>
      <c r="H3" s="639"/>
      <c r="I3" s="639"/>
      <c r="J3" s="639"/>
      <c r="K3" s="639"/>
      <c r="L3" s="639"/>
      <c r="M3" s="639"/>
      <c r="N3" s="639"/>
      <c r="O3" s="640"/>
    </row>
    <row r="4" spans="1:15"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c r="A5" s="458" t="s">
        <v>284</v>
      </c>
      <c r="B5" s="459"/>
      <c r="C5" s="459"/>
      <c r="D5" s="459"/>
      <c r="E5" s="459"/>
      <c r="F5" s="459"/>
      <c r="G5" s="459"/>
      <c r="H5" s="459"/>
      <c r="I5" s="459"/>
      <c r="J5" s="459"/>
      <c r="K5" s="459"/>
      <c r="L5" s="459"/>
      <c r="M5" s="459"/>
      <c r="N5" s="459"/>
      <c r="O5" s="373" t="s">
        <v>1598</v>
      </c>
    </row>
    <row r="6" spans="1:15">
      <c r="A6" s="460" t="s">
        <v>1599</v>
      </c>
      <c r="B6" s="23"/>
      <c r="C6" s="23"/>
      <c r="D6" s="23"/>
      <c r="E6" s="23"/>
      <c r="F6" s="23"/>
      <c r="G6" s="23"/>
      <c r="H6" s="23"/>
      <c r="I6" s="23"/>
      <c r="J6" s="23"/>
      <c r="K6" s="23"/>
      <c r="L6" s="23"/>
      <c r="M6" s="23"/>
      <c r="N6" s="23"/>
      <c r="O6" s="378" t="s">
        <v>1600</v>
      </c>
    </row>
    <row r="7" spans="1:15">
      <c r="A7" s="461" t="s">
        <v>1601</v>
      </c>
      <c r="B7" s="69">
        <v>14.975308030000001</v>
      </c>
      <c r="C7" s="69">
        <v>24.528444929999999</v>
      </c>
      <c r="D7" s="69">
        <v>23.065301559999998</v>
      </c>
      <c r="E7" s="69">
        <v>28.054370810000002</v>
      </c>
      <c r="F7" s="69">
        <v>34.908694260000004</v>
      </c>
      <c r="G7" s="69">
        <v>39.064723350000001</v>
      </c>
      <c r="H7" s="69">
        <v>39.487804080000004</v>
      </c>
      <c r="I7" s="69">
        <v>43.76994638</v>
      </c>
      <c r="J7" s="69">
        <v>2.2132212600000001</v>
      </c>
      <c r="K7" s="69">
        <v>9.6405483800000003</v>
      </c>
      <c r="L7" s="69">
        <v>14.529208339999999</v>
      </c>
      <c r="M7" s="69">
        <v>12.83787721</v>
      </c>
      <c r="N7" s="69">
        <v>15.609362570000002</v>
      </c>
      <c r="O7" s="382" t="s">
        <v>1602</v>
      </c>
    </row>
    <row r="8" spans="1:15" ht="19.5">
      <c r="A8" s="461" t="s">
        <v>1603</v>
      </c>
      <c r="B8" s="69">
        <v>0</v>
      </c>
      <c r="C8" s="69">
        <v>0</v>
      </c>
      <c r="D8" s="69">
        <v>0</v>
      </c>
      <c r="E8" s="69">
        <v>0</v>
      </c>
      <c r="F8" s="69">
        <v>0</v>
      </c>
      <c r="G8" s="69">
        <v>0</v>
      </c>
      <c r="H8" s="69">
        <v>0</v>
      </c>
      <c r="I8" s="69">
        <v>0</v>
      </c>
      <c r="J8" s="69">
        <v>0</v>
      </c>
      <c r="K8" s="69">
        <v>0</v>
      </c>
      <c r="L8" s="69">
        <v>0</v>
      </c>
      <c r="M8" s="69">
        <v>0</v>
      </c>
      <c r="N8" s="69">
        <v>0</v>
      </c>
      <c r="O8" s="382" t="s">
        <v>1604</v>
      </c>
    </row>
    <row r="9" spans="1:15" ht="19.5">
      <c r="A9" s="461" t="s">
        <v>1605</v>
      </c>
      <c r="B9" s="69">
        <v>0</v>
      </c>
      <c r="C9" s="69">
        <v>0</v>
      </c>
      <c r="D9" s="69">
        <v>0</v>
      </c>
      <c r="E9" s="69">
        <v>0</v>
      </c>
      <c r="F9" s="69">
        <v>0</v>
      </c>
      <c r="G9" s="69">
        <v>0</v>
      </c>
      <c r="H9" s="69">
        <v>0</v>
      </c>
      <c r="I9" s="69">
        <v>0</v>
      </c>
      <c r="J9" s="69">
        <v>0</v>
      </c>
      <c r="K9" s="69">
        <v>0</v>
      </c>
      <c r="L9" s="69">
        <v>0</v>
      </c>
      <c r="M9" s="69">
        <v>0</v>
      </c>
      <c r="N9" s="69">
        <v>0</v>
      </c>
      <c r="O9" s="382" t="s">
        <v>1606</v>
      </c>
    </row>
    <row r="10" spans="1:15">
      <c r="A10" s="461" t="s">
        <v>1607</v>
      </c>
      <c r="B10" s="69">
        <v>14.975308030000001</v>
      </c>
      <c r="C10" s="69">
        <v>24.528444929999999</v>
      </c>
      <c r="D10" s="69">
        <v>23.065301559999998</v>
      </c>
      <c r="E10" s="69">
        <v>28.054370810000002</v>
      </c>
      <c r="F10" s="69">
        <v>34.908694260000004</v>
      </c>
      <c r="G10" s="69">
        <v>39.064723350000001</v>
      </c>
      <c r="H10" s="69">
        <v>39.487804080000004</v>
      </c>
      <c r="I10" s="69">
        <v>43.76994638</v>
      </c>
      <c r="J10" s="69">
        <v>2.2132212600000001</v>
      </c>
      <c r="K10" s="69">
        <v>9.6405483800000003</v>
      </c>
      <c r="L10" s="69">
        <v>14.529208339999999</v>
      </c>
      <c r="M10" s="69">
        <v>12.83787721</v>
      </c>
      <c r="N10" s="69">
        <v>15.609362570000002</v>
      </c>
      <c r="O10" s="382" t="s">
        <v>1608</v>
      </c>
    </row>
    <row r="11" spans="1:15">
      <c r="A11" s="467" t="s">
        <v>1609</v>
      </c>
      <c r="B11" s="69">
        <v>0</v>
      </c>
      <c r="C11" s="69">
        <v>0</v>
      </c>
      <c r="D11" s="69">
        <v>0</v>
      </c>
      <c r="E11" s="69">
        <v>0</v>
      </c>
      <c r="F11" s="69">
        <v>0</v>
      </c>
      <c r="G11" s="69">
        <v>0</v>
      </c>
      <c r="H11" s="69">
        <v>0</v>
      </c>
      <c r="I11" s="69">
        <v>0</v>
      </c>
      <c r="J11" s="69">
        <v>0</v>
      </c>
      <c r="K11" s="69">
        <v>0</v>
      </c>
      <c r="L11" s="69">
        <v>0</v>
      </c>
      <c r="M11" s="69">
        <v>0</v>
      </c>
      <c r="N11" s="69">
        <v>0</v>
      </c>
      <c r="O11" s="462" t="s">
        <v>1610</v>
      </c>
    </row>
    <row r="12" spans="1:15" ht="19.5">
      <c r="A12" s="467" t="s">
        <v>1611</v>
      </c>
      <c r="B12" s="69">
        <v>1.2493053199999999</v>
      </c>
      <c r="C12" s="69">
        <v>1.1559550599999999</v>
      </c>
      <c r="D12" s="69">
        <v>1.0922192800000001</v>
      </c>
      <c r="E12" s="69">
        <v>1.2460093400000001</v>
      </c>
      <c r="F12" s="69">
        <v>1.2460093400000001</v>
      </c>
      <c r="G12" s="69">
        <v>1.16654653</v>
      </c>
      <c r="H12" s="69">
        <v>1.18992732</v>
      </c>
      <c r="I12" s="69">
        <v>1.1528614699999999</v>
      </c>
      <c r="J12" s="69">
        <v>0</v>
      </c>
      <c r="K12" s="69">
        <v>0.51998501999999991</v>
      </c>
      <c r="L12" s="69">
        <v>0.34465519</v>
      </c>
      <c r="M12" s="69">
        <v>0.29489911999999996</v>
      </c>
      <c r="N12" s="69">
        <v>1.32047508</v>
      </c>
      <c r="O12" s="462" t="s">
        <v>1612</v>
      </c>
    </row>
    <row r="13" spans="1:15" ht="19.5">
      <c r="A13" s="467" t="s">
        <v>1613</v>
      </c>
      <c r="B13" s="69">
        <v>0</v>
      </c>
      <c r="C13" s="69">
        <v>0</v>
      </c>
      <c r="D13" s="69">
        <v>0</v>
      </c>
      <c r="E13" s="69">
        <v>0</v>
      </c>
      <c r="F13" s="69">
        <v>0</v>
      </c>
      <c r="G13" s="69">
        <v>0</v>
      </c>
      <c r="H13" s="69">
        <v>0</v>
      </c>
      <c r="I13" s="69">
        <v>0</v>
      </c>
      <c r="J13" s="69">
        <v>0</v>
      </c>
      <c r="K13" s="69">
        <v>0</v>
      </c>
      <c r="L13" s="69">
        <v>0</v>
      </c>
      <c r="M13" s="69">
        <v>0</v>
      </c>
      <c r="N13" s="69">
        <v>0</v>
      </c>
      <c r="O13" s="462" t="s">
        <v>1614</v>
      </c>
    </row>
    <row r="14" spans="1:15">
      <c r="A14" s="467" t="s">
        <v>1615</v>
      </c>
      <c r="B14" s="69">
        <v>0</v>
      </c>
      <c r="C14" s="69">
        <v>0</v>
      </c>
      <c r="D14" s="69">
        <v>0</v>
      </c>
      <c r="E14" s="69">
        <v>0</v>
      </c>
      <c r="F14" s="69">
        <v>0</v>
      </c>
      <c r="G14" s="69">
        <v>0</v>
      </c>
      <c r="H14" s="69">
        <v>0</v>
      </c>
      <c r="I14" s="69">
        <v>0</v>
      </c>
      <c r="J14" s="69">
        <v>0</v>
      </c>
      <c r="K14" s="69">
        <v>0</v>
      </c>
      <c r="L14" s="69">
        <v>0</v>
      </c>
      <c r="M14" s="69">
        <v>0</v>
      </c>
      <c r="N14" s="69">
        <v>0</v>
      </c>
      <c r="O14" s="462" t="s">
        <v>1616</v>
      </c>
    </row>
    <row r="15" spans="1:15">
      <c r="A15" s="467" t="s">
        <v>1617</v>
      </c>
      <c r="B15" s="69">
        <v>13.415185959999999</v>
      </c>
      <c r="C15" s="69">
        <v>15.82164139</v>
      </c>
      <c r="D15" s="69">
        <v>18.372954329999999</v>
      </c>
      <c r="E15" s="69">
        <v>21.274699100000003</v>
      </c>
      <c r="F15" s="69">
        <v>23.262955580000003</v>
      </c>
      <c r="G15" s="69">
        <v>25.359313490000002</v>
      </c>
      <c r="H15" s="69">
        <v>22.569755259999997</v>
      </c>
      <c r="I15" s="69">
        <v>25.478742780000001</v>
      </c>
      <c r="J15" s="69">
        <v>2.1002732699999997</v>
      </c>
      <c r="K15" s="69">
        <v>5.5818597599999995</v>
      </c>
      <c r="L15" s="69">
        <v>8.4682848599999989</v>
      </c>
      <c r="M15" s="69">
        <v>10.38093372</v>
      </c>
      <c r="N15" s="69">
        <v>12.81011951</v>
      </c>
      <c r="O15" s="462" t="s">
        <v>1618</v>
      </c>
    </row>
    <row r="16" spans="1:15">
      <c r="A16" s="463" t="s">
        <v>1619</v>
      </c>
      <c r="B16" s="69">
        <v>29.639799350000001</v>
      </c>
      <c r="C16" s="69">
        <v>41.506041410000009</v>
      </c>
      <c r="D16" s="69">
        <v>42.530475189999997</v>
      </c>
      <c r="E16" s="69">
        <v>50.575079290000005</v>
      </c>
      <c r="F16" s="69">
        <v>59.417659209999997</v>
      </c>
      <c r="G16" s="69">
        <v>65.5905834</v>
      </c>
      <c r="H16" s="69">
        <v>63.247486670000001</v>
      </c>
      <c r="I16" s="69">
        <v>70.401550650000004</v>
      </c>
      <c r="J16" s="69">
        <v>4.3134945299999998</v>
      </c>
      <c r="K16" s="69">
        <v>15.742393179999999</v>
      </c>
      <c r="L16" s="69">
        <v>23.34214841</v>
      </c>
      <c r="M16" s="69">
        <v>23.513710079999999</v>
      </c>
      <c r="N16" s="69">
        <v>29.73995717</v>
      </c>
      <c r="O16" s="304" t="s">
        <v>1620</v>
      </c>
    </row>
    <row r="17" spans="1:15">
      <c r="A17" s="464" t="s">
        <v>1621</v>
      </c>
      <c r="B17" s="69"/>
      <c r="C17" s="69"/>
      <c r="D17" s="69"/>
      <c r="E17" s="69"/>
      <c r="F17" s="69"/>
      <c r="G17" s="69"/>
      <c r="H17" s="69"/>
      <c r="I17" s="69"/>
      <c r="J17" s="69"/>
      <c r="K17" s="69"/>
      <c r="L17" s="69"/>
      <c r="M17" s="69"/>
      <c r="N17" s="69"/>
      <c r="O17" s="384" t="s">
        <v>302</v>
      </c>
    </row>
    <row r="18" spans="1:15">
      <c r="A18" s="460" t="s">
        <v>1622</v>
      </c>
      <c r="B18" s="69"/>
      <c r="C18" s="69"/>
      <c r="D18" s="69"/>
      <c r="E18" s="69"/>
      <c r="F18" s="69"/>
      <c r="G18" s="69"/>
      <c r="H18" s="69"/>
      <c r="I18" s="69"/>
      <c r="J18" s="69"/>
      <c r="K18" s="69"/>
      <c r="L18" s="69"/>
      <c r="M18" s="69"/>
      <c r="N18" s="69"/>
      <c r="O18" s="378" t="s">
        <v>1623</v>
      </c>
    </row>
    <row r="19" spans="1:15">
      <c r="A19" s="461" t="s">
        <v>1624</v>
      </c>
      <c r="B19" s="69">
        <v>0</v>
      </c>
      <c r="C19" s="69">
        <v>0</v>
      </c>
      <c r="D19" s="69">
        <v>0</v>
      </c>
      <c r="E19" s="69">
        <v>0</v>
      </c>
      <c r="F19" s="69">
        <v>0</v>
      </c>
      <c r="G19" s="69">
        <v>0</v>
      </c>
      <c r="H19" s="69">
        <v>0</v>
      </c>
      <c r="I19" s="69">
        <v>0</v>
      </c>
      <c r="J19" s="69">
        <v>0</v>
      </c>
      <c r="K19" s="69">
        <v>0</v>
      </c>
      <c r="L19" s="69">
        <v>0</v>
      </c>
      <c r="M19" s="69">
        <v>0</v>
      </c>
      <c r="N19" s="69">
        <v>0</v>
      </c>
      <c r="O19" s="382" t="s">
        <v>1625</v>
      </c>
    </row>
    <row r="20" spans="1:15">
      <c r="A20" s="461" t="s">
        <v>1626</v>
      </c>
      <c r="B20" s="69">
        <v>0</v>
      </c>
      <c r="C20" s="69">
        <v>0</v>
      </c>
      <c r="D20" s="69">
        <v>0</v>
      </c>
      <c r="E20" s="69">
        <v>0</v>
      </c>
      <c r="F20" s="69">
        <v>0</v>
      </c>
      <c r="G20" s="69">
        <v>0</v>
      </c>
      <c r="H20" s="69">
        <v>0</v>
      </c>
      <c r="I20" s="69">
        <v>0</v>
      </c>
      <c r="J20" s="69">
        <v>0</v>
      </c>
      <c r="K20" s="69">
        <v>0</v>
      </c>
      <c r="L20" s="69">
        <v>0</v>
      </c>
      <c r="M20" s="69">
        <v>0</v>
      </c>
      <c r="N20" s="69">
        <v>0</v>
      </c>
      <c r="O20" s="382" t="s">
        <v>1627</v>
      </c>
    </row>
    <row r="21" spans="1:15">
      <c r="A21" s="461" t="s">
        <v>1628</v>
      </c>
      <c r="B21" s="69">
        <v>0</v>
      </c>
      <c r="C21" s="69">
        <v>0</v>
      </c>
      <c r="D21" s="69">
        <v>0</v>
      </c>
      <c r="E21" s="69">
        <v>0</v>
      </c>
      <c r="F21" s="69">
        <v>0</v>
      </c>
      <c r="G21" s="69">
        <v>0</v>
      </c>
      <c r="H21" s="69">
        <v>0</v>
      </c>
      <c r="I21" s="69">
        <v>0</v>
      </c>
      <c r="J21" s="69">
        <v>0</v>
      </c>
      <c r="K21" s="69">
        <v>0</v>
      </c>
      <c r="L21" s="69">
        <v>0</v>
      </c>
      <c r="M21" s="69">
        <v>0</v>
      </c>
      <c r="N21" s="69">
        <v>0</v>
      </c>
      <c r="O21" s="382" t="s">
        <v>1629</v>
      </c>
    </row>
    <row r="22" spans="1:15">
      <c r="A22" s="461" t="s">
        <v>1630</v>
      </c>
      <c r="B22" s="69">
        <v>0</v>
      </c>
      <c r="C22" s="69">
        <v>0</v>
      </c>
      <c r="D22" s="69">
        <v>0</v>
      </c>
      <c r="E22" s="69">
        <v>0</v>
      </c>
      <c r="F22" s="69">
        <v>0</v>
      </c>
      <c r="G22" s="69">
        <v>0</v>
      </c>
      <c r="H22" s="69">
        <v>0</v>
      </c>
      <c r="I22" s="69">
        <v>0</v>
      </c>
      <c r="J22" s="69">
        <v>0</v>
      </c>
      <c r="K22" s="69">
        <v>0</v>
      </c>
      <c r="L22" s="69">
        <v>0</v>
      </c>
      <c r="M22" s="69">
        <v>0</v>
      </c>
      <c r="N22" s="69">
        <v>0</v>
      </c>
      <c r="O22" s="382" t="s">
        <v>1631</v>
      </c>
    </row>
    <row r="23" spans="1:15">
      <c r="A23" s="461" t="s">
        <v>1632</v>
      </c>
      <c r="B23" s="69">
        <v>0</v>
      </c>
      <c r="C23" s="69">
        <v>0</v>
      </c>
      <c r="D23" s="69">
        <v>0</v>
      </c>
      <c r="E23" s="69">
        <v>0</v>
      </c>
      <c r="F23" s="69">
        <v>0</v>
      </c>
      <c r="G23" s="69">
        <v>0</v>
      </c>
      <c r="H23" s="69">
        <v>0</v>
      </c>
      <c r="I23" s="69">
        <v>0</v>
      </c>
      <c r="J23" s="69">
        <v>0</v>
      </c>
      <c r="K23" s="69">
        <v>0</v>
      </c>
      <c r="L23" s="69">
        <v>0</v>
      </c>
      <c r="M23" s="69">
        <v>0</v>
      </c>
      <c r="N23" s="69">
        <v>0</v>
      </c>
      <c r="O23" s="382" t="s">
        <v>1633</v>
      </c>
    </row>
    <row r="24" spans="1:15">
      <c r="A24" s="460" t="s">
        <v>1634</v>
      </c>
      <c r="B24" s="69">
        <v>0</v>
      </c>
      <c r="C24" s="69">
        <v>0</v>
      </c>
      <c r="D24" s="69">
        <v>0</v>
      </c>
      <c r="E24" s="69">
        <v>0</v>
      </c>
      <c r="F24" s="69">
        <v>0</v>
      </c>
      <c r="G24" s="69">
        <v>0</v>
      </c>
      <c r="H24" s="69">
        <v>0</v>
      </c>
      <c r="I24" s="69">
        <v>0</v>
      </c>
      <c r="J24" s="69">
        <v>0</v>
      </c>
      <c r="K24" s="69">
        <v>0</v>
      </c>
      <c r="L24" s="69">
        <v>0</v>
      </c>
      <c r="M24" s="69">
        <v>0</v>
      </c>
      <c r="N24" s="69">
        <v>0</v>
      </c>
      <c r="O24" s="378" t="s">
        <v>1635</v>
      </c>
    </row>
    <row r="25" spans="1:15">
      <c r="A25" s="460" t="s">
        <v>1636</v>
      </c>
      <c r="B25" s="69">
        <v>0.82662588999999997</v>
      </c>
      <c r="C25" s="69">
        <v>1.3172488900000001</v>
      </c>
      <c r="D25" s="69">
        <v>1.29339464</v>
      </c>
      <c r="E25" s="69">
        <v>1.9084661900000002</v>
      </c>
      <c r="F25" s="69">
        <v>1.9063897700000001</v>
      </c>
      <c r="G25" s="69">
        <v>1.5767793800000001</v>
      </c>
      <c r="H25" s="69">
        <v>1.4050867699999998</v>
      </c>
      <c r="I25" s="69">
        <v>1.96206594</v>
      </c>
      <c r="J25" s="69">
        <v>3.2223500000000002E-2</v>
      </c>
      <c r="K25" s="69">
        <v>0.16228112</v>
      </c>
      <c r="L25" s="69">
        <v>0.60946953000000004</v>
      </c>
      <c r="M25" s="69">
        <v>1.0210008500000001</v>
      </c>
      <c r="N25" s="69">
        <v>0.87295373999999992</v>
      </c>
      <c r="O25" s="378" t="s">
        <v>1637</v>
      </c>
    </row>
    <row r="26" spans="1:15">
      <c r="A26" s="460" t="s">
        <v>1638</v>
      </c>
      <c r="B26" s="69">
        <v>5.8569738200000003</v>
      </c>
      <c r="C26" s="69">
        <v>8.2735763999999996</v>
      </c>
      <c r="D26" s="69">
        <v>8.2590211300000007</v>
      </c>
      <c r="E26" s="69">
        <v>8.8323351700000003</v>
      </c>
      <c r="F26" s="69">
        <v>9.4073435299999986</v>
      </c>
      <c r="G26" s="69">
        <v>10.50262873</v>
      </c>
      <c r="H26" s="69">
        <v>11.54506383</v>
      </c>
      <c r="I26" s="69">
        <v>14.899639179999999</v>
      </c>
      <c r="J26" s="69">
        <v>0.49933430000000001</v>
      </c>
      <c r="K26" s="69">
        <v>2.85437487</v>
      </c>
      <c r="L26" s="69">
        <v>4.2833731599999991</v>
      </c>
      <c r="M26" s="69">
        <v>8.76404739</v>
      </c>
      <c r="N26" s="69">
        <v>7.7015731300000008</v>
      </c>
      <c r="O26" s="378" t="s">
        <v>1639</v>
      </c>
    </row>
    <row r="27" spans="1:15">
      <c r="A27" s="460" t="s">
        <v>1640</v>
      </c>
      <c r="B27" s="69">
        <v>0.10879084</v>
      </c>
      <c r="C27" s="69">
        <v>7.5398709999999994E-2</v>
      </c>
      <c r="D27" s="69">
        <v>7.9079999999999998E-2</v>
      </c>
      <c r="E27" s="69">
        <v>0.1175365</v>
      </c>
      <c r="F27" s="69">
        <v>0.49475193000000001</v>
      </c>
      <c r="G27" s="69">
        <v>0.50001600000000002</v>
      </c>
      <c r="H27" s="69">
        <v>0.51568561999999996</v>
      </c>
      <c r="I27" s="69">
        <v>0.21108384000000002</v>
      </c>
      <c r="J27" s="69">
        <v>-9.3244000000000009E-4</v>
      </c>
      <c r="K27" s="69">
        <v>9.3632400000000001E-3</v>
      </c>
      <c r="L27" s="69">
        <v>-5.1547269999999999E-2</v>
      </c>
      <c r="M27" s="69">
        <v>6.1146299999999994E-2</v>
      </c>
      <c r="N27" s="69">
        <v>8.0964380000000002E-2</v>
      </c>
      <c r="O27" s="378" t="s">
        <v>1641</v>
      </c>
    </row>
    <row r="28" spans="1:15">
      <c r="A28" s="463" t="s">
        <v>1642</v>
      </c>
      <c r="B28" s="69">
        <v>6.7923905800000002</v>
      </c>
      <c r="C28" s="69">
        <v>9.6662240099999988</v>
      </c>
      <c r="D28" s="69">
        <v>9.6314957800000016</v>
      </c>
      <c r="E28" s="69">
        <v>10.85833789</v>
      </c>
      <c r="F28" s="69">
        <v>11.808485239999998</v>
      </c>
      <c r="G28" s="69">
        <v>12.579424139999999</v>
      </c>
      <c r="H28" s="69">
        <v>13.465836230000001</v>
      </c>
      <c r="I28" s="69">
        <v>17.072788959999997</v>
      </c>
      <c r="J28" s="69">
        <v>0.53062535</v>
      </c>
      <c r="K28" s="69">
        <v>3.0260192400000001</v>
      </c>
      <c r="L28" s="69">
        <v>4.8412954299999997</v>
      </c>
      <c r="M28" s="69">
        <v>9.8461945600000007</v>
      </c>
      <c r="N28" s="69">
        <v>8.6554912799999997</v>
      </c>
      <c r="O28" s="304" t="s">
        <v>1643</v>
      </c>
    </row>
    <row r="29" spans="1:15">
      <c r="A29" s="468" t="s">
        <v>1644</v>
      </c>
      <c r="B29" s="69">
        <v>0</v>
      </c>
      <c r="C29" s="69">
        <v>0</v>
      </c>
      <c r="D29" s="69">
        <v>0</v>
      </c>
      <c r="E29" s="69">
        <v>0</v>
      </c>
      <c r="F29" s="69">
        <v>0</v>
      </c>
      <c r="G29" s="69">
        <v>0</v>
      </c>
      <c r="H29" s="69">
        <v>0</v>
      </c>
      <c r="I29" s="69">
        <v>0</v>
      </c>
      <c r="J29" s="69">
        <v>0</v>
      </c>
      <c r="K29" s="69">
        <v>0</v>
      </c>
      <c r="L29" s="69">
        <v>0</v>
      </c>
      <c r="M29" s="69">
        <v>0</v>
      </c>
      <c r="N29" s="69">
        <v>0</v>
      </c>
      <c r="O29" s="469" t="s">
        <v>1645</v>
      </c>
    </row>
    <row r="30" spans="1:15">
      <c r="A30" s="468" t="s">
        <v>1646</v>
      </c>
      <c r="B30" s="69">
        <v>2.5583689999999996E-2</v>
      </c>
      <c r="C30" s="69">
        <v>4.3316859999999999E-2</v>
      </c>
      <c r="D30" s="69">
        <v>9.1514899999999982E-3</v>
      </c>
      <c r="E30" s="69">
        <v>6.3547900000000008E-3</v>
      </c>
      <c r="F30" s="69">
        <v>8.9143899999999995E-3</v>
      </c>
      <c r="G30" s="69">
        <v>1.178126E-2</v>
      </c>
      <c r="H30" s="69">
        <v>1.955554E-2</v>
      </c>
      <c r="I30" s="69">
        <v>3.1702206699999995</v>
      </c>
      <c r="J30" s="69">
        <v>1.0400000000000001E-3</v>
      </c>
      <c r="K30" s="69">
        <v>-1.6778000000000005E-4</v>
      </c>
      <c r="L30" s="69">
        <v>9.0802100000000018E-3</v>
      </c>
      <c r="M30" s="69">
        <v>-1.4422899999999999E-3</v>
      </c>
      <c r="N30" s="69">
        <v>1.9303359999999999E-2</v>
      </c>
      <c r="O30" s="469" t="s">
        <v>1647</v>
      </c>
    </row>
    <row r="31" spans="1:15">
      <c r="A31" s="465" t="s">
        <v>1648</v>
      </c>
      <c r="B31" s="69">
        <v>22.872992440000001</v>
      </c>
      <c r="C31" s="69">
        <v>31.883134250000001</v>
      </c>
      <c r="D31" s="69">
        <v>32.908130909999997</v>
      </c>
      <c r="E31" s="69">
        <v>39.723096179999999</v>
      </c>
      <c r="F31" s="69">
        <v>47.618088350000001</v>
      </c>
      <c r="G31" s="69">
        <v>53.022940509999998</v>
      </c>
      <c r="H31" s="69">
        <v>49.801205979999999</v>
      </c>
      <c r="I31" s="69">
        <v>56.498982349999999</v>
      </c>
      <c r="J31" s="69">
        <v>3.7839091699999998</v>
      </c>
      <c r="K31" s="69">
        <v>12.716206139999999</v>
      </c>
      <c r="L31" s="69">
        <v>18.509933189999998</v>
      </c>
      <c r="M31" s="69">
        <v>13.666073219999999</v>
      </c>
      <c r="N31" s="69">
        <v>21.10376926</v>
      </c>
      <c r="O31" s="469" t="s">
        <v>1649</v>
      </c>
    </row>
    <row r="32" spans="1:15">
      <c r="A32" s="465" t="s">
        <v>1650</v>
      </c>
      <c r="B32" s="69">
        <v>0</v>
      </c>
      <c r="C32" s="69">
        <v>0.17445078</v>
      </c>
      <c r="D32" s="69">
        <v>0.10636572</v>
      </c>
      <c r="E32" s="69">
        <v>8.5676779999999994E-2</v>
      </c>
      <c r="F32" s="69">
        <v>8.5676779999999994E-2</v>
      </c>
      <c r="G32" s="69">
        <v>0.11890494</v>
      </c>
      <c r="H32" s="69">
        <v>4.6662219999999997E-2</v>
      </c>
      <c r="I32" s="69">
        <v>0.15967769999999998</v>
      </c>
      <c r="J32" s="69">
        <v>0</v>
      </c>
      <c r="K32" s="69">
        <v>0</v>
      </c>
      <c r="L32" s="69">
        <v>-0.74844527999999999</v>
      </c>
      <c r="M32" s="69">
        <v>0</v>
      </c>
      <c r="N32" s="69">
        <v>0</v>
      </c>
      <c r="O32" s="469" t="s">
        <v>1650</v>
      </c>
    </row>
    <row r="33" spans="1:15">
      <c r="A33" s="464" t="s">
        <v>1651</v>
      </c>
      <c r="B33" s="69">
        <v>22.872992440000001</v>
      </c>
      <c r="C33" s="69">
        <v>31.70868347</v>
      </c>
      <c r="D33" s="69">
        <v>32.801765189999998</v>
      </c>
      <c r="E33" s="69">
        <v>39.637419389999998</v>
      </c>
      <c r="F33" s="69">
        <v>47.532411559999993</v>
      </c>
      <c r="G33" s="69">
        <v>52.904035560000004</v>
      </c>
      <c r="H33" s="69">
        <v>49.754543749999996</v>
      </c>
      <c r="I33" s="69">
        <v>56.339304649999995</v>
      </c>
      <c r="J33" s="69">
        <v>3.7839091699999998</v>
      </c>
      <c r="K33" s="69">
        <v>12.716206139999999</v>
      </c>
      <c r="L33" s="69">
        <v>19.258378480000001</v>
      </c>
      <c r="M33" s="69">
        <v>13.666073219999999</v>
      </c>
      <c r="N33" s="69">
        <v>21.10376926</v>
      </c>
      <c r="O33" s="384" t="s">
        <v>1652</v>
      </c>
    </row>
    <row r="34" spans="1:15">
      <c r="A34" s="465" t="s">
        <v>1653</v>
      </c>
      <c r="B34" s="69">
        <v>1.79293747</v>
      </c>
      <c r="C34" s="69">
        <v>3.3727497099999999</v>
      </c>
      <c r="D34" s="69">
        <v>2.8854020299999998</v>
      </c>
      <c r="E34" s="69">
        <v>4.0610286499999999</v>
      </c>
      <c r="F34" s="69">
        <v>5.4525558900000002</v>
      </c>
      <c r="G34" s="69">
        <v>5.6322300500000004</v>
      </c>
      <c r="H34" s="69">
        <v>4.8592253199999993</v>
      </c>
      <c r="I34" s="69">
        <v>5.7026193799999998</v>
      </c>
      <c r="J34" s="69">
        <v>0.12660272</v>
      </c>
      <c r="K34" s="69">
        <v>1.3875038500000001</v>
      </c>
      <c r="L34" s="69">
        <v>2.2835289800000003</v>
      </c>
      <c r="M34" s="69">
        <v>1.0040610399999998</v>
      </c>
      <c r="N34" s="69">
        <v>1.8912719600000001</v>
      </c>
      <c r="O34" s="466" t="s">
        <v>1654</v>
      </c>
    </row>
    <row r="35" spans="1:15">
      <c r="A35" s="465" t="s">
        <v>1655</v>
      </c>
      <c r="B35" s="69">
        <v>21.080054970000003</v>
      </c>
      <c r="C35" s="69">
        <v>28.33593376</v>
      </c>
      <c r="D35" s="69">
        <v>29.916363149999999</v>
      </c>
      <c r="E35" s="69">
        <v>35.576390740000001</v>
      </c>
      <c r="F35" s="69">
        <v>42.07985566</v>
      </c>
      <c r="G35" s="69">
        <v>47.271805499999999</v>
      </c>
      <c r="H35" s="69">
        <v>44.895318429999996</v>
      </c>
      <c r="I35" s="69">
        <v>50.636685249999999</v>
      </c>
      <c r="J35" s="69">
        <v>3.6573064500000001</v>
      </c>
      <c r="K35" s="69">
        <v>11.328702289999999</v>
      </c>
      <c r="L35" s="69">
        <v>16.97484949</v>
      </c>
      <c r="M35" s="69">
        <v>12.662012160000002</v>
      </c>
      <c r="N35" s="69">
        <v>19.212497289999998</v>
      </c>
      <c r="O35" s="466" t="s">
        <v>1656</v>
      </c>
    </row>
    <row r="36" spans="1:15">
      <c r="A36" s="465" t="s">
        <v>1657</v>
      </c>
      <c r="B36" s="69">
        <v>0</v>
      </c>
      <c r="C36" s="69">
        <v>0</v>
      </c>
      <c r="D36" s="69">
        <v>0</v>
      </c>
      <c r="E36" s="69">
        <v>0</v>
      </c>
      <c r="F36" s="69">
        <v>0</v>
      </c>
      <c r="G36" s="69">
        <v>0</v>
      </c>
      <c r="H36" s="69">
        <v>0</v>
      </c>
      <c r="I36" s="69">
        <v>0</v>
      </c>
      <c r="J36" s="69">
        <v>0</v>
      </c>
      <c r="K36" s="69">
        <v>0</v>
      </c>
      <c r="L36" s="69">
        <v>-0.53453909999999993</v>
      </c>
      <c r="M36" s="69">
        <v>0.56069709999999995</v>
      </c>
      <c r="N36" s="69">
        <v>1.01688</v>
      </c>
      <c r="O36" s="466" t="s">
        <v>1658</v>
      </c>
    </row>
    <row r="37" spans="1:15" s="103" customFormat="1" thickBot="1">
      <c r="A37" s="464" t="s">
        <v>1659</v>
      </c>
      <c r="B37" s="470">
        <v>21.080054970000003</v>
      </c>
      <c r="C37" s="470">
        <v>28.33593376</v>
      </c>
      <c r="D37" s="470">
        <v>29.916363149999999</v>
      </c>
      <c r="E37" s="470">
        <v>35.576390740000001</v>
      </c>
      <c r="F37" s="470">
        <v>42.07985566</v>
      </c>
      <c r="G37" s="470">
        <v>47.271805499999999</v>
      </c>
      <c r="H37" s="470">
        <v>44.895318429999996</v>
      </c>
      <c r="I37" s="470">
        <v>50.636685249999999</v>
      </c>
      <c r="J37" s="470">
        <v>3.6573064500000001</v>
      </c>
      <c r="K37" s="470">
        <v>11.328702289999999</v>
      </c>
      <c r="L37" s="470">
        <v>16.44031039</v>
      </c>
      <c r="M37" s="470">
        <v>13.22270926</v>
      </c>
      <c r="N37" s="470">
        <v>20.229377289999995</v>
      </c>
      <c r="O37" s="384" t="s">
        <v>1660</v>
      </c>
    </row>
    <row r="38" spans="1:15" ht="15.75" customHeight="1" thickBot="1">
      <c r="A38" s="619"/>
      <c r="B38" s="620"/>
      <c r="C38" s="620"/>
      <c r="D38" s="620"/>
      <c r="E38" s="620"/>
      <c r="F38" s="620"/>
      <c r="G38" s="620"/>
      <c r="H38" s="620"/>
      <c r="I38" s="620"/>
      <c r="J38" s="620"/>
      <c r="K38" s="620"/>
      <c r="L38" s="620"/>
      <c r="M38" s="620"/>
      <c r="N38" s="620"/>
      <c r="O38" s="621"/>
    </row>
  </sheetData>
  <mergeCells count="4">
    <mergeCell ref="A1:O1"/>
    <mergeCell ref="A2:O2"/>
    <mergeCell ref="A38:O38"/>
    <mergeCell ref="A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F41" sqref="F41"/>
    </sheetView>
  </sheetViews>
  <sheetFormatPr defaultRowHeight="15"/>
  <cols>
    <col min="1" max="1" width="3.28515625" style="173" customWidth="1"/>
    <col min="2" max="2" width="4.5703125" customWidth="1"/>
    <col min="3" max="3" width="73.42578125" bestFit="1" customWidth="1"/>
    <col min="4" max="4" width="16.140625" customWidth="1"/>
  </cols>
  <sheetData>
    <row r="9" spans="3:5" ht="15.75">
      <c r="C9" t="s">
        <v>670</v>
      </c>
      <c r="D9" s="178"/>
      <c r="E9" s="179"/>
    </row>
    <row r="10" spans="3:5" ht="15.75">
      <c r="C10" s="180" t="s">
        <v>671</v>
      </c>
      <c r="D10" s="178"/>
      <c r="E10" s="179"/>
    </row>
    <row r="11" spans="3:5" ht="15.75">
      <c r="D11" s="178"/>
      <c r="E11" s="179"/>
    </row>
    <row r="12" spans="3:5" ht="15.75">
      <c r="C12" t="s">
        <v>672</v>
      </c>
      <c r="D12" s="178"/>
      <c r="E12" s="179"/>
    </row>
    <row r="13" spans="3:5" ht="15.75">
      <c r="C13" s="180" t="s">
        <v>673</v>
      </c>
      <c r="D13" s="178"/>
      <c r="E13" s="181"/>
    </row>
    <row r="14" spans="3:5" ht="15.75">
      <c r="D14" s="178"/>
      <c r="E14" s="179"/>
    </row>
    <row r="15" spans="3:5" ht="15.75">
      <c r="C15" t="s">
        <v>674</v>
      </c>
      <c r="D15" s="178"/>
      <c r="E15" s="181"/>
    </row>
    <row r="16" spans="3:5" ht="15.75">
      <c r="C16" s="180" t="s">
        <v>675</v>
      </c>
      <c r="D16" s="178">
        <v>1</v>
      </c>
      <c r="E16" s="179"/>
    </row>
    <row r="17" spans="3:5" ht="15.75">
      <c r="D17" s="178"/>
      <c r="E17" s="181"/>
    </row>
    <row r="18" spans="3:5" ht="15.75">
      <c r="C18" s="175" t="s">
        <v>676</v>
      </c>
      <c r="D18" s="182"/>
      <c r="E18" s="181"/>
    </row>
    <row r="19" spans="3:5">
      <c r="C19" s="183" t="s">
        <v>677</v>
      </c>
      <c r="D19" s="182"/>
    </row>
    <row r="20" spans="3:5">
      <c r="D20" s="178"/>
    </row>
    <row r="21" spans="3:5">
      <c r="C21" t="s">
        <v>188</v>
      </c>
      <c r="D21" s="178"/>
    </row>
    <row r="22" spans="3:5">
      <c r="C22" s="180" t="s">
        <v>565</v>
      </c>
      <c r="D22" s="178">
        <v>3</v>
      </c>
    </row>
    <row r="23" spans="3:5" ht="15.75">
      <c r="D23" s="178"/>
      <c r="E23" s="181"/>
    </row>
    <row r="24" spans="3:5">
      <c r="C24" t="s">
        <v>190</v>
      </c>
      <c r="D24" s="178"/>
    </row>
    <row r="25" spans="3:5" ht="15.75">
      <c r="C25" s="180" t="s">
        <v>566</v>
      </c>
      <c r="D25" s="178">
        <v>4</v>
      </c>
      <c r="E25" s="181"/>
    </row>
    <row r="26" spans="3:5">
      <c r="D26" s="178"/>
    </row>
    <row r="27" spans="3:5" ht="15.75">
      <c r="C27" t="s">
        <v>191</v>
      </c>
      <c r="D27" s="178"/>
      <c r="E27" s="181"/>
    </row>
    <row r="28" spans="3:5">
      <c r="C28" s="180" t="s">
        <v>678</v>
      </c>
      <c r="D28" s="178">
        <v>5</v>
      </c>
    </row>
    <row r="29" spans="3:5" ht="15.75">
      <c r="D29" s="178"/>
      <c r="E29" s="181"/>
    </row>
    <row r="30" spans="3:5">
      <c r="C30" t="s">
        <v>192</v>
      </c>
      <c r="D30" s="178"/>
    </row>
    <row r="31" spans="3:5" ht="15.75">
      <c r="C31" s="180" t="s">
        <v>572</v>
      </c>
      <c r="D31" s="178">
        <v>6</v>
      </c>
      <c r="E31" s="181"/>
    </row>
    <row r="32" spans="3:5">
      <c r="D32" s="178"/>
    </row>
    <row r="33" spans="3:4">
      <c r="C33" t="s">
        <v>250</v>
      </c>
      <c r="D33" s="178"/>
    </row>
    <row r="34" spans="3:4">
      <c r="C34" s="180" t="s">
        <v>571</v>
      </c>
      <c r="D34" s="178">
        <v>7</v>
      </c>
    </row>
    <row r="35" spans="3:4">
      <c r="D35" s="178"/>
    </row>
    <row r="36" spans="3:4">
      <c r="C36" t="s">
        <v>251</v>
      </c>
      <c r="D36" s="178"/>
    </row>
    <row r="37" spans="3:4">
      <c r="C37" s="180" t="s">
        <v>573</v>
      </c>
      <c r="D37" s="178">
        <v>8</v>
      </c>
    </row>
    <row r="38" spans="3:4">
      <c r="D38" s="178"/>
    </row>
    <row r="39" spans="3:4">
      <c r="C39" t="s">
        <v>252</v>
      </c>
      <c r="D39" s="178"/>
    </row>
    <row r="40" spans="3:4">
      <c r="C40" s="180" t="s">
        <v>574</v>
      </c>
      <c r="D40" s="178">
        <v>9</v>
      </c>
    </row>
    <row r="41" spans="3:4">
      <c r="D41" s="178"/>
    </row>
    <row r="42" spans="3:4">
      <c r="C42" t="s">
        <v>253</v>
      </c>
      <c r="D42" s="178"/>
    </row>
    <row r="43" spans="3:4">
      <c r="C43" s="180" t="s">
        <v>679</v>
      </c>
      <c r="D43" s="178">
        <v>10</v>
      </c>
    </row>
    <row r="44" spans="3:4">
      <c r="D44" s="178"/>
    </row>
    <row r="45" spans="3:4">
      <c r="C45" t="s">
        <v>254</v>
      </c>
      <c r="D45" s="178"/>
    </row>
    <row r="46" spans="3:4">
      <c r="C46" s="180" t="s">
        <v>575</v>
      </c>
      <c r="D46" s="178">
        <v>11</v>
      </c>
    </row>
    <row r="47" spans="3:4">
      <c r="D47" s="178"/>
    </row>
    <row r="48" spans="3:4">
      <c r="C48" t="s">
        <v>256</v>
      </c>
      <c r="D48" s="178"/>
    </row>
    <row r="49" spans="3:4">
      <c r="C49" s="180" t="s">
        <v>576</v>
      </c>
      <c r="D49" s="178">
        <v>12</v>
      </c>
    </row>
    <row r="50" spans="3:4">
      <c r="D50" s="178"/>
    </row>
    <row r="51" spans="3:4">
      <c r="C51" t="s">
        <v>257</v>
      </c>
      <c r="D51" s="178"/>
    </row>
    <row r="52" spans="3:4">
      <c r="C52" s="180" t="s">
        <v>577</v>
      </c>
      <c r="D52" s="178">
        <v>13</v>
      </c>
    </row>
    <row r="53" spans="3:4">
      <c r="D53" s="178"/>
    </row>
    <row r="54" spans="3:4">
      <c r="C54" t="s">
        <v>258</v>
      </c>
      <c r="D54" s="178"/>
    </row>
    <row r="55" spans="3:4">
      <c r="C55" s="180" t="s">
        <v>578</v>
      </c>
      <c r="D55" s="178">
        <v>14</v>
      </c>
    </row>
    <row r="56" spans="3:4">
      <c r="D56" s="178"/>
    </row>
    <row r="57" spans="3:4">
      <c r="C57" t="s">
        <v>260</v>
      </c>
      <c r="D57" s="178"/>
    </row>
    <row r="58" spans="3:4">
      <c r="C58" s="180" t="s">
        <v>579</v>
      </c>
      <c r="D58" s="178">
        <v>15</v>
      </c>
    </row>
    <row r="59" spans="3:4">
      <c r="D59" s="178"/>
    </row>
    <row r="60" spans="3:4">
      <c r="C60" t="s">
        <v>262</v>
      </c>
      <c r="D60" s="178"/>
    </row>
    <row r="61" spans="3:4">
      <c r="C61" s="180" t="s">
        <v>580</v>
      </c>
      <c r="D61" s="178">
        <v>16</v>
      </c>
    </row>
    <row r="62" spans="3:4">
      <c r="D62" s="178"/>
    </row>
    <row r="63" spans="3:4">
      <c r="C63" t="s">
        <v>280</v>
      </c>
      <c r="D63" s="178"/>
    </row>
    <row r="64" spans="3:4">
      <c r="C64" s="180" t="s">
        <v>581</v>
      </c>
      <c r="D64" s="178">
        <v>17</v>
      </c>
    </row>
    <row r="65" spans="3:4">
      <c r="D65" s="178"/>
    </row>
    <row r="66" spans="3:4">
      <c r="C66" t="s">
        <v>281</v>
      </c>
      <c r="D66" s="178"/>
    </row>
    <row r="67" spans="3:4">
      <c r="C67" s="180" t="s">
        <v>582</v>
      </c>
      <c r="D67" s="178">
        <v>18</v>
      </c>
    </row>
    <row r="68" spans="3:4">
      <c r="D68" s="178"/>
    </row>
    <row r="69" spans="3:4">
      <c r="C69" t="s">
        <v>282</v>
      </c>
      <c r="D69" s="178"/>
    </row>
    <row r="70" spans="3:4">
      <c r="C70" s="180" t="s">
        <v>583</v>
      </c>
      <c r="D70" s="178">
        <v>19</v>
      </c>
    </row>
    <row r="71" spans="3:4">
      <c r="D71" s="178"/>
    </row>
    <row r="72" spans="3:4">
      <c r="C72" t="s">
        <v>283</v>
      </c>
      <c r="D72" s="178"/>
    </row>
    <row r="73" spans="3:4">
      <c r="C73" s="180" t="s">
        <v>584</v>
      </c>
      <c r="D73" s="178">
        <v>20</v>
      </c>
    </row>
    <row r="74" spans="3:4">
      <c r="D74" s="178"/>
    </row>
    <row r="75" spans="3:4">
      <c r="C75" t="s">
        <v>11</v>
      </c>
      <c r="D75" s="178"/>
    </row>
    <row r="76" spans="3:4">
      <c r="C76" s="180" t="s">
        <v>585</v>
      </c>
      <c r="D76" s="178">
        <v>21</v>
      </c>
    </row>
    <row r="77" spans="3:4">
      <c r="D77" s="178"/>
    </row>
    <row r="78" spans="3:4">
      <c r="C78" t="s">
        <v>553</v>
      </c>
      <c r="D78" s="178"/>
    </row>
    <row r="79" spans="3:4">
      <c r="C79" s="180" t="s">
        <v>586</v>
      </c>
      <c r="D79" s="178">
        <v>22</v>
      </c>
    </row>
    <row r="80" spans="3:4">
      <c r="D80" s="178"/>
    </row>
    <row r="81" spans="3:4">
      <c r="C81" t="s">
        <v>555</v>
      </c>
      <c r="D81" s="178"/>
    </row>
    <row r="82" spans="3:4">
      <c r="C82" s="180" t="s">
        <v>587</v>
      </c>
      <c r="D82" s="178">
        <v>23</v>
      </c>
    </row>
    <row r="83" spans="3:4">
      <c r="D83" s="178"/>
    </row>
    <row r="84" spans="3:4">
      <c r="C84" t="s">
        <v>556</v>
      </c>
      <c r="D84" s="178"/>
    </row>
    <row r="85" spans="3:4">
      <c r="C85" s="180" t="s">
        <v>588</v>
      </c>
      <c r="D85" s="178">
        <v>24</v>
      </c>
    </row>
    <row r="86" spans="3:4">
      <c r="D86" s="178"/>
    </row>
    <row r="87" spans="3:4">
      <c r="C87" t="s">
        <v>557</v>
      </c>
      <c r="D87" s="178"/>
    </row>
    <row r="88" spans="3:4">
      <c r="C88" s="180" t="s">
        <v>589</v>
      </c>
      <c r="D88" s="178">
        <v>25</v>
      </c>
    </row>
    <row r="89" spans="3:4">
      <c r="D89" s="178"/>
    </row>
    <row r="90" spans="3:4">
      <c r="C90" t="s">
        <v>554</v>
      </c>
      <c r="D90" s="178"/>
    </row>
    <row r="91" spans="3:4">
      <c r="C91" s="180" t="s">
        <v>590</v>
      </c>
      <c r="D91" s="178">
        <v>26</v>
      </c>
    </row>
    <row r="92" spans="3:4">
      <c r="D92" s="178"/>
    </row>
    <row r="93" spans="3:4">
      <c r="C93" t="s">
        <v>558</v>
      </c>
      <c r="D93" s="178"/>
    </row>
    <row r="94" spans="3:4">
      <c r="C94" s="180" t="s">
        <v>591</v>
      </c>
      <c r="D94" s="178">
        <v>27</v>
      </c>
    </row>
    <row r="95" spans="3:4">
      <c r="D95" s="178"/>
    </row>
    <row r="96" spans="3:4">
      <c r="C96" t="s">
        <v>559</v>
      </c>
      <c r="D96" s="178"/>
    </row>
    <row r="97" spans="3:4">
      <c r="C97" s="180" t="s">
        <v>592</v>
      </c>
      <c r="D97" s="178">
        <v>28</v>
      </c>
    </row>
    <row r="98" spans="3:4">
      <c r="D98" s="178"/>
    </row>
    <row r="99" spans="3:4">
      <c r="C99" t="s">
        <v>680</v>
      </c>
      <c r="D99" s="178"/>
    </row>
    <row r="100" spans="3:4">
      <c r="C100" s="180" t="s">
        <v>593</v>
      </c>
      <c r="D100" s="178">
        <v>29</v>
      </c>
    </row>
    <row r="101" spans="3:4">
      <c r="D101" s="178"/>
    </row>
    <row r="102" spans="3:4">
      <c r="C102" t="s">
        <v>319</v>
      </c>
      <c r="D102" s="178"/>
    </row>
    <row r="103" spans="3:4">
      <c r="C103" s="180" t="s">
        <v>594</v>
      </c>
      <c r="D103" s="178">
        <v>30</v>
      </c>
    </row>
    <row r="104" spans="3:4">
      <c r="D104" s="178"/>
    </row>
    <row r="105" spans="3:4">
      <c r="C105" t="s">
        <v>681</v>
      </c>
      <c r="D105" s="178"/>
    </row>
    <row r="106" spans="3:4">
      <c r="C106" s="180" t="s">
        <v>682</v>
      </c>
      <c r="D106" s="178">
        <v>31</v>
      </c>
    </row>
    <row r="107" spans="3:4">
      <c r="D107" s="178"/>
    </row>
    <row r="108" spans="3:4">
      <c r="C108" s="175" t="s">
        <v>683</v>
      </c>
      <c r="D108" s="182"/>
    </row>
    <row r="109" spans="3:4">
      <c r="C109" s="183" t="s">
        <v>684</v>
      </c>
      <c r="D109" s="182"/>
    </row>
    <row r="110" spans="3:4">
      <c r="D110" s="178"/>
    </row>
    <row r="111" spans="3:4">
      <c r="C111" t="s">
        <v>685</v>
      </c>
      <c r="D111" s="178"/>
    </row>
    <row r="112" spans="3:4">
      <c r="C112" s="180" t="s">
        <v>686</v>
      </c>
      <c r="D112" s="178">
        <v>32</v>
      </c>
    </row>
    <row r="113" spans="3:4">
      <c r="D113" s="178"/>
    </row>
    <row r="114" spans="3:4">
      <c r="C114" t="s">
        <v>687</v>
      </c>
      <c r="D114" s="178"/>
    </row>
    <row r="115" spans="3:4">
      <c r="C115" s="180" t="s">
        <v>688</v>
      </c>
      <c r="D115" s="178">
        <v>33</v>
      </c>
    </row>
    <row r="116" spans="3:4">
      <c r="D116" s="178"/>
    </row>
    <row r="117" spans="3:4">
      <c r="C117" t="s">
        <v>689</v>
      </c>
      <c r="D117" s="178"/>
    </row>
    <row r="118" spans="3:4">
      <c r="C118" s="180" t="s">
        <v>690</v>
      </c>
      <c r="D118" s="178">
        <v>34</v>
      </c>
    </row>
    <row r="119" spans="3:4">
      <c r="D119" s="178"/>
    </row>
    <row r="120" spans="3:4">
      <c r="C120" t="s">
        <v>691</v>
      </c>
      <c r="D120" s="178"/>
    </row>
    <row r="121" spans="3:4">
      <c r="C121" s="180" t="s">
        <v>692</v>
      </c>
      <c r="D121" s="178">
        <v>35</v>
      </c>
    </row>
    <row r="122" spans="3:4">
      <c r="D122" s="178"/>
    </row>
    <row r="123" spans="3:4">
      <c r="C123" s="175" t="s">
        <v>693</v>
      </c>
      <c r="D123" s="182"/>
    </row>
    <row r="124" spans="3:4">
      <c r="C124" s="183" t="s">
        <v>694</v>
      </c>
      <c r="D124" s="182"/>
    </row>
    <row r="125" spans="3:4">
      <c r="C125" s="180"/>
      <c r="D125" s="178"/>
    </row>
    <row r="126" spans="3:4">
      <c r="C126" t="s">
        <v>695</v>
      </c>
      <c r="D126" s="178"/>
    </row>
    <row r="127" spans="3:4">
      <c r="C127" s="180" t="s">
        <v>696</v>
      </c>
      <c r="D127" s="178">
        <v>36</v>
      </c>
    </row>
    <row r="128" spans="3:4">
      <c r="D128" s="178"/>
    </row>
    <row r="129" spans="3:4">
      <c r="C129" t="s">
        <v>697</v>
      </c>
      <c r="D129" s="178"/>
    </row>
    <row r="130" spans="3:4">
      <c r="C130" s="180" t="s">
        <v>698</v>
      </c>
      <c r="D130" s="178">
        <v>37</v>
      </c>
    </row>
    <row r="131" spans="3:4">
      <c r="D131" s="178"/>
    </row>
    <row r="132" spans="3:4">
      <c r="C132" t="s">
        <v>699</v>
      </c>
      <c r="D132" s="178"/>
    </row>
    <row r="133" spans="3:4">
      <c r="C133" s="180" t="s">
        <v>700</v>
      </c>
      <c r="D133" s="178">
        <v>38</v>
      </c>
    </row>
    <row r="134" spans="3:4">
      <c r="D134" s="178"/>
    </row>
    <row r="135" spans="3:4">
      <c r="C135" t="s">
        <v>320</v>
      </c>
      <c r="D135" s="178"/>
    </row>
    <row r="136" spans="3:4">
      <c r="C136" s="180" t="s">
        <v>601</v>
      </c>
      <c r="D136" s="178">
        <v>39</v>
      </c>
    </row>
    <row r="137" spans="3:4">
      <c r="D137" s="178"/>
    </row>
    <row r="138" spans="3:4">
      <c r="C138" t="s">
        <v>321</v>
      </c>
      <c r="D138" s="178"/>
    </row>
    <row r="139" spans="3:4">
      <c r="C139" s="180" t="s">
        <v>602</v>
      </c>
      <c r="D139" s="178">
        <v>40</v>
      </c>
    </row>
    <row r="140" spans="3:4">
      <c r="D140" s="178"/>
    </row>
    <row r="141" spans="3:4">
      <c r="C141" t="s">
        <v>322</v>
      </c>
      <c r="D141" s="178"/>
    </row>
    <row r="142" spans="3:4">
      <c r="C142" s="180" t="s">
        <v>603</v>
      </c>
      <c r="D142" s="178">
        <v>41</v>
      </c>
    </row>
    <row r="143" spans="3:4">
      <c r="D143" s="178"/>
    </row>
    <row r="144" spans="3:4">
      <c r="C144" t="s">
        <v>323</v>
      </c>
      <c r="D144" s="178"/>
    </row>
    <row r="145" spans="3:4">
      <c r="C145" s="180" t="s">
        <v>701</v>
      </c>
      <c r="D145" s="178">
        <v>42</v>
      </c>
    </row>
    <row r="146" spans="3:4">
      <c r="D146" s="178"/>
    </row>
    <row r="147" spans="3:4">
      <c r="C147" t="s">
        <v>352</v>
      </c>
      <c r="D147" s="178"/>
    </row>
    <row r="148" spans="3:4">
      <c r="C148" s="180" t="s">
        <v>606</v>
      </c>
      <c r="D148" s="178">
        <v>43</v>
      </c>
    </row>
    <row r="149" spans="3:4">
      <c r="D149" s="178"/>
    </row>
    <row r="150" spans="3:4">
      <c r="C150" s="175" t="s">
        <v>702</v>
      </c>
      <c r="D150" s="182"/>
    </row>
    <row r="151" spans="3:4">
      <c r="C151" s="183" t="s">
        <v>703</v>
      </c>
      <c r="D151" s="182"/>
    </row>
    <row r="152" spans="3:4">
      <c r="D152" s="178"/>
    </row>
    <row r="153" spans="3:4">
      <c r="C153" t="s">
        <v>704</v>
      </c>
      <c r="D153" s="178"/>
    </row>
    <row r="154" spans="3:4">
      <c r="C154" s="180" t="s">
        <v>705</v>
      </c>
      <c r="D154" s="178">
        <v>44</v>
      </c>
    </row>
    <row r="155" spans="3:4">
      <c r="D155" s="184"/>
    </row>
    <row r="156" spans="3:4">
      <c r="C156" t="s">
        <v>706</v>
      </c>
      <c r="D156" s="184"/>
    </row>
    <row r="157" spans="3:4">
      <c r="C157" s="180" t="s">
        <v>707</v>
      </c>
      <c r="D157" s="178">
        <v>45</v>
      </c>
    </row>
  </sheetData>
  <customSheetViews>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5" sqref="A5"/>
    </sheetView>
  </sheetViews>
  <sheetFormatPr defaultColWidth="9.140625" defaultRowHeight="9.75"/>
  <cols>
    <col min="1" max="1" width="37.28515625" style="3" customWidth="1"/>
    <col min="2" max="14" width="7.85546875" style="3" customWidth="1"/>
    <col min="15" max="15" width="29.140625" style="3" customWidth="1"/>
    <col min="16" max="16384" width="9.140625" style="3"/>
  </cols>
  <sheetData>
    <row r="1" spans="1:15" s="1" customFormat="1" ht="12.75">
      <c r="A1" s="630" t="s">
        <v>554</v>
      </c>
      <c r="B1" s="630"/>
      <c r="C1" s="630"/>
      <c r="D1" s="630"/>
      <c r="E1" s="630"/>
      <c r="F1" s="630"/>
      <c r="G1" s="630"/>
      <c r="H1" s="630"/>
      <c r="I1" s="630"/>
      <c r="J1" s="630"/>
      <c r="K1" s="630"/>
      <c r="L1" s="630"/>
      <c r="M1" s="630"/>
      <c r="N1" s="630"/>
      <c r="O1" s="630"/>
    </row>
    <row r="2" spans="1:15" s="134" customFormat="1" ht="24" customHeight="1">
      <c r="A2" s="641" t="s">
        <v>590</v>
      </c>
      <c r="B2" s="641"/>
      <c r="C2" s="641"/>
      <c r="D2" s="641"/>
      <c r="E2" s="641"/>
      <c r="F2" s="641"/>
      <c r="G2" s="641"/>
      <c r="H2" s="641"/>
      <c r="I2" s="641"/>
      <c r="J2" s="641"/>
      <c r="K2" s="641"/>
      <c r="L2" s="641"/>
      <c r="M2" s="641"/>
      <c r="N2" s="641"/>
      <c r="O2" s="641"/>
    </row>
    <row r="3" spans="1:15" s="4" customFormat="1" ht="6.75" customHeight="1" thickBot="1">
      <c r="A3" s="39"/>
      <c r="B3" s="39"/>
      <c r="C3" s="39"/>
      <c r="D3" s="39"/>
      <c r="E3" s="39"/>
      <c r="F3" s="39"/>
      <c r="G3" s="39"/>
      <c r="H3" s="39"/>
      <c r="I3" s="39"/>
      <c r="J3" s="39"/>
      <c r="K3" s="39"/>
      <c r="L3" s="39"/>
      <c r="M3" s="39"/>
      <c r="N3" s="39"/>
      <c r="O3" s="404"/>
    </row>
    <row r="4" spans="1:15"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c r="A5" s="471" t="s">
        <v>1661</v>
      </c>
      <c r="B5" s="472"/>
      <c r="C5" s="472"/>
      <c r="D5" s="472"/>
      <c r="E5" s="472"/>
      <c r="F5" s="472"/>
      <c r="G5" s="472"/>
      <c r="H5" s="472"/>
      <c r="I5" s="472"/>
      <c r="J5" s="472"/>
      <c r="K5" s="472"/>
      <c r="L5" s="472"/>
      <c r="M5" s="472"/>
      <c r="N5" s="472"/>
      <c r="O5" s="469" t="s">
        <v>1662</v>
      </c>
    </row>
    <row r="6" spans="1:15" s="103" customFormat="1" ht="9">
      <c r="A6" s="473" t="s">
        <v>1663</v>
      </c>
      <c r="B6" s="269">
        <v>1264.5438694499999</v>
      </c>
      <c r="C6" s="269">
        <v>1651.07712294</v>
      </c>
      <c r="D6" s="269">
        <v>1877.6973793100001</v>
      </c>
      <c r="E6" s="269">
        <v>2140.7284757899997</v>
      </c>
      <c r="F6" s="269">
        <v>2462.8801081800002</v>
      </c>
      <c r="G6" s="269">
        <v>2752.9611035099997</v>
      </c>
      <c r="H6" s="269">
        <v>2988.9394745600002</v>
      </c>
      <c r="I6" s="269">
        <v>3286.6008443499991</v>
      </c>
      <c r="J6" s="269">
        <v>287.69981876999998</v>
      </c>
      <c r="K6" s="269">
        <v>530.21307287000013</v>
      </c>
      <c r="L6" s="269">
        <v>791.06234187999996</v>
      </c>
      <c r="M6" s="269">
        <v>998.7281141200001</v>
      </c>
      <c r="N6" s="269">
        <v>1238.24639282</v>
      </c>
      <c r="O6" s="474" t="s">
        <v>1664</v>
      </c>
    </row>
    <row r="7" spans="1:15">
      <c r="A7" s="475" t="s">
        <v>1665</v>
      </c>
      <c r="B7" s="255">
        <v>234.78762845000003</v>
      </c>
      <c r="C7" s="255">
        <v>303.14015892000003</v>
      </c>
      <c r="D7" s="255">
        <v>395.19539501000003</v>
      </c>
      <c r="E7" s="255">
        <v>475.15761617999999</v>
      </c>
      <c r="F7" s="255">
        <v>524.01863050999998</v>
      </c>
      <c r="G7" s="255">
        <v>609.17643988999998</v>
      </c>
      <c r="H7" s="255">
        <v>662.13579844000003</v>
      </c>
      <c r="I7" s="255">
        <v>711.05086679999988</v>
      </c>
      <c r="J7" s="255">
        <v>74.052656470000002</v>
      </c>
      <c r="K7" s="255">
        <v>133.38080343999999</v>
      </c>
      <c r="L7" s="255">
        <v>203.35982765999998</v>
      </c>
      <c r="M7" s="255">
        <v>272.00272675000002</v>
      </c>
      <c r="N7" s="255">
        <v>324.27164421999998</v>
      </c>
      <c r="O7" s="462" t="s">
        <v>1666</v>
      </c>
    </row>
    <row r="8" spans="1:15" ht="19.5">
      <c r="A8" s="471" t="s">
        <v>1667</v>
      </c>
      <c r="B8" s="255"/>
      <c r="C8" s="255"/>
      <c r="D8" s="255"/>
      <c r="E8" s="255"/>
      <c r="F8" s="255"/>
      <c r="G8" s="255"/>
      <c r="H8" s="255"/>
      <c r="I8" s="255"/>
      <c r="J8" s="255"/>
      <c r="K8" s="255"/>
      <c r="L8" s="255"/>
      <c r="M8" s="255"/>
      <c r="N8" s="255"/>
      <c r="O8" s="469" t="s">
        <v>1668</v>
      </c>
    </row>
    <row r="9" spans="1:15">
      <c r="A9" s="475" t="s">
        <v>1669</v>
      </c>
      <c r="B9" s="255">
        <v>412.59721313</v>
      </c>
      <c r="C9" s="255">
        <v>444.88393025000005</v>
      </c>
      <c r="D9" s="255">
        <v>484.04412397999999</v>
      </c>
      <c r="E9" s="255">
        <v>508.95675196000002</v>
      </c>
      <c r="F9" s="255">
        <v>537.74675484000011</v>
      </c>
      <c r="G9" s="255">
        <v>586.05186689999994</v>
      </c>
      <c r="H9" s="255">
        <v>589.92813048999994</v>
      </c>
      <c r="I9" s="255">
        <v>666.87149844999988</v>
      </c>
      <c r="J9" s="255">
        <v>643.07674487000008</v>
      </c>
      <c r="K9" s="255">
        <v>667.77863981999997</v>
      </c>
      <c r="L9" s="255">
        <v>703.94687185000009</v>
      </c>
      <c r="M9" s="255">
        <v>726.36559172</v>
      </c>
      <c r="N9" s="255">
        <v>753.58195631000001</v>
      </c>
      <c r="O9" s="462" t="s">
        <v>1670</v>
      </c>
    </row>
    <row r="10" spans="1:15">
      <c r="A10" s="475" t="s">
        <v>1671</v>
      </c>
      <c r="B10" s="255">
        <v>489.49279847999992</v>
      </c>
      <c r="C10" s="255">
        <v>590.68442527000002</v>
      </c>
      <c r="D10" s="255">
        <v>634.80689213000005</v>
      </c>
      <c r="E10" s="255">
        <v>679.35463803999994</v>
      </c>
      <c r="F10" s="255">
        <v>788.2484015399998</v>
      </c>
      <c r="G10" s="255">
        <v>855.49936275000005</v>
      </c>
      <c r="H10" s="255">
        <v>836.89594971999986</v>
      </c>
      <c r="I10" s="255">
        <v>886.76948616999971</v>
      </c>
      <c r="J10" s="255">
        <v>662.03828726999996</v>
      </c>
      <c r="K10" s="255">
        <v>682.72561501999996</v>
      </c>
      <c r="L10" s="255">
        <v>725.42749463000007</v>
      </c>
      <c r="M10" s="255">
        <v>740.01716584999997</v>
      </c>
      <c r="N10" s="255">
        <v>765.92957588999991</v>
      </c>
      <c r="O10" s="462" t="s">
        <v>1672</v>
      </c>
    </row>
    <row r="11" spans="1:15" ht="19.5">
      <c r="A11" s="471" t="s">
        <v>1673</v>
      </c>
      <c r="B11" s="256"/>
      <c r="C11" s="256"/>
      <c r="D11" s="256"/>
      <c r="E11" s="256"/>
      <c r="F11" s="256"/>
      <c r="G11" s="256"/>
      <c r="H11" s="256"/>
      <c r="I11" s="256"/>
      <c r="J11" s="256"/>
      <c r="K11" s="256"/>
      <c r="L11" s="256"/>
      <c r="M11" s="256"/>
      <c r="N11" s="256"/>
      <c r="O11" s="469" t="s">
        <v>1674</v>
      </c>
    </row>
    <row r="12" spans="1:15" ht="19.5">
      <c r="A12" s="475" t="s">
        <v>1675</v>
      </c>
      <c r="B12" s="256">
        <v>864.26976163999996</v>
      </c>
      <c r="C12" s="256">
        <v>902.77498976000027</v>
      </c>
      <c r="D12" s="256">
        <v>863.11877516000015</v>
      </c>
      <c r="E12" s="256">
        <v>864.41310085000021</v>
      </c>
      <c r="F12" s="256">
        <v>863.12115041000015</v>
      </c>
      <c r="G12" s="256">
        <v>842.39192108000009</v>
      </c>
      <c r="H12" s="256">
        <v>863.35233529000004</v>
      </c>
      <c r="I12" s="256">
        <v>864.5798897300001</v>
      </c>
      <c r="J12" s="256">
        <v>1073.30044892</v>
      </c>
      <c r="K12" s="256">
        <v>1072.9851215900001</v>
      </c>
      <c r="L12" s="256">
        <v>1056.6115479800001</v>
      </c>
      <c r="M12" s="256">
        <v>1045.05236251</v>
      </c>
      <c r="N12" s="256">
        <v>1044.99280565</v>
      </c>
      <c r="O12" s="462" t="s">
        <v>1676</v>
      </c>
    </row>
    <row r="13" spans="1:15">
      <c r="A13" s="475" t="s">
        <v>1677</v>
      </c>
      <c r="B13" s="256">
        <v>979.27732430000015</v>
      </c>
      <c r="C13" s="256">
        <v>1071.3682375799999</v>
      </c>
      <c r="D13" s="256">
        <v>1022.6568271300001</v>
      </c>
      <c r="E13" s="256">
        <v>1047.70825057</v>
      </c>
      <c r="F13" s="256">
        <v>1069.78188047</v>
      </c>
      <c r="G13" s="256">
        <v>1061.9450255699999</v>
      </c>
      <c r="H13" s="256">
        <v>1078.08387763</v>
      </c>
      <c r="I13" s="256">
        <v>1086.51827607</v>
      </c>
      <c r="J13" s="256">
        <v>1068.3119070400001</v>
      </c>
      <c r="K13" s="256">
        <v>1078.8416561300003</v>
      </c>
      <c r="L13" s="256">
        <v>1062.4009500399998</v>
      </c>
      <c r="M13" s="256">
        <v>1054.3190302599999</v>
      </c>
      <c r="N13" s="256">
        <v>1062.34449569</v>
      </c>
      <c r="O13" s="462" t="s">
        <v>1678</v>
      </c>
    </row>
    <row r="14" spans="1:15">
      <c r="A14" s="471" t="s">
        <v>1679</v>
      </c>
      <c r="B14" s="256">
        <v>837.85309282000014</v>
      </c>
      <c r="C14" s="256">
        <v>1033.5432209599999</v>
      </c>
      <c r="D14" s="256">
        <v>1172.2011639200002</v>
      </c>
      <c r="E14" s="256">
        <v>1311.8778236000003</v>
      </c>
      <c r="F14" s="256">
        <v>1481.6991006800001</v>
      </c>
      <c r="G14" s="256">
        <v>1654.78406307</v>
      </c>
      <c r="H14" s="256">
        <v>1865.1043143300001</v>
      </c>
      <c r="I14" s="256">
        <v>2133.71360323</v>
      </c>
      <c r="J14" s="256">
        <v>199.67416158000003</v>
      </c>
      <c r="K14" s="256">
        <v>376.02875953</v>
      </c>
      <c r="L14" s="256">
        <v>560.43248915000004</v>
      </c>
      <c r="M14" s="256">
        <v>703.80714526999986</v>
      </c>
      <c r="N14" s="256">
        <v>884.27543875000015</v>
      </c>
      <c r="O14" s="469" t="s">
        <v>1680</v>
      </c>
    </row>
    <row r="15" spans="1:15">
      <c r="A15" s="471" t="s">
        <v>1681</v>
      </c>
      <c r="B15" s="256"/>
      <c r="C15" s="256"/>
      <c r="D15" s="256"/>
      <c r="E15" s="256"/>
      <c r="F15" s="256"/>
      <c r="G15" s="256"/>
      <c r="H15" s="256"/>
      <c r="I15" s="256"/>
      <c r="J15" s="256"/>
      <c r="K15" s="256"/>
      <c r="L15" s="256"/>
      <c r="M15" s="256"/>
      <c r="N15" s="256"/>
      <c r="O15" s="469" t="s">
        <v>1682</v>
      </c>
    </row>
    <row r="16" spans="1:15" s="103" customFormat="1" ht="9">
      <c r="A16" s="473" t="s">
        <v>1683</v>
      </c>
      <c r="B16" s="270">
        <v>826.63858932000005</v>
      </c>
      <c r="C16" s="270">
        <v>1077.0196076500001</v>
      </c>
      <c r="D16" s="270">
        <v>1172.2999739999998</v>
      </c>
      <c r="E16" s="270">
        <v>1358.73751999</v>
      </c>
      <c r="F16" s="270">
        <v>1570.8065183399999</v>
      </c>
      <c r="G16" s="270">
        <v>1771.4698671599999</v>
      </c>
      <c r="H16" s="270">
        <v>2033.8120153499999</v>
      </c>
      <c r="I16" s="270">
        <v>2185.3809768299998</v>
      </c>
      <c r="J16" s="270">
        <v>190.16159154999997</v>
      </c>
      <c r="K16" s="270">
        <v>396.37440317000005</v>
      </c>
      <c r="L16" s="270">
        <v>589.24159692000001</v>
      </c>
      <c r="M16" s="270">
        <v>748.81970102000002</v>
      </c>
      <c r="N16" s="270">
        <v>968.00148261000004</v>
      </c>
      <c r="O16" s="474" t="s">
        <v>1684</v>
      </c>
    </row>
    <row r="17" spans="1:15">
      <c r="A17" s="475" t="s">
        <v>1685</v>
      </c>
      <c r="B17" s="256">
        <v>208.98371399999999</v>
      </c>
      <c r="C17" s="256">
        <v>269.37827745999994</v>
      </c>
      <c r="D17" s="256">
        <v>284.45664765999999</v>
      </c>
      <c r="E17" s="256">
        <v>321.72164292000002</v>
      </c>
      <c r="F17" s="256">
        <v>387.55594861000003</v>
      </c>
      <c r="G17" s="256">
        <v>442.56879802000003</v>
      </c>
      <c r="H17" s="256">
        <v>496.27460593000001</v>
      </c>
      <c r="I17" s="256">
        <v>539.72289771999999</v>
      </c>
      <c r="J17" s="256">
        <v>61.726141169999991</v>
      </c>
      <c r="K17" s="256">
        <v>105.7875938</v>
      </c>
      <c r="L17" s="256">
        <v>155.24168954999999</v>
      </c>
      <c r="M17" s="256">
        <v>203.74805444</v>
      </c>
      <c r="N17" s="256">
        <v>243.79229283999999</v>
      </c>
      <c r="O17" s="462" t="s">
        <v>1686</v>
      </c>
    </row>
    <row r="18" spans="1:15" ht="19.5">
      <c r="A18" s="475" t="s">
        <v>1687</v>
      </c>
      <c r="B18" s="256"/>
      <c r="C18" s="256"/>
      <c r="D18" s="256"/>
      <c r="E18" s="256"/>
      <c r="F18" s="256"/>
      <c r="G18" s="256"/>
      <c r="H18" s="256"/>
      <c r="I18" s="256"/>
      <c r="J18" s="256"/>
      <c r="K18" s="256"/>
      <c r="L18" s="256"/>
      <c r="M18" s="256"/>
      <c r="N18" s="256"/>
      <c r="O18" s="462" t="s">
        <v>1688</v>
      </c>
    </row>
    <row r="19" spans="1:15" ht="19.5">
      <c r="A19" s="381" t="s">
        <v>1689</v>
      </c>
      <c r="B19" s="256">
        <v>388.91620489000007</v>
      </c>
      <c r="C19" s="256">
        <v>400.05577217000001</v>
      </c>
      <c r="D19" s="256">
        <v>408.14869783999995</v>
      </c>
      <c r="E19" s="256">
        <v>416.07841146000004</v>
      </c>
      <c r="F19" s="256">
        <v>424.9140635</v>
      </c>
      <c r="G19" s="256">
        <v>432.50427265000002</v>
      </c>
      <c r="H19" s="256">
        <v>438.70916091999999</v>
      </c>
      <c r="I19" s="256">
        <v>474.20291853000003</v>
      </c>
      <c r="J19" s="256">
        <v>547.32344912000008</v>
      </c>
      <c r="K19" s="256">
        <v>551.41612254999995</v>
      </c>
      <c r="L19" s="256">
        <v>560.06210051999994</v>
      </c>
      <c r="M19" s="256">
        <v>562.30975775999991</v>
      </c>
      <c r="N19" s="256">
        <v>566.28428166999993</v>
      </c>
      <c r="O19" s="382" t="s">
        <v>1690</v>
      </c>
    </row>
    <row r="20" spans="1:15">
      <c r="A20" s="381" t="s">
        <v>1691</v>
      </c>
      <c r="B20" s="256">
        <v>433.85325705999998</v>
      </c>
      <c r="C20" s="256">
        <v>427.53926123999997</v>
      </c>
      <c r="D20" s="256">
        <v>455.84541649999994</v>
      </c>
      <c r="E20" s="256">
        <v>467.4995732399999</v>
      </c>
      <c r="F20" s="256">
        <v>484.89080428999989</v>
      </c>
      <c r="G20" s="256">
        <v>503.94501230999987</v>
      </c>
      <c r="H20" s="256">
        <v>520.69866249999995</v>
      </c>
      <c r="I20" s="256">
        <v>611.90367467999999</v>
      </c>
      <c r="J20" s="256">
        <v>549.31303193000008</v>
      </c>
      <c r="K20" s="256">
        <v>562.82028974000002</v>
      </c>
      <c r="L20" s="256">
        <v>593.85074452000003</v>
      </c>
      <c r="M20" s="256">
        <v>610.8304930999999</v>
      </c>
      <c r="N20" s="256">
        <v>584.82024207999984</v>
      </c>
      <c r="O20" s="382" t="s">
        <v>1692</v>
      </c>
    </row>
    <row r="21" spans="1:15">
      <c r="A21" s="475" t="s">
        <v>1693</v>
      </c>
      <c r="B21" s="256">
        <v>662.59192731000007</v>
      </c>
      <c r="C21" s="256">
        <v>835.12481904000003</v>
      </c>
      <c r="D21" s="256">
        <v>935.5400449</v>
      </c>
      <c r="E21" s="256">
        <v>1088.4370386599999</v>
      </c>
      <c r="F21" s="256">
        <v>1243.2273103099999</v>
      </c>
      <c r="G21" s="256">
        <v>1400.3418086500001</v>
      </c>
      <c r="H21" s="256">
        <v>1619.52691086</v>
      </c>
      <c r="I21" s="256">
        <v>1783.3588351099997</v>
      </c>
      <c r="J21" s="256">
        <v>130.42503318000001</v>
      </c>
      <c r="K21" s="256">
        <v>301.99097647000002</v>
      </c>
      <c r="L21" s="256">
        <v>467.78855124</v>
      </c>
      <c r="M21" s="256">
        <v>593.59238179999988</v>
      </c>
      <c r="N21" s="256">
        <v>742.74515007000002</v>
      </c>
      <c r="O21" s="462" t="s">
        <v>245</v>
      </c>
    </row>
    <row r="22" spans="1:15">
      <c r="A22" s="471" t="s">
        <v>1694</v>
      </c>
      <c r="B22" s="256">
        <v>-8.9893890000000004E-2</v>
      </c>
      <c r="C22" s="256">
        <v>-0.37491534999999998</v>
      </c>
      <c r="D22" s="256">
        <v>-0.10695103</v>
      </c>
      <c r="E22" s="256">
        <v>-0.11283602999999999</v>
      </c>
      <c r="F22" s="256">
        <v>-0.11283602999999999</v>
      </c>
      <c r="G22" s="256">
        <v>-0.13123484000000002</v>
      </c>
      <c r="H22" s="256">
        <v>-0.14173359999999999</v>
      </c>
      <c r="I22" s="256">
        <v>-6.6156759999999995E-2</v>
      </c>
      <c r="J22" s="256">
        <v>0.3959085</v>
      </c>
      <c r="K22" s="256">
        <v>-0.10853633</v>
      </c>
      <c r="L22" s="256">
        <v>-0.11384121</v>
      </c>
      <c r="M22" s="256">
        <v>-9.5139240000000014E-2</v>
      </c>
      <c r="N22" s="256">
        <v>-0.10787267</v>
      </c>
      <c r="O22" s="469" t="s">
        <v>1695</v>
      </c>
    </row>
    <row r="23" spans="1:15" s="103" customFormat="1" thickBot="1">
      <c r="A23" s="476" t="s">
        <v>1696</v>
      </c>
      <c r="B23" s="274">
        <v>175.35105928999999</v>
      </c>
      <c r="C23" s="274">
        <v>198.79331724000002</v>
      </c>
      <c r="D23" s="274">
        <v>236.76806998000006</v>
      </c>
      <c r="E23" s="274">
        <v>223.55362084999996</v>
      </c>
      <c r="F23" s="274">
        <v>238.58462627999995</v>
      </c>
      <c r="G23" s="274">
        <v>254.57348915999998</v>
      </c>
      <c r="H23" s="274">
        <v>245.71913693999994</v>
      </c>
      <c r="I23" s="274">
        <v>350.42092480000002</v>
      </c>
      <c r="J23" s="274">
        <v>68.853219840000008</v>
      </c>
      <c r="K23" s="274">
        <v>74.146319310000024</v>
      </c>
      <c r="L23" s="274">
        <v>92.757778989999977</v>
      </c>
      <c r="M23" s="274">
        <v>110.30990267999999</v>
      </c>
      <c r="N23" s="274">
        <v>141.63816130000004</v>
      </c>
      <c r="O23" s="477" t="s">
        <v>1696</v>
      </c>
    </row>
    <row r="24" spans="1:15" ht="10.5" thickBot="1">
      <c r="A24" s="619"/>
      <c r="B24" s="620"/>
      <c r="C24" s="620"/>
      <c r="D24" s="620"/>
      <c r="E24" s="620"/>
      <c r="F24" s="620"/>
      <c r="G24" s="620"/>
      <c r="H24" s="620"/>
      <c r="I24" s="620"/>
      <c r="J24" s="620"/>
      <c r="K24" s="620"/>
      <c r="L24" s="620"/>
      <c r="M24" s="620"/>
      <c r="N24" s="620"/>
      <c r="O24" s="20"/>
    </row>
    <row r="26" spans="1:15">
      <c r="A26" s="478"/>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5" sqref="A5"/>
    </sheetView>
  </sheetViews>
  <sheetFormatPr defaultColWidth="9.140625" defaultRowHeight="9.75"/>
  <cols>
    <col min="1" max="1" width="36.5703125" style="3" customWidth="1"/>
    <col min="2" max="14" width="8.42578125" style="3" customWidth="1"/>
    <col min="15" max="15" width="31.7109375" style="3" customWidth="1"/>
    <col min="16" max="16384" width="9.140625" style="3"/>
  </cols>
  <sheetData>
    <row r="1" spans="1:15" s="1" customFormat="1" ht="12.75">
      <c r="A1" s="630" t="s">
        <v>558</v>
      </c>
      <c r="B1" s="630"/>
      <c r="C1" s="630"/>
      <c r="D1" s="630"/>
      <c r="E1" s="630"/>
      <c r="F1" s="630"/>
      <c r="G1" s="630"/>
      <c r="H1" s="630"/>
      <c r="I1" s="630"/>
      <c r="J1" s="630"/>
      <c r="K1" s="630"/>
      <c r="L1" s="630"/>
      <c r="M1" s="630"/>
      <c r="N1" s="630"/>
      <c r="O1" s="630"/>
    </row>
    <row r="2" spans="1:15" s="134" customFormat="1" ht="12.75">
      <c r="A2" s="641" t="s">
        <v>591</v>
      </c>
      <c r="B2" s="641"/>
      <c r="C2" s="641"/>
      <c r="D2" s="641"/>
      <c r="E2" s="641"/>
      <c r="F2" s="641"/>
      <c r="G2" s="641"/>
      <c r="H2" s="641"/>
      <c r="I2" s="641"/>
      <c r="J2" s="641"/>
      <c r="K2" s="641"/>
      <c r="L2" s="641"/>
      <c r="M2" s="641"/>
      <c r="N2" s="641"/>
      <c r="O2" s="641"/>
    </row>
    <row r="3" spans="1:15" s="4" customFormat="1" ht="10.5" thickBot="1">
      <c r="A3" s="39"/>
      <c r="B3" s="39"/>
      <c r="C3" s="39"/>
      <c r="D3" s="39"/>
      <c r="E3" s="39"/>
      <c r="F3" s="39"/>
      <c r="G3" s="39"/>
      <c r="H3" s="39"/>
      <c r="I3" s="39"/>
      <c r="J3" s="39"/>
      <c r="K3" s="39"/>
      <c r="L3" s="39"/>
      <c r="M3" s="39"/>
      <c r="N3" s="39"/>
      <c r="O3" s="404"/>
    </row>
    <row r="4" spans="1:15"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c r="A5" s="471" t="s">
        <v>1661</v>
      </c>
      <c r="B5" s="472"/>
      <c r="C5" s="472"/>
      <c r="D5" s="472"/>
      <c r="E5" s="472"/>
      <c r="F5" s="472"/>
      <c r="G5" s="472"/>
      <c r="H5" s="472"/>
      <c r="I5" s="472"/>
      <c r="J5" s="472"/>
      <c r="K5" s="472"/>
      <c r="L5" s="472"/>
      <c r="M5" s="472"/>
      <c r="N5" s="472"/>
      <c r="O5" s="469" t="s">
        <v>1662</v>
      </c>
    </row>
    <row r="6" spans="1:15">
      <c r="A6" s="475" t="s">
        <v>1663</v>
      </c>
      <c r="B6" s="255">
        <v>591.84339711000007</v>
      </c>
      <c r="C6" s="255">
        <v>722.60021885000003</v>
      </c>
      <c r="D6" s="255">
        <v>871.88905609999995</v>
      </c>
      <c r="E6" s="255">
        <v>1006.1377041399996</v>
      </c>
      <c r="F6" s="255">
        <v>1125.9920448100002</v>
      </c>
      <c r="G6" s="255">
        <v>1269.9927583199999</v>
      </c>
      <c r="H6" s="255">
        <v>1401.5732170700001</v>
      </c>
      <c r="I6" s="255">
        <v>1569.5579564499994</v>
      </c>
      <c r="J6" s="255">
        <v>162.65264650999998</v>
      </c>
      <c r="K6" s="255">
        <v>260.13754989</v>
      </c>
      <c r="L6" s="255">
        <v>387.57849451999994</v>
      </c>
      <c r="M6" s="255">
        <v>511.12053729000002</v>
      </c>
      <c r="N6" s="255">
        <v>636.72790356999997</v>
      </c>
      <c r="O6" s="462" t="s">
        <v>1664</v>
      </c>
    </row>
    <row r="7" spans="1:15">
      <c r="A7" s="475" t="s">
        <v>1665</v>
      </c>
      <c r="B7" s="255">
        <v>114.80854148000002</v>
      </c>
      <c r="C7" s="255">
        <v>148.28885903000003</v>
      </c>
      <c r="D7" s="255">
        <v>222.43834673000003</v>
      </c>
      <c r="E7" s="255">
        <v>279.40013949000002</v>
      </c>
      <c r="F7" s="255">
        <v>300.34444916999996</v>
      </c>
      <c r="G7" s="255">
        <v>357.75115916999999</v>
      </c>
      <c r="H7" s="255">
        <v>385.85110736000001</v>
      </c>
      <c r="I7" s="255">
        <v>417.13444711</v>
      </c>
      <c r="J7" s="255">
        <v>39.409214540000001</v>
      </c>
      <c r="K7" s="255">
        <v>68.239588259999991</v>
      </c>
      <c r="L7" s="255">
        <v>109.8856821</v>
      </c>
      <c r="M7" s="255">
        <v>156.03820517</v>
      </c>
      <c r="N7" s="255">
        <v>182.65929718999999</v>
      </c>
      <c r="O7" s="462" t="s">
        <v>1666</v>
      </c>
    </row>
    <row r="8" spans="1:15" ht="19.5">
      <c r="A8" s="471" t="s">
        <v>1667</v>
      </c>
      <c r="B8" s="255"/>
      <c r="C8" s="255"/>
      <c r="D8" s="255"/>
      <c r="E8" s="255"/>
      <c r="F8" s="255"/>
      <c r="G8" s="255"/>
      <c r="H8" s="255"/>
      <c r="I8" s="255"/>
      <c r="J8" s="255"/>
      <c r="K8" s="255"/>
      <c r="L8" s="255"/>
      <c r="M8" s="255"/>
      <c r="N8" s="255"/>
      <c r="O8" s="469" t="s">
        <v>1668</v>
      </c>
    </row>
    <row r="9" spans="1:15">
      <c r="A9" s="475" t="s">
        <v>1669</v>
      </c>
      <c r="B9" s="255">
        <v>32.388742569999998</v>
      </c>
      <c r="C9" s="255">
        <v>32.284543139999997</v>
      </c>
      <c r="D9" s="255">
        <v>32.284543140000004</v>
      </c>
      <c r="E9" s="255">
        <v>32.284543139999997</v>
      </c>
      <c r="F9" s="255">
        <v>32.284543139999997</v>
      </c>
      <c r="G9" s="255">
        <v>32.306473139999994</v>
      </c>
      <c r="H9" s="255">
        <v>32.309843139999998</v>
      </c>
      <c r="I9" s="255">
        <v>32.313505790000001</v>
      </c>
      <c r="J9" s="255">
        <v>50.134254500000019</v>
      </c>
      <c r="K9" s="255">
        <v>51.126169520000005</v>
      </c>
      <c r="L9" s="255">
        <v>50.270111580000012</v>
      </c>
      <c r="M9" s="255">
        <v>50.26830777</v>
      </c>
      <c r="N9" s="255">
        <v>50.26830777</v>
      </c>
      <c r="O9" s="462" t="s">
        <v>1670</v>
      </c>
    </row>
    <row r="10" spans="1:15">
      <c r="A10" s="475" t="s">
        <v>1671</v>
      </c>
      <c r="B10" s="255">
        <v>48.150216079999993</v>
      </c>
      <c r="C10" s="255">
        <v>45.04158142</v>
      </c>
      <c r="D10" s="255">
        <v>58.328723709999991</v>
      </c>
      <c r="E10" s="255">
        <v>59.324622120000001</v>
      </c>
      <c r="F10" s="255">
        <v>52.367369259999997</v>
      </c>
      <c r="G10" s="255">
        <v>51.686700639999998</v>
      </c>
      <c r="H10" s="255">
        <v>48.68008845</v>
      </c>
      <c r="I10" s="255">
        <v>51.013421710000003</v>
      </c>
      <c r="J10" s="255">
        <v>73.253100070000002</v>
      </c>
      <c r="K10" s="255">
        <v>64.744755160000011</v>
      </c>
      <c r="L10" s="255">
        <v>63.337187649999997</v>
      </c>
      <c r="M10" s="255">
        <v>58.303903909999995</v>
      </c>
      <c r="N10" s="255">
        <v>56.009595230000002</v>
      </c>
      <c r="O10" s="462" t="s">
        <v>1672</v>
      </c>
    </row>
    <row r="11" spans="1:15">
      <c r="A11" s="471" t="s">
        <v>1673</v>
      </c>
      <c r="B11" s="255"/>
      <c r="C11" s="255"/>
      <c r="D11" s="255"/>
      <c r="E11" s="255"/>
      <c r="F11" s="255"/>
      <c r="G11" s="255"/>
      <c r="H11" s="255"/>
      <c r="I11" s="255"/>
      <c r="J11" s="255"/>
      <c r="K11" s="255"/>
      <c r="L11" s="255"/>
      <c r="M11" s="255"/>
      <c r="N11" s="255"/>
      <c r="O11" s="469" t="s">
        <v>1674</v>
      </c>
    </row>
    <row r="12" spans="1:15" ht="19.5">
      <c r="A12" s="475" t="s">
        <v>1675</v>
      </c>
      <c r="B12" s="255">
        <v>689.05373488999999</v>
      </c>
      <c r="C12" s="255">
        <v>689.05373489000021</v>
      </c>
      <c r="D12" s="255">
        <v>689.0537348900001</v>
      </c>
      <c r="E12" s="255">
        <v>689.05373489000021</v>
      </c>
      <c r="F12" s="255">
        <v>689.0537348900001</v>
      </c>
      <c r="G12" s="255">
        <v>689.0537348900001</v>
      </c>
      <c r="H12" s="255">
        <v>689.05373488999999</v>
      </c>
      <c r="I12" s="255">
        <v>689.0537348900001</v>
      </c>
      <c r="J12" s="255">
        <v>713.99164533999999</v>
      </c>
      <c r="K12" s="255">
        <v>713.33434278000004</v>
      </c>
      <c r="L12" s="255">
        <v>713.96175963000019</v>
      </c>
      <c r="M12" s="255">
        <v>706.71659467000006</v>
      </c>
      <c r="N12" s="255">
        <v>706.71659362000003</v>
      </c>
      <c r="O12" s="462" t="s">
        <v>1676</v>
      </c>
    </row>
    <row r="13" spans="1:15">
      <c r="A13" s="475" t="s">
        <v>1677</v>
      </c>
      <c r="B13" s="255">
        <v>715.0601023700001</v>
      </c>
      <c r="C13" s="255">
        <v>718.70919877999984</v>
      </c>
      <c r="D13" s="255">
        <v>709.22200286000009</v>
      </c>
      <c r="E13" s="255">
        <v>709.66100449999999</v>
      </c>
      <c r="F13" s="255">
        <v>713.23780646000012</v>
      </c>
      <c r="G13" s="255">
        <v>728.76952972999993</v>
      </c>
      <c r="H13" s="255">
        <v>716.58739097</v>
      </c>
      <c r="I13" s="255">
        <v>715.44524451000007</v>
      </c>
      <c r="J13" s="255">
        <v>695.23216091999996</v>
      </c>
      <c r="K13" s="255">
        <v>705.60024973000009</v>
      </c>
      <c r="L13" s="255">
        <v>709.05100904999995</v>
      </c>
      <c r="M13" s="255">
        <v>708.22360070000002</v>
      </c>
      <c r="N13" s="255">
        <v>719.61479700000018</v>
      </c>
      <c r="O13" s="462" t="s">
        <v>1678</v>
      </c>
    </row>
    <row r="14" spans="1:15">
      <c r="A14" s="471" t="s">
        <v>1679</v>
      </c>
      <c r="B14" s="255">
        <v>435.26701452000003</v>
      </c>
      <c r="C14" s="255">
        <v>531.89885750000008</v>
      </c>
      <c r="D14" s="255">
        <v>603.23826066000015</v>
      </c>
      <c r="E14" s="255">
        <v>679.09021595000002</v>
      </c>
      <c r="F14" s="255">
        <v>781.38069782999992</v>
      </c>
      <c r="G14" s="255">
        <v>853.14557666999997</v>
      </c>
      <c r="H14" s="255">
        <v>971.81820815999981</v>
      </c>
      <c r="I14" s="255">
        <v>1107.3320836700002</v>
      </c>
      <c r="J14" s="255">
        <v>118.88407071000002</v>
      </c>
      <c r="K14" s="255">
        <v>186.01346895</v>
      </c>
      <c r="L14" s="255">
        <v>269.53648680999999</v>
      </c>
      <c r="M14" s="255">
        <v>345.53972983999995</v>
      </c>
      <c r="N14" s="255">
        <v>435.4291153800001</v>
      </c>
      <c r="O14" s="469" t="s">
        <v>1680</v>
      </c>
    </row>
    <row r="15" spans="1:15">
      <c r="A15" s="471" t="s">
        <v>1681</v>
      </c>
      <c r="B15" s="255"/>
      <c r="C15" s="255"/>
      <c r="D15" s="255"/>
      <c r="E15" s="255"/>
      <c r="F15" s="255"/>
      <c r="G15" s="255"/>
      <c r="H15" s="255"/>
      <c r="I15" s="255"/>
      <c r="J15" s="255"/>
      <c r="K15" s="255"/>
      <c r="L15" s="255"/>
      <c r="M15" s="255"/>
      <c r="N15" s="255"/>
      <c r="O15" s="469" t="s">
        <v>1682</v>
      </c>
    </row>
    <row r="16" spans="1:15">
      <c r="A16" s="475" t="s">
        <v>1683</v>
      </c>
      <c r="B16" s="255">
        <v>441.66347453999998</v>
      </c>
      <c r="C16" s="255">
        <v>552.15149154000005</v>
      </c>
      <c r="D16" s="255">
        <v>632.52254922999998</v>
      </c>
      <c r="E16" s="255">
        <v>727.70841603999997</v>
      </c>
      <c r="F16" s="255">
        <v>831.76033816999995</v>
      </c>
      <c r="G16" s="255">
        <v>934.31173877999981</v>
      </c>
      <c r="H16" s="255">
        <v>1114.2063326499999</v>
      </c>
      <c r="I16" s="255">
        <v>1174.2656773399999</v>
      </c>
      <c r="J16" s="255">
        <v>107.96525712999998</v>
      </c>
      <c r="K16" s="255">
        <v>198.42427936000001</v>
      </c>
      <c r="L16" s="255">
        <v>286.69939515999999</v>
      </c>
      <c r="M16" s="255">
        <v>357.20397058000003</v>
      </c>
      <c r="N16" s="255">
        <v>453.88060252000002</v>
      </c>
      <c r="O16" s="462" t="s">
        <v>1684</v>
      </c>
    </row>
    <row r="17" spans="1:15">
      <c r="A17" s="475" t="s">
        <v>1685</v>
      </c>
      <c r="B17" s="255">
        <v>142.22285865000001</v>
      </c>
      <c r="C17" s="255">
        <v>170.31081745999998</v>
      </c>
      <c r="D17" s="255">
        <v>190.99131776999999</v>
      </c>
      <c r="E17" s="255">
        <v>206.07550403000002</v>
      </c>
      <c r="F17" s="255">
        <v>250.57965867999999</v>
      </c>
      <c r="G17" s="255">
        <v>290.44386791000005</v>
      </c>
      <c r="H17" s="255">
        <v>327.58960180000003</v>
      </c>
      <c r="I17" s="255">
        <v>359.63044551000002</v>
      </c>
      <c r="J17" s="255">
        <v>46.416492229999996</v>
      </c>
      <c r="K17" s="255">
        <v>75.270007160000006</v>
      </c>
      <c r="L17" s="255">
        <v>96.534020889999994</v>
      </c>
      <c r="M17" s="255">
        <v>114.53121979999999</v>
      </c>
      <c r="N17" s="255">
        <v>141.08868328</v>
      </c>
      <c r="O17" s="462" t="s">
        <v>1686</v>
      </c>
    </row>
    <row r="18" spans="1:15">
      <c r="A18" s="475" t="s">
        <v>1687</v>
      </c>
      <c r="B18" s="255"/>
      <c r="C18" s="255"/>
      <c r="D18" s="255"/>
      <c r="E18" s="255"/>
      <c r="F18" s="255"/>
      <c r="G18" s="255"/>
      <c r="H18" s="255"/>
      <c r="I18" s="255"/>
      <c r="J18" s="255"/>
      <c r="K18" s="255"/>
      <c r="L18" s="255"/>
      <c r="M18" s="255"/>
      <c r="N18" s="255"/>
      <c r="O18" s="462" t="s">
        <v>1688</v>
      </c>
    </row>
    <row r="19" spans="1:15">
      <c r="A19" s="381" t="s">
        <v>1689</v>
      </c>
      <c r="B19" s="255">
        <v>219.73678452000001</v>
      </c>
      <c r="C19" s="255">
        <v>219.73678452000001</v>
      </c>
      <c r="D19" s="255">
        <v>219.73678451999999</v>
      </c>
      <c r="E19" s="255">
        <v>219.73678451999999</v>
      </c>
      <c r="F19" s="255">
        <v>219.73678451999996</v>
      </c>
      <c r="G19" s="255">
        <v>220.18678452</v>
      </c>
      <c r="H19" s="255">
        <v>220.33678451999995</v>
      </c>
      <c r="I19" s="255">
        <v>220.33679219999999</v>
      </c>
      <c r="J19" s="255">
        <v>283.72106611999999</v>
      </c>
      <c r="K19" s="255">
        <v>284.49100936999997</v>
      </c>
      <c r="L19" s="255">
        <v>283.73903711999998</v>
      </c>
      <c r="M19" s="255">
        <v>283.73894618999992</v>
      </c>
      <c r="N19" s="255">
        <v>283.73894618999992</v>
      </c>
      <c r="O19" s="382" t="s">
        <v>1690</v>
      </c>
    </row>
    <row r="20" spans="1:15">
      <c r="A20" s="381" t="s">
        <v>1691</v>
      </c>
      <c r="B20" s="255">
        <v>253.09644897999999</v>
      </c>
      <c r="C20" s="255">
        <v>247.04406097999995</v>
      </c>
      <c r="D20" s="255">
        <v>243.4231862</v>
      </c>
      <c r="E20" s="255">
        <v>249.51129642999996</v>
      </c>
      <c r="F20" s="255">
        <v>265.54830277999991</v>
      </c>
      <c r="G20" s="255">
        <v>271.23557521999993</v>
      </c>
      <c r="H20" s="255">
        <v>276.05734684999999</v>
      </c>
      <c r="I20" s="255">
        <v>281.63759582000006</v>
      </c>
      <c r="J20" s="255">
        <v>288.53441004000001</v>
      </c>
      <c r="K20" s="255">
        <v>289.58123329</v>
      </c>
      <c r="L20" s="255">
        <v>300.62974729000001</v>
      </c>
      <c r="M20" s="255">
        <v>307.82109636999991</v>
      </c>
      <c r="N20" s="255">
        <v>306.06436192999996</v>
      </c>
      <c r="O20" s="382" t="s">
        <v>1692</v>
      </c>
    </row>
    <row r="21" spans="1:15">
      <c r="A21" s="475" t="s">
        <v>1693</v>
      </c>
      <c r="B21" s="255">
        <v>332.80028023</v>
      </c>
      <c r="C21" s="255">
        <v>409.14795039000001</v>
      </c>
      <c r="D21" s="255">
        <v>465.21763305000002</v>
      </c>
      <c r="E21" s="255">
        <v>551.40742379999995</v>
      </c>
      <c r="F21" s="255">
        <v>626.99219763000008</v>
      </c>
      <c r="G21" s="255">
        <v>694.91666146000023</v>
      </c>
      <c r="H21" s="255">
        <v>842.33729313999993</v>
      </c>
      <c r="I21" s="255">
        <v>875.93603534999988</v>
      </c>
      <c r="J21" s="255">
        <v>66.362108800000016</v>
      </c>
      <c r="K21" s="255">
        <v>128.24449609000001</v>
      </c>
      <c r="L21" s="255">
        <v>207.05608439</v>
      </c>
      <c r="M21" s="255">
        <v>266.75490089999994</v>
      </c>
      <c r="N21" s="255">
        <v>335.11733493000003</v>
      </c>
      <c r="O21" s="462" t="s">
        <v>245</v>
      </c>
    </row>
    <row r="22" spans="1:15" s="103" customFormat="1" ht="9">
      <c r="A22" s="476" t="s">
        <v>1697</v>
      </c>
      <c r="B22" s="269">
        <v>102.46673421999998</v>
      </c>
      <c r="C22" s="269">
        <v>122.75090711</v>
      </c>
      <c r="D22" s="269">
        <v>138.02062759000006</v>
      </c>
      <c r="E22" s="269">
        <v>127.68279208999999</v>
      </c>
      <c r="F22" s="269">
        <v>154.38850016999996</v>
      </c>
      <c r="G22" s="269">
        <v>158.22891518</v>
      </c>
      <c r="H22" s="269">
        <v>129.48091499999992</v>
      </c>
      <c r="I22" s="269">
        <v>231.39604828000006</v>
      </c>
      <c r="J22" s="269">
        <v>52.521961900000015</v>
      </c>
      <c r="K22" s="269">
        <v>57.768972840000018</v>
      </c>
      <c r="L22" s="269">
        <v>62.480402359999985</v>
      </c>
      <c r="M22" s="269">
        <v>78.784828919999981</v>
      </c>
      <c r="N22" s="269">
        <v>100.31178043000003</v>
      </c>
      <c r="O22" s="477" t="s">
        <v>1697</v>
      </c>
    </row>
    <row r="23" spans="1:15" ht="10.5" thickBot="1">
      <c r="B23" s="260"/>
      <c r="C23" s="260"/>
      <c r="D23" s="260"/>
      <c r="E23" s="260"/>
      <c r="F23" s="260"/>
      <c r="G23" s="260"/>
      <c r="H23" s="260"/>
      <c r="I23" s="260"/>
      <c r="J23" s="260"/>
      <c r="K23" s="260"/>
      <c r="L23" s="260"/>
      <c r="M23" s="260"/>
      <c r="N23" s="260"/>
      <c r="O23" s="469"/>
    </row>
    <row r="24" spans="1:15" ht="10.5" thickBot="1">
      <c r="A24" s="619"/>
      <c r="B24" s="620"/>
      <c r="C24" s="620"/>
      <c r="D24" s="620"/>
      <c r="E24" s="620"/>
      <c r="F24" s="620"/>
      <c r="G24" s="620"/>
      <c r="H24" s="620"/>
      <c r="I24" s="620"/>
      <c r="J24" s="620"/>
      <c r="K24" s="620"/>
      <c r="L24" s="620"/>
      <c r="M24" s="620"/>
      <c r="N24" s="620"/>
      <c r="O24" s="20"/>
    </row>
    <row r="26" spans="1:15">
      <c r="A26" s="478"/>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6" sqref="A6"/>
    </sheetView>
  </sheetViews>
  <sheetFormatPr defaultColWidth="9.140625" defaultRowHeight="9.75"/>
  <cols>
    <col min="1" max="1" width="27.140625" style="3" customWidth="1"/>
    <col min="2" max="14" width="7.85546875" style="3" customWidth="1"/>
    <col min="15" max="15" width="30.7109375" style="3" customWidth="1"/>
    <col min="16" max="16384" width="9.140625" style="3"/>
  </cols>
  <sheetData>
    <row r="1" spans="1:15" s="1" customFormat="1" ht="12.75">
      <c r="A1" s="613" t="s">
        <v>559</v>
      </c>
      <c r="B1" s="614"/>
      <c r="C1" s="614"/>
      <c r="D1" s="614"/>
      <c r="E1" s="614"/>
      <c r="F1" s="614"/>
      <c r="G1" s="614"/>
      <c r="H1" s="614"/>
      <c r="I1" s="614"/>
      <c r="J1" s="614"/>
      <c r="K1" s="614"/>
      <c r="L1" s="614"/>
      <c r="M1" s="614"/>
      <c r="N1" s="614"/>
      <c r="O1" s="615"/>
    </row>
    <row r="2" spans="1:15" s="134" customFormat="1" ht="12.75">
      <c r="A2" s="642" t="s">
        <v>592</v>
      </c>
      <c r="B2" s="641"/>
      <c r="C2" s="641"/>
      <c r="D2" s="641"/>
      <c r="E2" s="641"/>
      <c r="F2" s="641"/>
      <c r="G2" s="641"/>
      <c r="H2" s="641"/>
      <c r="I2" s="641"/>
      <c r="J2" s="641"/>
      <c r="K2" s="641"/>
      <c r="L2" s="641"/>
      <c r="M2" s="641"/>
      <c r="N2" s="641"/>
      <c r="O2" s="643"/>
    </row>
    <row r="3" spans="1:15" s="4" customFormat="1" ht="10.5" thickBot="1">
      <c r="A3" s="132"/>
      <c r="B3" s="39"/>
      <c r="C3" s="39"/>
      <c r="D3" s="39"/>
      <c r="E3" s="39"/>
      <c r="F3" s="39"/>
      <c r="G3" s="39"/>
      <c r="H3" s="39"/>
      <c r="I3" s="39"/>
      <c r="J3" s="39"/>
      <c r="K3" s="39"/>
      <c r="L3" s="39"/>
      <c r="M3" s="39"/>
      <c r="N3" s="39"/>
      <c r="O3" s="133"/>
    </row>
    <row r="4" spans="1:15"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c r="A5" s="471" t="s">
        <v>1661</v>
      </c>
      <c r="B5" s="472"/>
      <c r="C5" s="472"/>
      <c r="D5" s="472"/>
      <c r="E5" s="472"/>
      <c r="F5" s="472"/>
      <c r="G5" s="472"/>
      <c r="H5" s="472"/>
      <c r="I5" s="472"/>
      <c r="J5" s="472"/>
      <c r="K5" s="472"/>
      <c r="L5" s="472"/>
      <c r="M5" s="472"/>
      <c r="N5" s="472"/>
      <c r="O5" s="469" t="s">
        <v>1662</v>
      </c>
    </row>
    <row r="6" spans="1:15">
      <c r="A6" s="473" t="s">
        <v>1663</v>
      </c>
      <c r="B6" s="255">
        <v>563.34888891999981</v>
      </c>
      <c r="C6" s="255">
        <v>730.7190363599999</v>
      </c>
      <c r="D6" s="255">
        <v>830.10779029000003</v>
      </c>
      <c r="E6" s="255">
        <v>933.33671185999992</v>
      </c>
      <c r="F6" s="255">
        <v>1039.1044940999998</v>
      </c>
      <c r="G6" s="255">
        <v>1144.2540673899998</v>
      </c>
      <c r="H6" s="255">
        <v>1244.0532186200001</v>
      </c>
      <c r="I6" s="255">
        <v>1354.6499151</v>
      </c>
      <c r="J6" s="255">
        <v>104.66733978000001</v>
      </c>
      <c r="K6" s="255">
        <v>193.16524745000007</v>
      </c>
      <c r="L6" s="255">
        <v>289.83140111</v>
      </c>
      <c r="M6" s="255">
        <v>367.27270421999998</v>
      </c>
      <c r="N6" s="255">
        <v>448.80009743999994</v>
      </c>
      <c r="O6" s="474" t="s">
        <v>1664</v>
      </c>
    </row>
    <row r="7" spans="1:15">
      <c r="A7" s="475" t="s">
        <v>1665</v>
      </c>
      <c r="B7" s="255">
        <v>105.67730816</v>
      </c>
      <c r="C7" s="255">
        <v>130.12902679999999</v>
      </c>
      <c r="D7" s="255">
        <v>149.00061753000003</v>
      </c>
      <c r="E7" s="255">
        <v>171.32887932</v>
      </c>
      <c r="F7" s="255">
        <v>190.97938414999999</v>
      </c>
      <c r="G7" s="255">
        <v>213.26148582999997</v>
      </c>
      <c r="H7" s="255">
        <v>232.49301013000002</v>
      </c>
      <c r="I7" s="255">
        <v>252.00254813999999</v>
      </c>
      <c r="J7" s="255">
        <v>28.0788592</v>
      </c>
      <c r="K7" s="255">
        <v>51.324463880000003</v>
      </c>
      <c r="L7" s="255">
        <v>74.879329849999991</v>
      </c>
      <c r="M7" s="255">
        <v>93.144974640000001</v>
      </c>
      <c r="N7" s="255">
        <v>114.84187436000001</v>
      </c>
      <c r="O7" s="462" t="s">
        <v>1666</v>
      </c>
    </row>
    <row r="8" spans="1:15" ht="29.25">
      <c r="A8" s="471" t="s">
        <v>1667</v>
      </c>
      <c r="B8" s="255"/>
      <c r="C8" s="255"/>
      <c r="D8" s="255"/>
      <c r="E8" s="255"/>
      <c r="F8" s="255"/>
      <c r="G8" s="255"/>
      <c r="H8" s="255"/>
      <c r="I8" s="255"/>
      <c r="J8" s="255"/>
      <c r="K8" s="255"/>
      <c r="L8" s="255"/>
      <c r="M8" s="255"/>
      <c r="N8" s="255"/>
      <c r="O8" s="469" t="s">
        <v>1668</v>
      </c>
    </row>
    <row r="9" spans="1:15">
      <c r="A9" s="475" t="s">
        <v>1669</v>
      </c>
      <c r="B9" s="255">
        <v>348.03263059</v>
      </c>
      <c r="C9" s="255">
        <v>380.42354714000004</v>
      </c>
      <c r="D9" s="255">
        <v>419.58374178000003</v>
      </c>
      <c r="E9" s="255">
        <v>444.49636885000001</v>
      </c>
      <c r="F9" s="255">
        <v>473.2863717300001</v>
      </c>
      <c r="G9" s="255">
        <v>521.56955378999999</v>
      </c>
      <c r="H9" s="255">
        <v>525.44244737999998</v>
      </c>
      <c r="I9" s="255">
        <v>602.38215268999988</v>
      </c>
      <c r="J9" s="255">
        <v>522.26590393000004</v>
      </c>
      <c r="K9" s="255">
        <v>545.97588385999995</v>
      </c>
      <c r="L9" s="255">
        <v>583.00017382999999</v>
      </c>
      <c r="M9" s="255">
        <v>605.42069750999997</v>
      </c>
      <c r="N9" s="255">
        <v>632.63706209999998</v>
      </c>
      <c r="O9" s="462" t="s">
        <v>1670</v>
      </c>
    </row>
    <row r="10" spans="1:15">
      <c r="A10" s="475" t="s">
        <v>1671</v>
      </c>
      <c r="B10" s="255">
        <v>400.57501831999991</v>
      </c>
      <c r="C10" s="255">
        <v>495.48573135999999</v>
      </c>
      <c r="D10" s="255">
        <v>531.08182667000005</v>
      </c>
      <c r="E10" s="255">
        <v>563.74417669000002</v>
      </c>
      <c r="F10" s="255">
        <v>638.06927672999973</v>
      </c>
      <c r="G10" s="255">
        <v>683.47504418000005</v>
      </c>
      <c r="H10" s="255">
        <v>670.65480023999987</v>
      </c>
      <c r="I10" s="255">
        <v>768.33286970999973</v>
      </c>
      <c r="J10" s="255">
        <v>517.86049515000002</v>
      </c>
      <c r="K10" s="255">
        <v>547.38948274000006</v>
      </c>
      <c r="L10" s="255">
        <v>601.27694990000009</v>
      </c>
      <c r="M10" s="255">
        <v>618.92592150999997</v>
      </c>
      <c r="N10" s="255">
        <v>640.00842705999992</v>
      </c>
      <c r="O10" s="462" t="s">
        <v>1672</v>
      </c>
    </row>
    <row r="11" spans="1:15" ht="19.5">
      <c r="A11" s="471" t="s">
        <v>1673</v>
      </c>
      <c r="B11" s="255"/>
      <c r="C11" s="255"/>
      <c r="D11" s="255"/>
      <c r="E11" s="255"/>
      <c r="F11" s="255"/>
      <c r="G11" s="255"/>
      <c r="H11" s="255"/>
      <c r="I11" s="255"/>
      <c r="J11" s="255"/>
      <c r="K11" s="255"/>
      <c r="L11" s="255"/>
      <c r="M11" s="255"/>
      <c r="N11" s="255"/>
      <c r="O11" s="469" t="s">
        <v>1674</v>
      </c>
    </row>
    <row r="12" spans="1:15" ht="19.5">
      <c r="A12" s="475" t="s">
        <v>1675</v>
      </c>
      <c r="B12" s="255">
        <v>163.18172319000001</v>
      </c>
      <c r="C12" s="255">
        <v>163.10172215</v>
      </c>
      <c r="D12" s="255">
        <v>162.03073670999999</v>
      </c>
      <c r="E12" s="255">
        <v>163.32506240000001</v>
      </c>
      <c r="F12" s="255">
        <v>162.03311196000001</v>
      </c>
      <c r="G12" s="255">
        <v>141.30388262999998</v>
      </c>
      <c r="H12" s="255">
        <v>162.26429683999999</v>
      </c>
      <c r="I12" s="255">
        <v>163.49185127999999</v>
      </c>
      <c r="J12" s="255">
        <v>345.71007718999999</v>
      </c>
      <c r="K12" s="255">
        <v>345.97286245999999</v>
      </c>
      <c r="L12" s="255">
        <v>328.97187199999996</v>
      </c>
      <c r="M12" s="255">
        <v>324.65785148999998</v>
      </c>
      <c r="N12" s="255">
        <v>324.59829567999998</v>
      </c>
      <c r="O12" s="462" t="s">
        <v>1676</v>
      </c>
    </row>
    <row r="13" spans="1:15">
      <c r="A13" s="475" t="s">
        <v>1677</v>
      </c>
      <c r="B13" s="255">
        <v>250.617346</v>
      </c>
      <c r="C13" s="255">
        <v>271.17159652000004</v>
      </c>
      <c r="D13" s="255">
        <v>288.83481366000001</v>
      </c>
      <c r="E13" s="255">
        <v>305.18366915999991</v>
      </c>
      <c r="F13" s="255">
        <v>326.46760473999996</v>
      </c>
      <c r="G13" s="255">
        <v>319.2488274000001</v>
      </c>
      <c r="H13" s="255">
        <v>345.78614435999998</v>
      </c>
      <c r="I13" s="255">
        <v>355.87244840999995</v>
      </c>
      <c r="J13" s="255">
        <v>352.53871684000001</v>
      </c>
      <c r="K13" s="255">
        <v>349.42008758999998</v>
      </c>
      <c r="L13" s="255">
        <v>334.50003568</v>
      </c>
      <c r="M13" s="255">
        <v>324.08804609000003</v>
      </c>
      <c r="N13" s="255">
        <v>318.76983623999996</v>
      </c>
      <c r="O13" s="462" t="s">
        <v>1678</v>
      </c>
    </row>
    <row r="14" spans="1:15">
      <c r="A14" s="471" t="s">
        <v>1679</v>
      </c>
      <c r="B14" s="255">
        <v>317.69357017000004</v>
      </c>
      <c r="C14" s="255">
        <v>377.45795090999997</v>
      </c>
      <c r="D14" s="255">
        <v>442.80501085999998</v>
      </c>
      <c r="E14" s="255">
        <v>500.90141786000004</v>
      </c>
      <c r="F14" s="255">
        <v>518.90771209000002</v>
      </c>
      <c r="G14" s="255">
        <v>591.14214632999995</v>
      </c>
      <c r="H14" s="255">
        <v>682.82600807000006</v>
      </c>
      <c r="I14" s="255">
        <v>744.31605267999998</v>
      </c>
      <c r="J14" s="255">
        <v>74.165249649999993</v>
      </c>
      <c r="K14" s="255">
        <v>136.97995948999997</v>
      </c>
      <c r="L14" s="255">
        <v>191.14713141000001</v>
      </c>
      <c r="M14" s="255">
        <v>261.19231089999994</v>
      </c>
      <c r="N14" s="255">
        <v>332.41531753000004</v>
      </c>
      <c r="O14" s="469" t="s">
        <v>1680</v>
      </c>
    </row>
    <row r="15" spans="1:15">
      <c r="A15" s="471" t="s">
        <v>1681</v>
      </c>
      <c r="B15" s="255"/>
      <c r="C15" s="255"/>
      <c r="D15" s="255"/>
      <c r="E15" s="255"/>
      <c r="F15" s="255"/>
      <c r="G15" s="255"/>
      <c r="H15" s="255"/>
      <c r="I15" s="255"/>
      <c r="J15" s="255"/>
      <c r="K15" s="255"/>
      <c r="L15" s="255"/>
      <c r="M15" s="255"/>
      <c r="N15" s="255"/>
      <c r="O15" s="469" t="s">
        <v>1682</v>
      </c>
    </row>
    <row r="16" spans="1:15">
      <c r="A16" s="473" t="s">
        <v>1683</v>
      </c>
      <c r="B16" s="255">
        <v>298.92503084000003</v>
      </c>
      <c r="C16" s="255">
        <v>362.14098093000001</v>
      </c>
      <c r="D16" s="255">
        <v>403.39169147999991</v>
      </c>
      <c r="E16" s="255">
        <v>480.76144549999998</v>
      </c>
      <c r="F16" s="255">
        <v>536.85215914999992</v>
      </c>
      <c r="G16" s="255">
        <v>617.45972649000009</v>
      </c>
      <c r="H16" s="255">
        <v>691.22090495999998</v>
      </c>
      <c r="I16" s="255">
        <v>757.08737092999991</v>
      </c>
      <c r="J16" s="255">
        <v>72.450441359999999</v>
      </c>
      <c r="K16" s="255">
        <v>143.04989212000004</v>
      </c>
      <c r="L16" s="255">
        <v>216.83969685</v>
      </c>
      <c r="M16" s="255">
        <v>304.85011233000006</v>
      </c>
      <c r="N16" s="255">
        <v>394.79685701000005</v>
      </c>
      <c r="O16" s="474" t="s">
        <v>1684</v>
      </c>
    </row>
    <row r="17" spans="1:15">
      <c r="A17" s="475" t="s">
        <v>1685</v>
      </c>
      <c r="B17" s="255">
        <v>57.460927739999981</v>
      </c>
      <c r="C17" s="255">
        <v>67.893661779999988</v>
      </c>
      <c r="D17" s="255">
        <v>73.484063699999979</v>
      </c>
      <c r="E17" s="255">
        <v>91.53359103999999</v>
      </c>
      <c r="F17" s="255">
        <v>106.08433397</v>
      </c>
      <c r="G17" s="255">
        <v>125.33601010999998</v>
      </c>
      <c r="H17" s="255">
        <v>136.83498172999998</v>
      </c>
      <c r="I17" s="255">
        <v>146.59822828</v>
      </c>
      <c r="J17" s="255">
        <v>12.352356400000001</v>
      </c>
      <c r="K17" s="255">
        <v>25.008374949999993</v>
      </c>
      <c r="L17" s="255">
        <v>50.957335460000003</v>
      </c>
      <c r="M17" s="255">
        <v>74.698840660000002</v>
      </c>
      <c r="N17" s="255">
        <v>96.220415599999995</v>
      </c>
      <c r="O17" s="462" t="s">
        <v>1686</v>
      </c>
    </row>
    <row r="18" spans="1:15" ht="19.5">
      <c r="A18" s="475" t="s">
        <v>1687</v>
      </c>
      <c r="B18" s="255"/>
      <c r="C18" s="255"/>
      <c r="D18" s="255"/>
      <c r="E18" s="255"/>
      <c r="F18" s="255"/>
      <c r="G18" s="255"/>
      <c r="H18" s="255"/>
      <c r="I18" s="255"/>
      <c r="J18" s="255"/>
      <c r="K18" s="255"/>
      <c r="L18" s="255"/>
      <c r="M18" s="255"/>
      <c r="N18" s="255"/>
      <c r="O18" s="462" t="s">
        <v>1688</v>
      </c>
    </row>
    <row r="19" spans="1:15">
      <c r="A19" s="381" t="s">
        <v>1689</v>
      </c>
      <c r="B19" s="255">
        <v>124.84364227</v>
      </c>
      <c r="C19" s="255">
        <v>133.74139356999999</v>
      </c>
      <c r="D19" s="255">
        <v>144.07613023999997</v>
      </c>
      <c r="E19" s="255">
        <v>152.00584884</v>
      </c>
      <c r="F19" s="255">
        <v>160.84150088000001</v>
      </c>
      <c r="G19" s="255">
        <v>167.98171003000002</v>
      </c>
      <c r="H19" s="255">
        <v>174.03659830000001</v>
      </c>
      <c r="I19" s="255">
        <v>209.53034823000002</v>
      </c>
      <c r="J19" s="255">
        <v>177.82996113000004</v>
      </c>
      <c r="K19" s="255">
        <v>181.15269130999999</v>
      </c>
      <c r="L19" s="255">
        <v>190.55064153000001</v>
      </c>
      <c r="M19" s="255">
        <v>192.7983897</v>
      </c>
      <c r="N19" s="255">
        <v>196.77291360999999</v>
      </c>
      <c r="O19" s="382" t="s">
        <v>1690</v>
      </c>
    </row>
    <row r="20" spans="1:15">
      <c r="A20" s="381" t="s">
        <v>1691</v>
      </c>
      <c r="B20" s="255">
        <v>128.65620515000001</v>
      </c>
      <c r="C20" s="255">
        <v>140.28130134</v>
      </c>
      <c r="D20" s="255">
        <v>162.05898372999997</v>
      </c>
      <c r="E20" s="255">
        <v>174.01004382999994</v>
      </c>
      <c r="F20" s="255">
        <v>172.90800202</v>
      </c>
      <c r="G20" s="255">
        <v>183.49442990999995</v>
      </c>
      <c r="H20" s="255">
        <v>194.18129992999999</v>
      </c>
      <c r="I20" s="255">
        <v>239.61890952999997</v>
      </c>
      <c r="J20" s="255">
        <v>176.97680778</v>
      </c>
      <c r="K20" s="255">
        <v>182.70111671000001</v>
      </c>
      <c r="L20" s="255">
        <v>189.86303519000003</v>
      </c>
      <c r="M20" s="255">
        <v>199.23390052999997</v>
      </c>
      <c r="N20" s="255">
        <v>193.89672119999997</v>
      </c>
      <c r="O20" s="382" t="s">
        <v>1692</v>
      </c>
    </row>
    <row r="21" spans="1:15">
      <c r="A21" s="475" t="s">
        <v>1693</v>
      </c>
      <c r="B21" s="255">
        <v>245.27666593000001</v>
      </c>
      <c r="C21" s="255">
        <v>300.78722688000005</v>
      </c>
      <c r="D21" s="255">
        <v>347.89048125999994</v>
      </c>
      <c r="E21" s="255">
        <v>411.23204939999994</v>
      </c>
      <c r="F21" s="255">
        <v>442.83432625</v>
      </c>
      <c r="G21" s="255">
        <v>507.6364362299999</v>
      </c>
      <c r="H21" s="255">
        <v>574.53062476000002</v>
      </c>
      <c r="I21" s="255">
        <v>640.57770388999995</v>
      </c>
      <c r="J21" s="255">
        <v>59.244931619999988</v>
      </c>
      <c r="K21" s="255">
        <v>119.58994251999998</v>
      </c>
      <c r="L21" s="255">
        <v>165.19475498999998</v>
      </c>
      <c r="M21" s="255">
        <v>236.58678244999999</v>
      </c>
      <c r="N21" s="255">
        <v>295.70024897000002</v>
      </c>
      <c r="O21" s="462" t="s">
        <v>245</v>
      </c>
    </row>
    <row r="22" spans="1:15" ht="19.5">
      <c r="A22" s="471" t="s">
        <v>1694</v>
      </c>
      <c r="B22" s="255">
        <v>-8.7757999999999998E-4</v>
      </c>
      <c r="C22" s="255">
        <v>-4.3208E-4</v>
      </c>
      <c r="D22" s="255">
        <v>-1.3803E-4</v>
      </c>
      <c r="E22" s="255">
        <v>2.2324599999999999E-3</v>
      </c>
      <c r="F22" s="255">
        <v>2.2324599999999999E-3</v>
      </c>
      <c r="G22" s="255">
        <v>7.7697599999999997E-3</v>
      </c>
      <c r="H22" s="255">
        <v>4.1303700000000004E-3</v>
      </c>
      <c r="I22" s="255">
        <v>4.6742800000000003E-3</v>
      </c>
      <c r="J22" s="255">
        <v>0.3959085</v>
      </c>
      <c r="K22" s="255">
        <v>7.9744700000000009E-3</v>
      </c>
      <c r="L22" s="255">
        <v>-4.1666729999999999E-2</v>
      </c>
      <c r="M22" s="255">
        <v>-3.0567030000000002E-2</v>
      </c>
      <c r="N22" s="255">
        <v>-3.0563029999999998E-2</v>
      </c>
      <c r="O22" s="469" t="s">
        <v>1695</v>
      </c>
    </row>
    <row r="23" spans="1:15" s="103" customFormat="1" thickBot="1">
      <c r="A23" s="476" t="s">
        <v>1696</v>
      </c>
      <c r="B23" s="269">
        <v>72.417781760000011</v>
      </c>
      <c r="C23" s="269">
        <v>76.671156090000011</v>
      </c>
      <c r="D23" s="269">
        <v>94.914667580000014</v>
      </c>
      <c r="E23" s="269">
        <v>89.66713593999998</v>
      </c>
      <c r="F23" s="269">
        <v>76.071153299999992</v>
      </c>
      <c r="G23" s="269">
        <v>83.497940289999988</v>
      </c>
      <c r="H23" s="269">
        <v>108.29125285000001</v>
      </c>
      <c r="I23" s="269">
        <v>103.73367447</v>
      </c>
      <c r="J23" s="269">
        <v>14.524409479999999</v>
      </c>
      <c r="K23" s="269">
        <v>17.382042439999999</v>
      </c>
      <c r="L23" s="269">
        <v>25.994043079999997</v>
      </c>
      <c r="M23" s="269">
        <v>24.636095480000005</v>
      </c>
      <c r="N23" s="269">
        <v>36.745631550000006</v>
      </c>
      <c r="O23" s="477" t="s">
        <v>1696</v>
      </c>
    </row>
    <row r="24" spans="1:15" ht="10.5" thickBot="1">
      <c r="A24" s="619"/>
      <c r="B24" s="620"/>
      <c r="C24" s="620"/>
      <c r="D24" s="620"/>
      <c r="E24" s="620"/>
      <c r="F24" s="620"/>
      <c r="G24" s="620"/>
      <c r="H24" s="620"/>
      <c r="I24" s="620"/>
      <c r="J24" s="620"/>
      <c r="K24" s="620"/>
      <c r="L24" s="620"/>
      <c r="M24" s="620"/>
      <c r="N24" s="620"/>
      <c r="O24" s="20"/>
    </row>
    <row r="26" spans="1:15">
      <c r="A26" s="478"/>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5" sqref="A5"/>
    </sheetView>
  </sheetViews>
  <sheetFormatPr defaultColWidth="9.140625" defaultRowHeight="9.75"/>
  <cols>
    <col min="1" max="1" width="33.5703125" style="3" customWidth="1"/>
    <col min="2" max="14" width="7.7109375" style="3" customWidth="1"/>
    <col min="15" max="15" width="52.5703125" style="3" customWidth="1"/>
    <col min="16" max="16384" width="9.140625" style="3"/>
  </cols>
  <sheetData>
    <row r="1" spans="1:15" s="1" customFormat="1" ht="12.75">
      <c r="A1" s="613" t="s">
        <v>1804</v>
      </c>
      <c r="B1" s="614"/>
      <c r="C1" s="614"/>
      <c r="D1" s="614"/>
      <c r="E1" s="614"/>
      <c r="F1" s="614"/>
      <c r="G1" s="614"/>
      <c r="H1" s="614"/>
      <c r="I1" s="614"/>
      <c r="J1" s="614"/>
      <c r="K1" s="614"/>
      <c r="L1" s="614"/>
      <c r="M1" s="614"/>
      <c r="N1" s="614"/>
      <c r="O1" s="615"/>
    </row>
    <row r="2" spans="1:15" s="134" customFormat="1" ht="12.75">
      <c r="A2" s="642" t="s">
        <v>593</v>
      </c>
      <c r="B2" s="641"/>
      <c r="C2" s="641"/>
      <c r="D2" s="641"/>
      <c r="E2" s="641"/>
      <c r="F2" s="641"/>
      <c r="G2" s="641"/>
      <c r="H2" s="641"/>
      <c r="I2" s="641"/>
      <c r="J2" s="641"/>
      <c r="K2" s="641"/>
      <c r="L2" s="641"/>
      <c r="M2" s="641"/>
      <c r="N2" s="641"/>
      <c r="O2" s="643"/>
    </row>
    <row r="3" spans="1:15" s="4" customFormat="1" ht="10.5" thickBot="1">
      <c r="A3" s="132"/>
      <c r="B3" s="39"/>
      <c r="C3" s="39"/>
      <c r="D3" s="39"/>
      <c r="E3" s="39"/>
      <c r="F3" s="39"/>
      <c r="G3" s="39"/>
      <c r="H3" s="39"/>
      <c r="I3" s="39"/>
      <c r="J3" s="39"/>
      <c r="K3" s="39"/>
      <c r="L3" s="39"/>
      <c r="M3" s="39"/>
      <c r="N3" s="39"/>
      <c r="O3" s="133"/>
    </row>
    <row r="4" spans="1:15" ht="10.5" thickBot="1">
      <c r="A4" s="592" t="s">
        <v>5</v>
      </c>
      <c r="B4" s="436">
        <v>42491</v>
      </c>
      <c r="C4" s="436">
        <v>42522</v>
      </c>
      <c r="D4" s="436">
        <v>42552</v>
      </c>
      <c r="E4" s="436">
        <v>42583</v>
      </c>
      <c r="F4" s="436">
        <v>42614</v>
      </c>
      <c r="G4" s="436">
        <v>42644</v>
      </c>
      <c r="H4" s="436">
        <v>42675</v>
      </c>
      <c r="I4" s="436">
        <v>42705</v>
      </c>
      <c r="J4" s="436">
        <v>42736</v>
      </c>
      <c r="K4" s="436">
        <v>42767</v>
      </c>
      <c r="L4" s="436">
        <v>42795</v>
      </c>
      <c r="M4" s="436">
        <v>42826</v>
      </c>
      <c r="N4" s="436">
        <v>42856</v>
      </c>
      <c r="O4" s="42" t="s">
        <v>144</v>
      </c>
    </row>
    <row r="5" spans="1:15">
      <c r="A5" s="471" t="s">
        <v>1661</v>
      </c>
      <c r="B5" s="472"/>
      <c r="C5" s="472"/>
      <c r="D5" s="472"/>
      <c r="E5" s="472"/>
      <c r="F5" s="472"/>
      <c r="G5" s="472"/>
      <c r="H5" s="472"/>
      <c r="I5" s="472"/>
      <c r="J5" s="472"/>
      <c r="K5" s="472"/>
      <c r="L5" s="472"/>
      <c r="M5" s="472"/>
      <c r="N5" s="472"/>
      <c r="O5" s="469" t="s">
        <v>1662</v>
      </c>
    </row>
    <row r="6" spans="1:15">
      <c r="A6" s="473" t="s">
        <v>1663</v>
      </c>
      <c r="B6" s="269">
        <v>109.35158342000001</v>
      </c>
      <c r="C6" s="269">
        <v>197.75786772999999</v>
      </c>
      <c r="D6" s="269">
        <v>175.70053292</v>
      </c>
      <c r="E6" s="269">
        <v>201.25405978999996</v>
      </c>
      <c r="F6" s="269">
        <v>297.78356926999999</v>
      </c>
      <c r="G6" s="269">
        <v>338.71427779999999</v>
      </c>
      <c r="H6" s="269">
        <v>343.31303887000007</v>
      </c>
      <c r="I6" s="269">
        <v>362.3929728</v>
      </c>
      <c r="J6" s="269">
        <v>20.379832479999997</v>
      </c>
      <c r="K6" s="269">
        <v>76.910275529999993</v>
      </c>
      <c r="L6" s="269">
        <v>113.65244625</v>
      </c>
      <c r="M6" s="269">
        <v>120.33487260999999</v>
      </c>
      <c r="N6" s="269">
        <v>152.71839181000001</v>
      </c>
      <c r="O6" s="474" t="s">
        <v>1664</v>
      </c>
    </row>
    <row r="7" spans="1:15">
      <c r="A7" s="475" t="s">
        <v>1665</v>
      </c>
      <c r="B7" s="255">
        <v>14.30177881</v>
      </c>
      <c r="C7" s="255">
        <v>24.722273090000002</v>
      </c>
      <c r="D7" s="255">
        <v>23.75643075</v>
      </c>
      <c r="E7" s="255">
        <v>24.428597369999999</v>
      </c>
      <c r="F7" s="255">
        <v>32.694797190000003</v>
      </c>
      <c r="G7" s="255">
        <v>38.163794889999998</v>
      </c>
      <c r="H7" s="255">
        <v>43.791680949999993</v>
      </c>
      <c r="I7" s="255">
        <v>41.913871549999996</v>
      </c>
      <c r="J7" s="255">
        <v>6.5645827299999997</v>
      </c>
      <c r="K7" s="255">
        <v>13.8167513</v>
      </c>
      <c r="L7" s="255">
        <v>18.594815710000002</v>
      </c>
      <c r="M7" s="255">
        <v>22.819546939999999</v>
      </c>
      <c r="N7" s="255">
        <v>26.770472670000004</v>
      </c>
      <c r="O7" s="462" t="s">
        <v>1666</v>
      </c>
    </row>
    <row r="8" spans="1:15" ht="19.5">
      <c r="A8" s="471" t="s">
        <v>1667</v>
      </c>
      <c r="B8" s="255"/>
      <c r="C8" s="255"/>
      <c r="D8" s="255"/>
      <c r="E8" s="255"/>
      <c r="F8" s="255"/>
      <c r="G8" s="255"/>
      <c r="H8" s="255"/>
      <c r="I8" s="255"/>
      <c r="J8" s="255"/>
      <c r="K8" s="255"/>
      <c r="L8" s="255"/>
      <c r="M8" s="255"/>
      <c r="N8" s="255"/>
      <c r="O8" s="469" t="s">
        <v>1668</v>
      </c>
    </row>
    <row r="9" spans="1:15">
      <c r="A9" s="475" t="s">
        <v>1669</v>
      </c>
      <c r="B9" s="255">
        <v>32.175839969999998</v>
      </c>
      <c r="C9" s="255">
        <v>32.175839969999998</v>
      </c>
      <c r="D9" s="255">
        <v>32.175839060000001</v>
      </c>
      <c r="E9" s="255">
        <v>32.175839969999998</v>
      </c>
      <c r="F9" s="255">
        <v>32.175839969999998</v>
      </c>
      <c r="G9" s="255">
        <v>32.175839969999998</v>
      </c>
      <c r="H9" s="255">
        <v>32.175839969999998</v>
      </c>
      <c r="I9" s="255">
        <v>32.175839969999998</v>
      </c>
      <c r="J9" s="255">
        <v>70.676586440000008</v>
      </c>
      <c r="K9" s="255">
        <v>70.676586440000008</v>
      </c>
      <c r="L9" s="255">
        <v>70.676586440000008</v>
      </c>
      <c r="M9" s="255">
        <v>70.676586440000008</v>
      </c>
      <c r="N9" s="255">
        <v>70.676586440000008</v>
      </c>
      <c r="O9" s="462" t="s">
        <v>1670</v>
      </c>
    </row>
    <row r="10" spans="1:15">
      <c r="A10" s="475" t="s">
        <v>1671</v>
      </c>
      <c r="B10" s="255">
        <v>40.767564080000007</v>
      </c>
      <c r="C10" s="255">
        <v>50.157112490000003</v>
      </c>
      <c r="D10" s="255">
        <v>45.396341749999998</v>
      </c>
      <c r="E10" s="255">
        <v>56.285839230000001</v>
      </c>
      <c r="F10" s="255">
        <v>97.811755550000001</v>
      </c>
      <c r="G10" s="255">
        <v>120.33761792999999</v>
      </c>
      <c r="H10" s="255">
        <v>117.56106102999999</v>
      </c>
      <c r="I10" s="255">
        <v>67.423194749999993</v>
      </c>
      <c r="J10" s="255">
        <v>70.924692050000004</v>
      </c>
      <c r="K10" s="255">
        <v>70.59137711999999</v>
      </c>
      <c r="L10" s="255">
        <v>60.813357079999996</v>
      </c>
      <c r="M10" s="255">
        <v>62.787340429999993</v>
      </c>
      <c r="N10" s="255">
        <v>69.911553600000005</v>
      </c>
      <c r="O10" s="462" t="s">
        <v>1672</v>
      </c>
    </row>
    <row r="11" spans="1:15">
      <c r="A11" s="471" t="s">
        <v>1673</v>
      </c>
      <c r="B11" s="256"/>
      <c r="C11" s="256"/>
      <c r="D11" s="256"/>
      <c r="E11" s="256"/>
      <c r="F11" s="256"/>
      <c r="G11" s="256"/>
      <c r="H11" s="256"/>
      <c r="I11" s="256"/>
      <c r="J11" s="256"/>
      <c r="K11" s="256"/>
      <c r="L11" s="256"/>
      <c r="M11" s="256"/>
      <c r="N11" s="256"/>
      <c r="O11" s="469" t="s">
        <v>1674</v>
      </c>
    </row>
    <row r="12" spans="1:15">
      <c r="A12" s="475" t="s">
        <v>1675</v>
      </c>
      <c r="B12" s="256">
        <v>12.03430356</v>
      </c>
      <c r="C12" s="256">
        <v>50.619532720000002</v>
      </c>
      <c r="D12" s="256">
        <v>12.03430356</v>
      </c>
      <c r="E12" s="256">
        <v>12.03430356</v>
      </c>
      <c r="F12" s="256">
        <v>12.03430356</v>
      </c>
      <c r="G12" s="256">
        <v>12.03430356</v>
      </c>
      <c r="H12" s="256">
        <v>12.03430356</v>
      </c>
      <c r="I12" s="256">
        <v>12.03430356</v>
      </c>
      <c r="J12" s="256">
        <v>13.598726389999999</v>
      </c>
      <c r="K12" s="256">
        <v>13.67791635</v>
      </c>
      <c r="L12" s="256">
        <v>13.67791635</v>
      </c>
      <c r="M12" s="256">
        <v>13.67791635</v>
      </c>
      <c r="N12" s="256">
        <v>13.67791635</v>
      </c>
      <c r="O12" s="462" t="s">
        <v>1676</v>
      </c>
    </row>
    <row r="13" spans="1:15">
      <c r="A13" s="475" t="s">
        <v>1677</v>
      </c>
      <c r="B13" s="256">
        <v>13.59987593</v>
      </c>
      <c r="C13" s="256">
        <v>81.487442279999996</v>
      </c>
      <c r="D13" s="256">
        <v>24.600010610000002</v>
      </c>
      <c r="E13" s="256">
        <v>32.863576910000006</v>
      </c>
      <c r="F13" s="256">
        <v>30.07646927</v>
      </c>
      <c r="G13" s="256">
        <v>13.926668440000002</v>
      </c>
      <c r="H13" s="256">
        <v>15.710342300000002</v>
      </c>
      <c r="I13" s="256">
        <v>15.20058315</v>
      </c>
      <c r="J13" s="256">
        <v>20.541029280000004</v>
      </c>
      <c r="K13" s="256">
        <v>23.821318810000001</v>
      </c>
      <c r="L13" s="256">
        <v>18.84990531</v>
      </c>
      <c r="M13" s="256">
        <v>22.007383470000001</v>
      </c>
      <c r="N13" s="256">
        <v>23.959862449999999</v>
      </c>
      <c r="O13" s="462" t="s">
        <v>1678</v>
      </c>
    </row>
    <row r="14" spans="1:15">
      <c r="A14" s="471" t="s">
        <v>1679</v>
      </c>
      <c r="B14" s="256">
        <v>84.892508129999996</v>
      </c>
      <c r="C14" s="256">
        <v>124.18641255</v>
      </c>
      <c r="D14" s="256">
        <v>126.15789239999999</v>
      </c>
      <c r="E14" s="256">
        <v>131.88618979</v>
      </c>
      <c r="F14" s="256">
        <v>181.41069075999999</v>
      </c>
      <c r="G14" s="256">
        <v>210.49634007</v>
      </c>
      <c r="H14" s="256">
        <v>210.46009810000001</v>
      </c>
      <c r="I14" s="256">
        <v>282.06546687999997</v>
      </c>
      <c r="J14" s="256">
        <v>6.6248412200000004</v>
      </c>
      <c r="K14" s="256">
        <v>53.035331089999993</v>
      </c>
      <c r="L14" s="256">
        <v>99.74887093000001</v>
      </c>
      <c r="M14" s="256">
        <v>97.075104530000004</v>
      </c>
      <c r="N14" s="256">
        <v>116.43100584</v>
      </c>
      <c r="O14" s="469" t="s">
        <v>1680</v>
      </c>
    </row>
    <row r="15" spans="1:15">
      <c r="A15" s="471" t="s">
        <v>1681</v>
      </c>
      <c r="B15" s="256"/>
      <c r="C15" s="256"/>
      <c r="D15" s="256"/>
      <c r="E15" s="256"/>
      <c r="F15" s="256"/>
      <c r="G15" s="256"/>
      <c r="H15" s="256"/>
      <c r="I15" s="256"/>
      <c r="J15" s="256"/>
      <c r="K15" s="256"/>
      <c r="L15" s="256"/>
      <c r="M15" s="256"/>
      <c r="N15" s="256"/>
      <c r="O15" s="469" t="s">
        <v>1682</v>
      </c>
    </row>
    <row r="16" spans="1:15">
      <c r="A16" s="473" t="s">
        <v>1683</v>
      </c>
      <c r="B16" s="270">
        <v>86.050083940000007</v>
      </c>
      <c r="C16" s="270">
        <v>162.72713517999998</v>
      </c>
      <c r="D16" s="270">
        <v>136.38573328999999</v>
      </c>
      <c r="E16" s="270">
        <v>150.26765845</v>
      </c>
      <c r="F16" s="270">
        <v>202.19402101999998</v>
      </c>
      <c r="G16" s="270">
        <v>219.69840188999999</v>
      </c>
      <c r="H16" s="270">
        <v>228.38477774</v>
      </c>
      <c r="I16" s="270">
        <v>254.02792855999999</v>
      </c>
      <c r="J16" s="270">
        <v>9.7458930600000002</v>
      </c>
      <c r="K16" s="270">
        <v>54.900231689999998</v>
      </c>
      <c r="L16" s="270">
        <v>85.702504909999988</v>
      </c>
      <c r="M16" s="270">
        <v>86.765618110000005</v>
      </c>
      <c r="N16" s="270">
        <v>119.32402308000002</v>
      </c>
      <c r="O16" s="474" t="s">
        <v>1684</v>
      </c>
    </row>
    <row r="17" spans="1:15">
      <c r="A17" s="475" t="s">
        <v>1685</v>
      </c>
      <c r="B17" s="256">
        <v>9.299927610000001</v>
      </c>
      <c r="C17" s="256">
        <v>31.173798220000002</v>
      </c>
      <c r="D17" s="256">
        <v>19.981266189999999</v>
      </c>
      <c r="E17" s="256">
        <v>24.112547849999999</v>
      </c>
      <c r="F17" s="256">
        <v>30.891955960000001</v>
      </c>
      <c r="G17" s="256">
        <v>26.788919999999997</v>
      </c>
      <c r="H17" s="256">
        <v>31.8500224</v>
      </c>
      <c r="I17" s="256">
        <v>33.494223929999997</v>
      </c>
      <c r="J17" s="256">
        <v>2.9572925400000005</v>
      </c>
      <c r="K17" s="256">
        <v>5.5092116899999999</v>
      </c>
      <c r="L17" s="256">
        <v>7.7503332000000009</v>
      </c>
      <c r="M17" s="256">
        <v>14.517993980000002</v>
      </c>
      <c r="N17" s="256">
        <v>6.4831939600000004</v>
      </c>
      <c r="O17" s="462" t="s">
        <v>1686</v>
      </c>
    </row>
    <row r="18" spans="1:15">
      <c r="A18" s="475" t="s">
        <v>1687</v>
      </c>
      <c r="B18" s="256"/>
      <c r="C18" s="256"/>
      <c r="D18" s="256"/>
      <c r="E18" s="256"/>
      <c r="F18" s="256"/>
      <c r="G18" s="256"/>
      <c r="H18" s="256"/>
      <c r="I18" s="256"/>
      <c r="J18" s="256"/>
      <c r="K18" s="256"/>
      <c r="L18" s="256"/>
      <c r="M18" s="256"/>
      <c r="N18" s="256"/>
      <c r="O18" s="462" t="s">
        <v>1688</v>
      </c>
    </row>
    <row r="19" spans="1:15">
      <c r="A19" s="381" t="s">
        <v>1689</v>
      </c>
      <c r="B19" s="256">
        <v>44.335778100000006</v>
      </c>
      <c r="C19" s="256">
        <v>46.577594080000004</v>
      </c>
      <c r="D19" s="256">
        <v>44.335783079999999</v>
      </c>
      <c r="E19" s="256">
        <v>44.335778100000006</v>
      </c>
      <c r="F19" s="256">
        <v>44.335778100000006</v>
      </c>
      <c r="G19" s="256">
        <v>44.335778100000006</v>
      </c>
      <c r="H19" s="256">
        <v>44.335778100000006</v>
      </c>
      <c r="I19" s="256">
        <v>44.335778100000006</v>
      </c>
      <c r="J19" s="256">
        <v>85.772421870000002</v>
      </c>
      <c r="K19" s="256">
        <v>85.772421870000002</v>
      </c>
      <c r="L19" s="256">
        <v>85.772421870000002</v>
      </c>
      <c r="M19" s="256">
        <v>85.772421870000002</v>
      </c>
      <c r="N19" s="256">
        <v>85.772421870000002</v>
      </c>
      <c r="O19" s="382" t="s">
        <v>1690</v>
      </c>
    </row>
    <row r="20" spans="1:15">
      <c r="A20" s="381" t="s">
        <v>1691</v>
      </c>
      <c r="B20" s="256">
        <v>52.100602929999994</v>
      </c>
      <c r="C20" s="256">
        <v>40.213898919999998</v>
      </c>
      <c r="D20" s="256">
        <v>50.363246570000001</v>
      </c>
      <c r="E20" s="256">
        <v>43.978232980000001</v>
      </c>
      <c r="F20" s="256">
        <v>46.43449949</v>
      </c>
      <c r="G20" s="256">
        <v>49.215007180000001</v>
      </c>
      <c r="H20" s="256">
        <v>50.460015719999994</v>
      </c>
      <c r="I20" s="256">
        <v>90.647169329999983</v>
      </c>
      <c r="J20" s="256">
        <v>83.801814110000009</v>
      </c>
      <c r="K20" s="256">
        <v>90.537939739999985</v>
      </c>
      <c r="L20" s="256">
        <v>103.35796204</v>
      </c>
      <c r="M20" s="256">
        <v>103.77549619999999</v>
      </c>
      <c r="N20" s="256">
        <v>84.859158949999994</v>
      </c>
      <c r="O20" s="382" t="s">
        <v>1692</v>
      </c>
    </row>
    <row r="21" spans="1:15">
      <c r="A21" s="475" t="s">
        <v>1693</v>
      </c>
      <c r="B21" s="256">
        <v>84.514981150000011</v>
      </c>
      <c r="C21" s="256">
        <v>125.18964177000002</v>
      </c>
      <c r="D21" s="256">
        <v>122.43193059000001</v>
      </c>
      <c r="E21" s="256">
        <v>125.79756546000002</v>
      </c>
      <c r="F21" s="256">
        <v>173.40078643000001</v>
      </c>
      <c r="G21" s="256">
        <v>197.78871096</v>
      </c>
      <c r="H21" s="256">
        <v>202.65899296000001</v>
      </c>
      <c r="I21" s="256">
        <v>266.84509587000002</v>
      </c>
      <c r="J21" s="256">
        <v>4.8179927600000001</v>
      </c>
      <c r="K21" s="256">
        <v>54.15653786</v>
      </c>
      <c r="L21" s="256">
        <v>95.537711860000016</v>
      </c>
      <c r="M21" s="256">
        <v>90.250698450000002</v>
      </c>
      <c r="N21" s="256">
        <v>111.92756617000001</v>
      </c>
      <c r="O21" s="462" t="s">
        <v>245</v>
      </c>
    </row>
    <row r="22" spans="1:15">
      <c r="A22" s="471" t="s">
        <v>1694</v>
      </c>
      <c r="B22" s="256">
        <v>-8.9016310000000001E-2</v>
      </c>
      <c r="C22" s="256">
        <v>-0.37448326999999998</v>
      </c>
      <c r="D22" s="256">
        <v>-0.10681300000000001</v>
      </c>
      <c r="E22" s="256">
        <v>-0.11506849</v>
      </c>
      <c r="F22" s="256">
        <v>-0.11506849</v>
      </c>
      <c r="G22" s="256">
        <v>-0.13900460000000001</v>
      </c>
      <c r="H22" s="256">
        <v>-0.14586396999999998</v>
      </c>
      <c r="I22" s="256">
        <v>-7.0831039999999998E-2</v>
      </c>
      <c r="J22" s="256">
        <v>0</v>
      </c>
      <c r="K22" s="256">
        <v>-0.1165108</v>
      </c>
      <c r="L22" s="256">
        <v>-7.2174479999999999E-2</v>
      </c>
      <c r="M22" s="256">
        <v>-6.4572210000000005E-2</v>
      </c>
      <c r="N22" s="256">
        <v>-7.7309639999999999E-2</v>
      </c>
      <c r="O22" s="469" t="s">
        <v>1695</v>
      </c>
    </row>
    <row r="23" spans="1:15" ht="10.5" thickBot="1">
      <c r="A23" s="476" t="s">
        <v>1696</v>
      </c>
      <c r="B23" s="274">
        <v>0.46654331000000027</v>
      </c>
      <c r="C23" s="274">
        <v>-0.62874596000000016</v>
      </c>
      <c r="D23" s="274">
        <v>3.8327748100000001</v>
      </c>
      <c r="E23" s="274">
        <v>6.2036928200000006</v>
      </c>
      <c r="F23" s="274">
        <v>8.1249728099999992</v>
      </c>
      <c r="G23" s="274">
        <v>12.846633690000001</v>
      </c>
      <c r="H23" s="274">
        <v>7.9469690900000005</v>
      </c>
      <c r="I23" s="274">
        <v>15.291202049999999</v>
      </c>
      <c r="J23" s="274">
        <v>1.8068484599999999</v>
      </c>
      <c r="K23" s="274">
        <v>-1.0046959700000002</v>
      </c>
      <c r="L23" s="274">
        <v>4.28333355</v>
      </c>
      <c r="M23" s="274">
        <v>6.888978279999999</v>
      </c>
      <c r="N23" s="274">
        <v>4.5807493199999998</v>
      </c>
      <c r="O23" s="477" t="s">
        <v>1696</v>
      </c>
    </row>
    <row r="24" spans="1:15" ht="10.5" thickBot="1">
      <c r="A24" s="619"/>
      <c r="B24" s="620"/>
      <c r="C24" s="620"/>
      <c r="D24" s="620"/>
      <c r="E24" s="620"/>
      <c r="F24" s="620"/>
      <c r="G24" s="620"/>
      <c r="H24" s="620"/>
      <c r="I24" s="620"/>
      <c r="J24" s="620"/>
      <c r="K24" s="620"/>
      <c r="L24" s="620"/>
      <c r="M24" s="620"/>
      <c r="N24" s="620"/>
      <c r="O24" s="20"/>
    </row>
    <row r="26" spans="1:15">
      <c r="A26" s="478"/>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F41" sqref="F41"/>
    </sheetView>
  </sheetViews>
  <sheetFormatPr defaultColWidth="9.140625" defaultRowHeight="9.75"/>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613" t="s">
        <v>319</v>
      </c>
      <c r="B1" s="614"/>
      <c r="C1" s="614"/>
      <c r="D1" s="614"/>
      <c r="E1" s="614"/>
      <c r="F1" s="614"/>
      <c r="G1" s="614"/>
      <c r="H1" s="614"/>
      <c r="I1" s="614"/>
      <c r="J1" s="614"/>
      <c r="K1" s="614"/>
      <c r="L1" s="614"/>
      <c r="M1" s="614"/>
      <c r="N1" s="614"/>
      <c r="O1" s="615"/>
    </row>
    <row r="2" spans="1:15" s="134" customFormat="1" ht="12.75">
      <c r="A2" s="642" t="s">
        <v>594</v>
      </c>
      <c r="B2" s="641"/>
      <c r="C2" s="641"/>
      <c r="D2" s="641"/>
      <c r="E2" s="641"/>
      <c r="F2" s="641"/>
      <c r="G2" s="641"/>
      <c r="H2" s="641"/>
      <c r="I2" s="641"/>
      <c r="J2" s="641"/>
      <c r="K2" s="641"/>
      <c r="L2" s="641"/>
      <c r="M2" s="641"/>
      <c r="N2" s="641"/>
      <c r="O2" s="643"/>
    </row>
    <row r="3" spans="1:15" s="4" customFormat="1" ht="10.5" thickBot="1">
      <c r="A3" s="132"/>
      <c r="B3" s="39"/>
      <c r="C3" s="39"/>
      <c r="D3" s="39"/>
      <c r="E3" s="39"/>
      <c r="F3" s="39"/>
      <c r="G3" s="39"/>
      <c r="H3" s="39"/>
      <c r="I3" s="39"/>
      <c r="J3" s="39"/>
      <c r="K3" s="39"/>
      <c r="L3" s="39"/>
      <c r="M3" s="39"/>
      <c r="N3" s="39"/>
      <c r="O3" s="133"/>
    </row>
    <row r="4" spans="1:15"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42" t="s">
        <v>144</v>
      </c>
    </row>
    <row r="5" spans="1:15" ht="19.5">
      <c r="A5" s="479" t="s">
        <v>1698</v>
      </c>
      <c r="B5" s="69">
        <v>12162.411342400001</v>
      </c>
      <c r="C5" s="69">
        <v>12163.48041425</v>
      </c>
      <c r="D5" s="69">
        <v>12162.925106620001</v>
      </c>
      <c r="E5" s="69">
        <v>12165.555617329999</v>
      </c>
      <c r="F5" s="69">
        <v>12170.441082010002</v>
      </c>
      <c r="G5" s="69">
        <v>12163.541663910002</v>
      </c>
      <c r="H5" s="69">
        <v>12163.591380169999</v>
      </c>
      <c r="I5" s="69">
        <v>12163.637779610001</v>
      </c>
      <c r="J5" s="69">
        <v>15964.795153469999</v>
      </c>
      <c r="K5" s="69">
        <v>15965.441587769996</v>
      </c>
      <c r="L5" s="69">
        <v>15966.595083009999</v>
      </c>
      <c r="M5" s="69">
        <v>15967.056533319999</v>
      </c>
      <c r="N5" s="69">
        <v>15966.886302020001</v>
      </c>
      <c r="O5" s="480" t="s">
        <v>1699</v>
      </c>
    </row>
    <row r="6" spans="1:15">
      <c r="A6" s="479" t="s">
        <v>1700</v>
      </c>
      <c r="B6" s="69"/>
      <c r="C6" s="69"/>
      <c r="D6" s="69"/>
      <c r="E6" s="69"/>
      <c r="F6" s="69"/>
      <c r="G6" s="69"/>
      <c r="H6" s="69"/>
      <c r="I6" s="69"/>
      <c r="J6" s="69"/>
      <c r="K6" s="69"/>
      <c r="L6" s="69"/>
      <c r="M6" s="69"/>
      <c r="N6" s="69"/>
      <c r="O6" s="465" t="s">
        <v>1701</v>
      </c>
    </row>
    <row r="7" spans="1:15" ht="19.5">
      <c r="A7" s="467" t="s">
        <v>1702</v>
      </c>
      <c r="B7" s="69">
        <v>1955.23916669</v>
      </c>
      <c r="C7" s="69">
        <v>2377.6295057099996</v>
      </c>
      <c r="D7" s="69">
        <v>2738.9297814199999</v>
      </c>
      <c r="E7" s="69">
        <v>3132.98700912</v>
      </c>
      <c r="F7" s="69">
        <v>3528.7749064500003</v>
      </c>
      <c r="G7" s="69">
        <v>3944.2478639200003</v>
      </c>
      <c r="H7" s="69">
        <v>4398.1483209799999</v>
      </c>
      <c r="I7" s="69">
        <v>4861.9632432200005</v>
      </c>
      <c r="J7" s="69">
        <v>387.94816040000001</v>
      </c>
      <c r="K7" s="69">
        <v>727.15788736000002</v>
      </c>
      <c r="L7" s="69">
        <v>1234.47574811</v>
      </c>
      <c r="M7" s="69">
        <v>1681.3960004500002</v>
      </c>
      <c r="N7" s="69">
        <v>2156.8102635200007</v>
      </c>
      <c r="O7" s="467" t="s">
        <v>1703</v>
      </c>
    </row>
    <row r="8" spans="1:15" ht="19.5">
      <c r="A8" s="467" t="s">
        <v>1704</v>
      </c>
      <c r="B8" s="69">
        <v>824.60892454999998</v>
      </c>
      <c r="C8" s="69">
        <v>1547.63329131</v>
      </c>
      <c r="D8" s="69">
        <v>2225.44358487</v>
      </c>
      <c r="E8" s="69">
        <v>2587.4494252300001</v>
      </c>
      <c r="F8" s="69">
        <v>2484.8194541399998</v>
      </c>
      <c r="G8" s="69">
        <v>2606.2995678600005</v>
      </c>
      <c r="H8" s="69">
        <v>1579.6546522000001</v>
      </c>
      <c r="I8" s="69">
        <v>1807.64943414</v>
      </c>
      <c r="J8" s="69">
        <v>-29.688456569999996</v>
      </c>
      <c r="K8" s="69">
        <v>146.24882540000002</v>
      </c>
      <c r="L8" s="69">
        <v>486.31380866000006</v>
      </c>
      <c r="M8" s="69">
        <v>851.72878337999987</v>
      </c>
      <c r="N8" s="69">
        <v>629.42149892999998</v>
      </c>
      <c r="O8" s="467" t="s">
        <v>1705</v>
      </c>
    </row>
    <row r="9" spans="1:15">
      <c r="A9" s="479" t="s">
        <v>1706</v>
      </c>
      <c r="B9" s="69">
        <v>2779.8480912999999</v>
      </c>
      <c r="C9" s="69">
        <v>3925.2627970599997</v>
      </c>
      <c r="D9" s="69">
        <v>4964.373366320001</v>
      </c>
      <c r="E9" s="69">
        <v>5720.4364344099995</v>
      </c>
      <c r="F9" s="69">
        <v>6013.5943606299998</v>
      </c>
      <c r="G9" s="69">
        <v>6550.5474318400002</v>
      </c>
      <c r="H9" s="69">
        <v>5977.8029732699988</v>
      </c>
      <c r="I9" s="69">
        <v>6669.6126774399991</v>
      </c>
      <c r="J9" s="69">
        <v>358.25970379999995</v>
      </c>
      <c r="K9" s="69">
        <v>873.40671279999981</v>
      </c>
      <c r="L9" s="69">
        <v>1720.7895568600002</v>
      </c>
      <c r="M9" s="69">
        <v>2533.1247838700001</v>
      </c>
      <c r="N9" s="69">
        <v>2786.2317624899997</v>
      </c>
      <c r="O9" s="465" t="s">
        <v>1707</v>
      </c>
    </row>
    <row r="10" spans="1:15">
      <c r="A10" s="479" t="s">
        <v>1708</v>
      </c>
      <c r="B10" s="69">
        <v>282.83438554000003</v>
      </c>
      <c r="C10" s="69">
        <v>333.65251220999988</v>
      </c>
      <c r="D10" s="69">
        <v>397.78122967999997</v>
      </c>
      <c r="E10" s="69">
        <v>461.04116269999986</v>
      </c>
      <c r="F10" s="69">
        <v>523.7703405100001</v>
      </c>
      <c r="G10" s="69">
        <v>600.71071620999999</v>
      </c>
      <c r="H10" s="69">
        <v>650.89720802999989</v>
      </c>
      <c r="I10" s="69">
        <v>714.73974441000007</v>
      </c>
      <c r="J10" s="69">
        <v>68.187155740000009</v>
      </c>
      <c r="K10" s="69">
        <v>129.85219072000001</v>
      </c>
      <c r="L10" s="69">
        <v>186.71619964999999</v>
      </c>
      <c r="M10" s="69">
        <v>276.26067157</v>
      </c>
      <c r="N10" s="69">
        <v>360.12516133000003</v>
      </c>
      <c r="O10" s="465" t="s">
        <v>1709</v>
      </c>
    </row>
    <row r="11" spans="1:15">
      <c r="A11" s="479" t="s">
        <v>1710</v>
      </c>
      <c r="B11" s="70"/>
      <c r="C11" s="70"/>
      <c r="D11" s="70"/>
      <c r="E11" s="70"/>
      <c r="F11" s="70"/>
      <c r="G11" s="70"/>
      <c r="H11" s="70"/>
      <c r="I11" s="70"/>
      <c r="J11" s="70"/>
      <c r="K11" s="70"/>
      <c r="L11" s="70"/>
      <c r="M11" s="70"/>
      <c r="N11" s="70"/>
      <c r="O11" s="465" t="s">
        <v>1711</v>
      </c>
    </row>
    <row r="12" spans="1:15" ht="19.5">
      <c r="A12" s="467" t="s">
        <v>1712</v>
      </c>
      <c r="B12" s="70">
        <v>131.82801474999999</v>
      </c>
      <c r="C12" s="70">
        <v>158.66977495000003</v>
      </c>
      <c r="D12" s="70">
        <v>182.58812268</v>
      </c>
      <c r="E12" s="70">
        <v>222.76050753000001</v>
      </c>
      <c r="F12" s="70">
        <v>244.23012249999999</v>
      </c>
      <c r="G12" s="70">
        <v>265.01822163999998</v>
      </c>
      <c r="H12" s="70">
        <v>285.71024348000003</v>
      </c>
      <c r="I12" s="70">
        <v>305.75372242000009</v>
      </c>
      <c r="J12" s="70">
        <v>21.382605650000002</v>
      </c>
      <c r="K12" s="70">
        <v>42.204424920000001</v>
      </c>
      <c r="L12" s="70">
        <v>70.292945540000005</v>
      </c>
      <c r="M12" s="70">
        <v>93.571271659999994</v>
      </c>
      <c r="N12" s="70">
        <v>119.65554572999999</v>
      </c>
      <c r="O12" s="467" t="s">
        <v>1713</v>
      </c>
    </row>
    <row r="13" spans="1:15" ht="19.5">
      <c r="A13" s="467" t="s">
        <v>1714</v>
      </c>
      <c r="B13" s="70">
        <v>639.48056173000009</v>
      </c>
      <c r="C13" s="70">
        <v>832.25928682999972</v>
      </c>
      <c r="D13" s="70">
        <v>995.56762621999997</v>
      </c>
      <c r="E13" s="70">
        <v>1212.1011240600001</v>
      </c>
      <c r="F13" s="70">
        <v>1383.28488836</v>
      </c>
      <c r="G13" s="70">
        <v>1549.0311520800001</v>
      </c>
      <c r="H13" s="70">
        <v>1698.7053923700003</v>
      </c>
      <c r="I13" s="70">
        <v>1844.3737064700001</v>
      </c>
      <c r="J13" s="70">
        <v>172.19465178000004</v>
      </c>
      <c r="K13" s="70">
        <v>315.82518048999998</v>
      </c>
      <c r="L13" s="70">
        <v>497.05007735999993</v>
      </c>
      <c r="M13" s="70">
        <v>700.97679146000019</v>
      </c>
      <c r="N13" s="70">
        <v>830.85976775999995</v>
      </c>
      <c r="O13" s="467" t="s">
        <v>1715</v>
      </c>
    </row>
    <row r="14" spans="1:15">
      <c r="A14" s="479" t="s">
        <v>1716</v>
      </c>
      <c r="B14" s="70">
        <v>771.30857652000009</v>
      </c>
      <c r="C14" s="70">
        <v>990.92906179999989</v>
      </c>
      <c r="D14" s="70">
        <v>1178.1557489300003</v>
      </c>
      <c r="E14" s="70">
        <v>1434.8616316000002</v>
      </c>
      <c r="F14" s="70">
        <v>1627.5150108900002</v>
      </c>
      <c r="G14" s="70">
        <v>1814.04937374</v>
      </c>
      <c r="H14" s="70">
        <v>1984.41563587</v>
      </c>
      <c r="I14" s="70">
        <v>2150.12742893</v>
      </c>
      <c r="J14" s="70">
        <v>193.57725745000005</v>
      </c>
      <c r="K14" s="70">
        <v>358.02960542</v>
      </c>
      <c r="L14" s="70">
        <v>567.34302289999982</v>
      </c>
      <c r="M14" s="70">
        <v>794.54806314999985</v>
      </c>
      <c r="N14" s="70">
        <v>950.51531349999993</v>
      </c>
      <c r="O14" s="465" t="s">
        <v>1717</v>
      </c>
    </row>
    <row r="15" spans="1:15" ht="10.5" thickBot="1">
      <c r="A15" s="479" t="s">
        <v>1718</v>
      </c>
      <c r="B15" s="73">
        <v>13888.116471560001</v>
      </c>
      <c r="C15" s="73">
        <v>14764.161637220002</v>
      </c>
      <c r="D15" s="73">
        <v>15551.36149428</v>
      </c>
      <c r="E15" s="73">
        <v>15990.089257339996</v>
      </c>
      <c r="F15" s="73">
        <v>16032.750091149996</v>
      </c>
      <c r="G15" s="73">
        <v>16299.329005699999</v>
      </c>
      <c r="H15" s="73">
        <v>15506.081509429998</v>
      </c>
      <c r="I15" s="73">
        <v>15968.383283590001</v>
      </c>
      <c r="J15" s="73">
        <v>16061.290444050001</v>
      </c>
      <c r="K15" s="73">
        <v>16350.966504370001</v>
      </c>
      <c r="L15" s="73">
        <v>16933.325417240001</v>
      </c>
      <c r="M15" s="73">
        <v>17429.37258245</v>
      </c>
      <c r="N15" s="73">
        <v>17442.477589640002</v>
      </c>
      <c r="O15" s="481" t="s">
        <v>1719</v>
      </c>
    </row>
    <row r="16" spans="1:15" ht="10.5" thickBot="1">
      <c r="A16" s="587"/>
      <c r="B16" s="588"/>
      <c r="C16" s="588"/>
      <c r="D16" s="588"/>
      <c r="E16" s="588"/>
      <c r="F16" s="588"/>
      <c r="G16" s="588"/>
      <c r="H16" s="588"/>
      <c r="I16" s="588"/>
      <c r="J16" s="588"/>
      <c r="K16" s="588"/>
      <c r="L16" s="588"/>
      <c r="M16" s="588"/>
      <c r="N16" s="588"/>
      <c r="O16" s="109"/>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F41" sqref="F41"/>
    </sheetView>
  </sheetViews>
  <sheetFormatPr defaultColWidth="9.140625" defaultRowHeight="9"/>
  <cols>
    <col min="1" max="1" width="16.5703125" style="38" customWidth="1"/>
    <col min="2" max="2" width="8.7109375" style="38" bestFit="1" customWidth="1"/>
    <col min="3" max="14" width="8.28515625" style="38" customWidth="1"/>
    <col min="15" max="15" width="16.5703125" style="38" customWidth="1"/>
    <col min="16" max="16384" width="9.140625" style="38"/>
  </cols>
  <sheetData>
    <row r="1" spans="1:15" s="137" customFormat="1" ht="27.75" customHeight="1" thickBot="1">
      <c r="A1" s="644" t="s">
        <v>1720</v>
      </c>
      <c r="B1" s="645"/>
      <c r="C1" s="645"/>
      <c r="D1" s="645"/>
      <c r="E1" s="645"/>
      <c r="F1" s="645"/>
      <c r="G1" s="645"/>
      <c r="H1" s="645"/>
      <c r="I1" s="645"/>
      <c r="J1" s="645"/>
      <c r="K1" s="645"/>
      <c r="L1" s="645"/>
      <c r="M1" s="645"/>
      <c r="N1" s="645"/>
      <c r="O1" s="646"/>
    </row>
    <row r="2" spans="1:15" s="137" customFormat="1" ht="13.5" thickBot="1">
      <c r="A2" s="135" t="s">
        <v>1721</v>
      </c>
      <c r="B2" s="436">
        <v>42491</v>
      </c>
      <c r="C2" s="436">
        <v>42522</v>
      </c>
      <c r="D2" s="436">
        <v>42552</v>
      </c>
      <c r="E2" s="436">
        <v>42583</v>
      </c>
      <c r="F2" s="436">
        <v>42614</v>
      </c>
      <c r="G2" s="436">
        <v>42644</v>
      </c>
      <c r="H2" s="436">
        <v>42675</v>
      </c>
      <c r="I2" s="436">
        <v>42705</v>
      </c>
      <c r="J2" s="436">
        <v>42736</v>
      </c>
      <c r="K2" s="436">
        <v>42767</v>
      </c>
      <c r="L2" s="436">
        <v>42795</v>
      </c>
      <c r="M2" s="436">
        <v>42826</v>
      </c>
      <c r="N2" s="436">
        <v>42856</v>
      </c>
      <c r="O2" s="140" t="s">
        <v>1722</v>
      </c>
    </row>
    <row r="3" spans="1:15">
      <c r="A3" s="482" t="s">
        <v>1723</v>
      </c>
      <c r="B3" s="483"/>
      <c r="C3" s="483"/>
      <c r="D3" s="483"/>
      <c r="E3" s="483"/>
      <c r="F3" s="483"/>
      <c r="G3" s="483"/>
      <c r="H3" s="483"/>
      <c r="I3" s="483"/>
      <c r="J3" s="483"/>
      <c r="K3" s="483"/>
      <c r="L3" s="484"/>
      <c r="M3" s="483"/>
      <c r="N3" s="483"/>
      <c r="O3" s="485" t="s">
        <v>1724</v>
      </c>
    </row>
    <row r="4" spans="1:15" ht="19.5">
      <c r="A4" s="486" t="s">
        <v>1725</v>
      </c>
      <c r="B4" s="487">
        <v>1.9916420700640469</v>
      </c>
      <c r="C4" s="487">
        <v>2.0372677114448852</v>
      </c>
      <c r="D4" s="487">
        <v>2.2480758800977041</v>
      </c>
      <c r="E4" s="487">
        <v>2.244031502667688</v>
      </c>
      <c r="F4" s="487">
        <v>2.3303845253687214</v>
      </c>
      <c r="G4" s="487">
        <v>2.2735674383606557</v>
      </c>
      <c r="H4" s="487">
        <v>2.1754553568862316</v>
      </c>
      <c r="I4" s="487">
        <v>2.3438272587713445</v>
      </c>
      <c r="J4" s="487">
        <v>2.458701889144371</v>
      </c>
      <c r="K4" s="487">
        <v>2.50322226323402</v>
      </c>
      <c r="L4" s="487">
        <v>2.6024828211884556</v>
      </c>
      <c r="M4" s="487">
        <v>2.5935064677464092</v>
      </c>
      <c r="N4" s="487">
        <v>2.6214948348689684</v>
      </c>
      <c r="O4" s="488" t="s">
        <v>1726</v>
      </c>
    </row>
    <row r="5" spans="1:15" ht="39">
      <c r="A5" s="486" t="s">
        <v>1727</v>
      </c>
      <c r="B5" s="489">
        <v>1079.20669976</v>
      </c>
      <c r="C5" s="489">
        <v>1141.5839383999999</v>
      </c>
      <c r="D5" s="489">
        <v>1137.4567206099998</v>
      </c>
      <c r="E5" s="489">
        <v>1127.6050416799999</v>
      </c>
      <c r="F5" s="489">
        <v>1232.5578926200001</v>
      </c>
      <c r="G5" s="489">
        <v>1532.7353408000001</v>
      </c>
      <c r="H5" s="489">
        <v>1389.1607226999997</v>
      </c>
      <c r="I5" s="489">
        <v>1471.1390550799999</v>
      </c>
      <c r="J5" s="489">
        <v>1532.6072669599998</v>
      </c>
      <c r="K5" s="489">
        <v>1575.2553295799999</v>
      </c>
      <c r="L5" s="489">
        <v>1609.5696472199998</v>
      </c>
      <c r="M5" s="489">
        <v>1676.0240052500001</v>
      </c>
      <c r="N5" s="489">
        <v>1750.7470011799999</v>
      </c>
      <c r="O5" s="488" t="s">
        <v>1728</v>
      </c>
    </row>
    <row r="6" spans="1:15" ht="29.25">
      <c r="A6" s="486" t="s">
        <v>1729</v>
      </c>
      <c r="B6" s="489">
        <v>4450.7634321999994</v>
      </c>
      <c r="C6" s="489">
        <v>4286.7818364499999</v>
      </c>
      <c r="D6" s="489">
        <v>4433.4690962599998</v>
      </c>
      <c r="E6" s="489">
        <v>4569.4489682499998</v>
      </c>
      <c r="F6" s="489">
        <v>4720.6054093300008</v>
      </c>
      <c r="G6" s="489">
        <v>4656.76900742</v>
      </c>
      <c r="H6" s="489">
        <v>4769.2713059500002</v>
      </c>
      <c r="I6" s="489">
        <v>4953.8847609200011</v>
      </c>
      <c r="J6" s="489">
        <v>5072.8284997199989</v>
      </c>
      <c r="K6" s="489">
        <v>5175.8386213599997</v>
      </c>
      <c r="L6" s="489">
        <v>5225.0626681800013</v>
      </c>
      <c r="M6" s="489">
        <v>5385.627386690001</v>
      </c>
      <c r="N6" s="489">
        <v>5267.7175073499993</v>
      </c>
      <c r="O6" s="488" t="s">
        <v>1730</v>
      </c>
    </row>
    <row r="7" spans="1:15" ht="18">
      <c r="A7" s="490" t="s">
        <v>1731</v>
      </c>
      <c r="B7" s="487"/>
      <c r="C7" s="487"/>
      <c r="D7" s="487"/>
      <c r="E7" s="487"/>
      <c r="F7" s="487"/>
      <c r="G7" s="487"/>
      <c r="H7" s="487"/>
      <c r="I7" s="487"/>
      <c r="J7" s="487"/>
      <c r="K7" s="487"/>
      <c r="L7" s="487"/>
      <c r="M7" s="487"/>
      <c r="N7" s="487"/>
      <c r="O7" s="491" t="s">
        <v>1732</v>
      </c>
    </row>
    <row r="8" spans="1:15" ht="19.5">
      <c r="A8" s="486" t="s">
        <v>1725</v>
      </c>
      <c r="B8" s="487">
        <v>0.77575861662502787</v>
      </c>
      <c r="C8" s="487">
        <v>0.75051975118265257</v>
      </c>
      <c r="D8" s="487">
        <v>0.72930033246660764</v>
      </c>
      <c r="E8" s="487">
        <v>0.73763573423077333</v>
      </c>
      <c r="F8" s="487">
        <v>0.71679153111505367</v>
      </c>
      <c r="G8" s="487">
        <v>0.77722263642793621</v>
      </c>
      <c r="H8" s="487">
        <v>0.79063174567298833</v>
      </c>
      <c r="I8" s="487">
        <v>0.82314238347255841</v>
      </c>
      <c r="J8" s="487">
        <v>0.84187005865017395</v>
      </c>
      <c r="K8" s="487">
        <v>0.87853983673927816</v>
      </c>
      <c r="L8" s="487">
        <v>0.8823712006951121</v>
      </c>
      <c r="M8" s="487">
        <v>0.90163928685086514</v>
      </c>
      <c r="N8" s="487">
        <v>0.97108743920402196</v>
      </c>
      <c r="O8" s="488" t="s">
        <v>1726</v>
      </c>
    </row>
    <row r="9" spans="1:15" ht="39">
      <c r="A9" s="486" t="s">
        <v>1727</v>
      </c>
      <c r="B9" s="489">
        <v>1280.7985287500001</v>
      </c>
      <c r="C9" s="489">
        <v>1297.9799451799995</v>
      </c>
      <c r="D9" s="489">
        <v>1306.28080017</v>
      </c>
      <c r="E9" s="489">
        <v>1349.6097020200002</v>
      </c>
      <c r="F9" s="489">
        <v>1360.5859603500001</v>
      </c>
      <c r="G9" s="489">
        <v>1364.4377287700001</v>
      </c>
      <c r="H9" s="489">
        <v>1199.63457866</v>
      </c>
      <c r="I9" s="489">
        <v>1274.7146277299998</v>
      </c>
      <c r="J9" s="489">
        <v>1317.8885606900001</v>
      </c>
      <c r="K9" s="489">
        <v>1374.9837646199999</v>
      </c>
      <c r="L9" s="489">
        <v>1403.86520144</v>
      </c>
      <c r="M9" s="489">
        <v>1433.0347809600003</v>
      </c>
      <c r="N9" s="489">
        <v>1465.8433513700004</v>
      </c>
      <c r="O9" s="488" t="s">
        <v>1733</v>
      </c>
    </row>
    <row r="10" spans="1:15" ht="30" thickBot="1">
      <c r="A10" s="486" t="s">
        <v>1729</v>
      </c>
      <c r="B10" s="492">
        <v>887.70214189000001</v>
      </c>
      <c r="C10" s="492">
        <v>847.80625643000008</v>
      </c>
      <c r="D10" s="492">
        <v>840.32999617000007</v>
      </c>
      <c r="E10" s="492">
        <v>854.1298347799999</v>
      </c>
      <c r="F10" s="492">
        <v>843.31858874000011</v>
      </c>
      <c r="G10" s="492">
        <v>841.91056495999987</v>
      </c>
      <c r="H10" s="492">
        <v>839.21389138999996</v>
      </c>
      <c r="I10" s="492">
        <v>868.19249589999993</v>
      </c>
      <c r="J10" s="492">
        <v>828.30446010000003</v>
      </c>
      <c r="K10" s="492">
        <v>858.81867436000016</v>
      </c>
      <c r="L10" s="492">
        <v>883.99589557999991</v>
      </c>
      <c r="M10" s="492">
        <v>902.67774858999996</v>
      </c>
      <c r="N10" s="492">
        <v>946.90646642999991</v>
      </c>
      <c r="O10" s="493" t="s">
        <v>1730</v>
      </c>
    </row>
    <row r="11" spans="1:15" ht="15.75" customHeight="1" thickBot="1">
      <c r="A11" s="619"/>
      <c r="B11" s="620"/>
      <c r="C11" s="620"/>
      <c r="D11" s="620"/>
      <c r="E11" s="620"/>
      <c r="F11" s="620"/>
      <c r="G11" s="620"/>
      <c r="H11" s="620"/>
      <c r="I11" s="620"/>
      <c r="J11" s="620"/>
      <c r="K11" s="620"/>
      <c r="L11" s="620"/>
      <c r="M11" s="620"/>
      <c r="N11" s="620"/>
      <c r="O11" s="621"/>
    </row>
    <row r="12" spans="1:15">
      <c r="A12" s="494"/>
      <c r="B12" s="495"/>
      <c r="C12" s="496"/>
      <c r="D12" s="497"/>
      <c r="E12" s="497"/>
      <c r="F12" s="497"/>
      <c r="G12" s="497"/>
      <c r="H12" s="494"/>
      <c r="O12" s="494"/>
    </row>
    <row r="13" spans="1:15">
      <c r="A13" s="497"/>
      <c r="B13" s="495"/>
      <c r="C13" s="496"/>
      <c r="D13" s="497"/>
      <c r="E13" s="497"/>
      <c r="F13" s="497"/>
      <c r="G13" s="497"/>
      <c r="H13" s="497"/>
      <c r="O13" s="497"/>
    </row>
    <row r="14" spans="1:15">
      <c r="A14" s="497"/>
      <c r="B14" s="495"/>
      <c r="C14" s="495"/>
      <c r="D14" s="495"/>
      <c r="E14" s="495"/>
      <c r="F14" s="495"/>
      <c r="G14" s="495"/>
      <c r="H14" s="495"/>
      <c r="I14" s="495"/>
      <c r="J14" s="495"/>
      <c r="K14" s="495"/>
      <c r="L14" s="495"/>
      <c r="M14" s="495"/>
      <c r="N14" s="495"/>
      <c r="O14" s="497"/>
    </row>
    <row r="15" spans="1:15">
      <c r="A15" s="497"/>
      <c r="B15" s="495"/>
      <c r="C15" s="495"/>
      <c r="D15" s="495"/>
      <c r="E15" s="495"/>
      <c r="F15" s="495"/>
      <c r="G15" s="495"/>
      <c r="H15" s="495"/>
      <c r="I15" s="495"/>
      <c r="J15" s="495"/>
      <c r="K15" s="495"/>
      <c r="L15" s="495"/>
      <c r="M15" s="495"/>
      <c r="N15" s="495"/>
      <c r="O15" s="497"/>
    </row>
    <row r="16" spans="1:15">
      <c r="A16" s="497"/>
      <c r="B16" s="497"/>
      <c r="C16" s="496"/>
      <c r="D16" s="497"/>
      <c r="E16" s="497"/>
      <c r="F16" s="497"/>
      <c r="G16" s="497"/>
      <c r="H16" s="497"/>
      <c r="O16" s="497"/>
    </row>
    <row r="17" spans="1:15">
      <c r="A17" s="497"/>
      <c r="B17" s="497"/>
      <c r="C17" s="497"/>
      <c r="D17" s="497"/>
      <c r="E17" s="497"/>
      <c r="F17" s="497"/>
      <c r="G17" s="497"/>
      <c r="H17" s="497"/>
      <c r="O17" s="497"/>
    </row>
    <row r="18" spans="1:15">
      <c r="A18" s="497"/>
      <c r="B18" s="497"/>
      <c r="C18" s="497"/>
      <c r="D18" s="497"/>
      <c r="E18" s="497"/>
      <c r="F18" s="497"/>
      <c r="G18" s="497"/>
      <c r="H18" s="497"/>
      <c r="O18" s="497"/>
    </row>
    <row r="19" spans="1:15">
      <c r="A19" s="497"/>
      <c r="B19" s="497"/>
      <c r="C19" s="497"/>
      <c r="D19" s="497"/>
      <c r="E19" s="497"/>
      <c r="F19" s="497"/>
      <c r="G19" s="497"/>
      <c r="H19" s="497"/>
      <c r="O19" s="497"/>
    </row>
    <row r="20" spans="1:15">
      <c r="A20" s="497"/>
      <c r="B20" s="497"/>
      <c r="C20" s="497"/>
      <c r="D20" s="497"/>
      <c r="E20" s="497"/>
      <c r="F20" s="497"/>
      <c r="G20" s="497"/>
      <c r="H20" s="497"/>
      <c r="O20" s="497"/>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X184"/>
  <sheetViews>
    <sheetView zoomScaleNormal="100" workbookViewId="0">
      <pane xSplit="1" ySplit="2" topLeftCell="B3" activePane="bottomRight" state="frozen"/>
      <selection activeCell="F41" sqref="F41"/>
      <selection pane="topRight" activeCell="F41" sqref="F41"/>
      <selection pane="bottomLeft" activeCell="F41" sqref="F41"/>
      <selection pane="bottomRight" activeCell="N165" sqref="N165"/>
    </sheetView>
  </sheetViews>
  <sheetFormatPr defaultColWidth="9.140625" defaultRowHeight="9.75"/>
  <cols>
    <col min="1" max="1" width="38" style="3" customWidth="1"/>
    <col min="2" max="5" width="6.85546875" style="3" customWidth="1"/>
    <col min="6" max="6" width="8.85546875" style="3" bestFit="1" customWidth="1"/>
    <col min="7" max="7" width="6.85546875" style="3" customWidth="1"/>
    <col min="8" max="8" width="9" style="3" customWidth="1"/>
    <col min="9" max="10" width="6.85546875" style="3" customWidth="1"/>
    <col min="11" max="11" width="7" style="516" customWidth="1"/>
    <col min="12" max="23" width="9.140625" style="3"/>
    <col min="24" max="24" width="10.28515625" style="3" bestFit="1" customWidth="1"/>
    <col min="25" max="16384" width="9.140625" style="3"/>
  </cols>
  <sheetData>
    <row r="1" spans="1:14" s="1" customFormat="1" ht="27" customHeight="1" thickBot="1">
      <c r="A1" s="647" t="s">
        <v>595</v>
      </c>
      <c r="B1" s="648"/>
      <c r="C1" s="648"/>
      <c r="D1" s="648"/>
      <c r="E1" s="648"/>
      <c r="F1" s="648"/>
      <c r="G1" s="648"/>
      <c r="H1" s="648"/>
      <c r="I1" s="648"/>
      <c r="J1" s="648"/>
      <c r="K1" s="648"/>
      <c r="L1" s="648"/>
      <c r="M1" s="648"/>
      <c r="N1" s="648"/>
    </row>
    <row r="2" spans="1:14" s="146" customFormat="1" ht="16.5" customHeight="1" thickBot="1">
      <c r="A2" s="22" t="s">
        <v>5</v>
      </c>
      <c r="B2" s="148">
        <v>42491</v>
      </c>
      <c r="C2" s="148">
        <v>42522</v>
      </c>
      <c r="D2" s="148">
        <v>42552</v>
      </c>
      <c r="E2" s="148">
        <v>42583</v>
      </c>
      <c r="F2" s="148">
        <v>42614</v>
      </c>
      <c r="G2" s="148">
        <v>42644</v>
      </c>
      <c r="H2" s="148">
        <v>42675</v>
      </c>
      <c r="I2" s="148">
        <v>42705</v>
      </c>
      <c r="J2" s="148">
        <v>42736</v>
      </c>
      <c r="K2" s="549">
        <v>42767</v>
      </c>
      <c r="L2" s="549">
        <v>42795</v>
      </c>
      <c r="M2" s="549">
        <v>42826</v>
      </c>
      <c r="N2" s="549">
        <v>42856</v>
      </c>
    </row>
    <row r="3" spans="1:14" ht="11.25" customHeight="1">
      <c r="A3" s="504" t="s">
        <v>946</v>
      </c>
      <c r="B3" s="125">
        <v>460.48142738500002</v>
      </c>
      <c r="C3" s="125">
        <v>589.90087669000002</v>
      </c>
      <c r="D3" s="125">
        <v>477.91016647999999</v>
      </c>
      <c r="E3" s="125">
        <v>426.36495083</v>
      </c>
      <c r="F3" s="125">
        <v>608.14977625400002</v>
      </c>
      <c r="G3" s="125">
        <v>550.96695298700001</v>
      </c>
      <c r="H3" s="125">
        <v>548.90473969799996</v>
      </c>
      <c r="I3" s="125">
        <v>643.07837681800004</v>
      </c>
      <c r="J3" s="121">
        <v>439.35740845599997</v>
      </c>
      <c r="K3" s="121">
        <v>356.59057616799998</v>
      </c>
      <c r="L3" s="121">
        <v>602.16676163700004</v>
      </c>
      <c r="M3" s="121">
        <v>898.97069396699999</v>
      </c>
      <c r="N3" s="121">
        <v>1231.4265796449999</v>
      </c>
    </row>
    <row r="4" spans="1:14" ht="11.25" customHeight="1">
      <c r="A4" s="505" t="s">
        <v>947</v>
      </c>
      <c r="B4" s="125">
        <v>0</v>
      </c>
      <c r="C4" s="125">
        <v>0</v>
      </c>
      <c r="D4" s="125">
        <v>0</v>
      </c>
      <c r="E4" s="125">
        <v>0</v>
      </c>
      <c r="F4" s="125">
        <v>18.170543058</v>
      </c>
      <c r="G4" s="125">
        <v>23.270552540000001</v>
      </c>
      <c r="H4" s="125">
        <v>46.262122894999997</v>
      </c>
      <c r="I4" s="125">
        <v>34.088034987999997</v>
      </c>
      <c r="J4" s="121">
        <v>32.726088345999997</v>
      </c>
      <c r="K4" s="121">
        <v>25.686007427</v>
      </c>
      <c r="L4" s="121">
        <v>42.277840476000002</v>
      </c>
      <c r="M4" s="121">
        <v>46.159875970999998</v>
      </c>
      <c r="N4" s="121">
        <v>42.454845075999998</v>
      </c>
    </row>
    <row r="5" spans="1:14" ht="11.25" customHeight="1">
      <c r="A5" s="505" t="s">
        <v>948</v>
      </c>
      <c r="B5" s="125">
        <v>0</v>
      </c>
      <c r="C5" s="125">
        <v>0</v>
      </c>
      <c r="D5" s="125">
        <v>0</v>
      </c>
      <c r="E5" s="125">
        <v>0</v>
      </c>
      <c r="F5" s="125">
        <v>588.91371819599999</v>
      </c>
      <c r="G5" s="125">
        <v>526.63088544699997</v>
      </c>
      <c r="H5" s="125">
        <v>502.64261680300001</v>
      </c>
      <c r="I5" s="125">
        <v>608.99034183000003</v>
      </c>
      <c r="J5" s="121">
        <v>406.63132010999999</v>
      </c>
      <c r="K5" s="121">
        <v>330.90456874099999</v>
      </c>
      <c r="L5" s="121">
        <v>559.88892116099998</v>
      </c>
      <c r="M5" s="121">
        <v>852.81081799599997</v>
      </c>
      <c r="N5" s="121">
        <v>1188.9717345690001</v>
      </c>
    </row>
    <row r="6" spans="1:14" ht="11.25" customHeight="1">
      <c r="A6" s="506" t="s">
        <v>949</v>
      </c>
      <c r="B6" s="125">
        <v>0</v>
      </c>
      <c r="C6" s="125">
        <v>0</v>
      </c>
      <c r="D6" s="125">
        <v>0</v>
      </c>
      <c r="E6" s="125">
        <v>0</v>
      </c>
      <c r="F6" s="125">
        <v>441.92852916800001</v>
      </c>
      <c r="G6" s="125">
        <v>374.05429629899999</v>
      </c>
      <c r="H6" s="125">
        <v>374.881190995</v>
      </c>
      <c r="I6" s="125">
        <v>481.14191783199999</v>
      </c>
      <c r="J6" s="121">
        <v>281.89337705899999</v>
      </c>
      <c r="K6" s="121">
        <v>241.09930336299999</v>
      </c>
      <c r="L6" s="121">
        <v>465.94910984199998</v>
      </c>
      <c r="M6" s="121">
        <v>754.93407145200001</v>
      </c>
      <c r="N6" s="121">
        <v>1076.761057742</v>
      </c>
    </row>
    <row r="7" spans="1:14" ht="11.25" customHeight="1">
      <c r="A7" s="506" t="s">
        <v>950</v>
      </c>
      <c r="B7" s="125">
        <v>0</v>
      </c>
      <c r="C7" s="125">
        <v>0</v>
      </c>
      <c r="D7" s="125">
        <v>0</v>
      </c>
      <c r="E7" s="125">
        <v>0</v>
      </c>
      <c r="F7" s="125">
        <v>159.27918875</v>
      </c>
      <c r="G7" s="125">
        <v>152.57658914800001</v>
      </c>
      <c r="H7" s="125">
        <v>127.761425808</v>
      </c>
      <c r="I7" s="125">
        <v>127.848423998</v>
      </c>
      <c r="J7" s="121">
        <v>124.737943051</v>
      </c>
      <c r="K7" s="121">
        <v>89.805265378000001</v>
      </c>
      <c r="L7" s="121">
        <v>93.939811319</v>
      </c>
      <c r="M7" s="121">
        <v>97.876746544</v>
      </c>
      <c r="N7" s="121">
        <v>112.210676827</v>
      </c>
    </row>
    <row r="8" spans="1:14" ht="11.25" customHeight="1">
      <c r="A8" s="505" t="s">
        <v>951</v>
      </c>
      <c r="B8" s="125">
        <v>0</v>
      </c>
      <c r="C8" s="125">
        <v>0</v>
      </c>
      <c r="D8" s="125">
        <v>0</v>
      </c>
      <c r="E8" s="125">
        <v>0</v>
      </c>
      <c r="F8" s="125">
        <v>0</v>
      </c>
      <c r="G8" s="125">
        <v>0</v>
      </c>
      <c r="H8" s="125">
        <v>0</v>
      </c>
      <c r="I8" s="125">
        <v>0</v>
      </c>
      <c r="J8" s="121">
        <v>0</v>
      </c>
      <c r="K8" s="121">
        <v>0</v>
      </c>
      <c r="L8" s="121">
        <v>0</v>
      </c>
      <c r="M8" s="121">
        <v>0</v>
      </c>
      <c r="N8" s="121">
        <v>0</v>
      </c>
    </row>
    <row r="9" spans="1:14" ht="11.25" customHeight="1">
      <c r="A9" s="506" t="s">
        <v>952</v>
      </c>
      <c r="B9" s="125">
        <v>0</v>
      </c>
      <c r="C9" s="125">
        <v>0</v>
      </c>
      <c r="D9" s="125">
        <v>0</v>
      </c>
      <c r="E9" s="125">
        <v>0</v>
      </c>
      <c r="F9" s="125">
        <v>0</v>
      </c>
      <c r="G9" s="125">
        <v>0</v>
      </c>
      <c r="H9" s="125">
        <v>0</v>
      </c>
      <c r="I9" s="125">
        <v>0</v>
      </c>
      <c r="J9" s="121">
        <v>0</v>
      </c>
      <c r="K9" s="121">
        <v>0</v>
      </c>
      <c r="L9" s="121">
        <v>0</v>
      </c>
      <c r="M9" s="121">
        <v>0</v>
      </c>
      <c r="N9" s="121">
        <v>0</v>
      </c>
    </row>
    <row r="10" spans="1:14" ht="11.25" customHeight="1">
      <c r="A10" s="506" t="s">
        <v>953</v>
      </c>
      <c r="B10" s="125">
        <v>0</v>
      </c>
      <c r="C10" s="125">
        <v>0</v>
      </c>
      <c r="D10" s="125">
        <v>0</v>
      </c>
      <c r="E10" s="125">
        <v>0</v>
      </c>
      <c r="F10" s="125">
        <v>0</v>
      </c>
      <c r="G10" s="125">
        <v>0</v>
      </c>
      <c r="H10" s="125">
        <v>0</v>
      </c>
      <c r="I10" s="125">
        <v>0</v>
      </c>
      <c r="J10" s="121">
        <v>0</v>
      </c>
      <c r="K10" s="121">
        <v>0</v>
      </c>
      <c r="L10" s="121">
        <v>0</v>
      </c>
      <c r="M10" s="121">
        <v>0</v>
      </c>
      <c r="N10" s="121">
        <v>0</v>
      </c>
    </row>
    <row r="11" spans="1:14" ht="11.25" customHeight="1">
      <c r="A11" s="504" t="s">
        <v>954</v>
      </c>
      <c r="B11" s="125">
        <v>0</v>
      </c>
      <c r="C11" s="125">
        <v>0</v>
      </c>
      <c r="D11" s="125">
        <v>0</v>
      </c>
      <c r="E11" s="125">
        <v>0</v>
      </c>
      <c r="F11" s="125">
        <v>0</v>
      </c>
      <c r="G11" s="125">
        <v>0</v>
      </c>
      <c r="H11" s="125">
        <v>37.594991682</v>
      </c>
      <c r="I11" s="125">
        <v>16.774396467999999</v>
      </c>
      <c r="J11" s="121">
        <v>8.0613615640000003</v>
      </c>
      <c r="K11" s="121">
        <v>0.99028101800000001</v>
      </c>
      <c r="L11" s="121">
        <v>-10.268320863</v>
      </c>
      <c r="M11" s="121">
        <v>0.57740817300000002</v>
      </c>
      <c r="N11" s="121">
        <v>-8.1848592930000006</v>
      </c>
    </row>
    <row r="12" spans="1:14" ht="11.25" customHeight="1">
      <c r="A12" s="504" t="s">
        <v>955</v>
      </c>
      <c r="B12" s="125">
        <v>0</v>
      </c>
      <c r="C12" s="125">
        <v>0</v>
      </c>
      <c r="D12" s="125">
        <v>0</v>
      </c>
      <c r="E12" s="125">
        <v>0</v>
      </c>
      <c r="F12" s="125">
        <v>1.0000000000000001E-9</v>
      </c>
      <c r="G12" s="125">
        <v>0</v>
      </c>
      <c r="H12" s="125">
        <v>0</v>
      </c>
      <c r="I12" s="125">
        <v>0</v>
      </c>
      <c r="J12" s="121">
        <v>0</v>
      </c>
      <c r="K12" s="121">
        <v>0</v>
      </c>
      <c r="L12" s="121">
        <v>0</v>
      </c>
      <c r="M12" s="121">
        <v>0</v>
      </c>
      <c r="N12" s="121">
        <v>0</v>
      </c>
    </row>
    <row r="13" spans="1:14" ht="11.25" customHeight="1">
      <c r="A13" s="504" t="s">
        <v>956</v>
      </c>
      <c r="B13" s="125">
        <v>25436.604159459996</v>
      </c>
      <c r="C13" s="125">
        <v>26716.278385590002</v>
      </c>
      <c r="D13" s="125">
        <v>27924.54555046</v>
      </c>
      <c r="E13" s="125">
        <v>29023.422010909999</v>
      </c>
      <c r="F13" s="125">
        <v>29890.292067910999</v>
      </c>
      <c r="G13" s="125">
        <v>30791.313759509001</v>
      </c>
      <c r="H13" s="125">
        <v>31808.015883633001</v>
      </c>
      <c r="I13" s="125">
        <v>33073.304918766997</v>
      </c>
      <c r="J13" s="121">
        <v>33464.752729459004</v>
      </c>
      <c r="K13" s="121">
        <v>32850.953307406002</v>
      </c>
      <c r="L13" s="121">
        <v>33746.417380954001</v>
      </c>
      <c r="M13" s="121">
        <v>33779.118946593997</v>
      </c>
      <c r="N13" s="121">
        <v>33666.200614175999</v>
      </c>
    </row>
    <row r="14" spans="1:14" ht="21" customHeight="1">
      <c r="A14" s="505" t="s">
        <v>1735</v>
      </c>
      <c r="B14" s="125">
        <v>23760.0300408</v>
      </c>
      <c r="C14" s="125">
        <v>25066.53066841</v>
      </c>
      <c r="D14" s="125">
        <v>26280.865776229999</v>
      </c>
      <c r="E14" s="125">
        <v>27351.09852874</v>
      </c>
      <c r="F14" s="125">
        <v>28397.844066123002</v>
      </c>
      <c r="G14" s="125">
        <v>29300.326653438999</v>
      </c>
      <c r="H14" s="125">
        <v>30229.082141546001</v>
      </c>
      <c r="I14" s="125">
        <v>31450.943772225</v>
      </c>
      <c r="J14" s="121">
        <v>31849.338228820001</v>
      </c>
      <c r="K14" s="121">
        <v>32011.852431955002</v>
      </c>
      <c r="L14" s="121">
        <v>32097.943041697999</v>
      </c>
      <c r="M14" s="121">
        <v>32125.731917460998</v>
      </c>
      <c r="N14" s="121">
        <v>31979.790880353001</v>
      </c>
    </row>
    <row r="15" spans="1:14" ht="10.5" customHeight="1">
      <c r="A15" s="506" t="s">
        <v>957</v>
      </c>
      <c r="B15" s="125">
        <v>23760.0300408</v>
      </c>
      <c r="C15" s="125">
        <v>25066.53066841</v>
      </c>
      <c r="D15" s="125">
        <v>26280.865776229999</v>
      </c>
      <c r="E15" s="125">
        <v>27351.09852874</v>
      </c>
      <c r="F15" s="125">
        <v>28397.844066123002</v>
      </c>
      <c r="G15" s="125">
        <v>29300.326653438999</v>
      </c>
      <c r="H15" s="125">
        <v>30229.082141546001</v>
      </c>
      <c r="I15" s="125">
        <v>31450.943772225</v>
      </c>
      <c r="J15" s="121">
        <v>31849.338228820001</v>
      </c>
      <c r="K15" s="121">
        <v>32011.852431955002</v>
      </c>
      <c r="L15" s="121">
        <v>32097.943041697999</v>
      </c>
      <c r="M15" s="121">
        <v>32125.731917460998</v>
      </c>
      <c r="N15" s="121">
        <v>31979.790880353001</v>
      </c>
    </row>
    <row r="16" spans="1:14" ht="10.5" customHeight="1">
      <c r="A16" s="507" t="s">
        <v>958</v>
      </c>
      <c r="B16" s="125">
        <v>0</v>
      </c>
      <c r="C16" s="125">
        <v>0</v>
      </c>
      <c r="D16" s="125">
        <v>0</v>
      </c>
      <c r="E16" s="125">
        <v>0</v>
      </c>
      <c r="F16" s="125">
        <v>38660.061831845</v>
      </c>
      <c r="G16" s="125">
        <v>39918.695833377998</v>
      </c>
      <c r="H16" s="125">
        <v>41021.045562293999</v>
      </c>
      <c r="I16" s="125">
        <v>42639.586608265003</v>
      </c>
      <c r="J16" s="121">
        <v>43266.664945113997</v>
      </c>
      <c r="K16" s="121">
        <v>43434.693994784</v>
      </c>
      <c r="L16" s="121">
        <v>43511.901112822001</v>
      </c>
      <c r="M16" s="121">
        <v>43533.273115395998</v>
      </c>
      <c r="N16" s="121">
        <v>43270.712138376999</v>
      </c>
    </row>
    <row r="17" spans="1:14" ht="10.5" customHeight="1">
      <c r="A17" s="507" t="s">
        <v>1736</v>
      </c>
      <c r="B17" s="125">
        <v>0</v>
      </c>
      <c r="C17" s="125">
        <v>0</v>
      </c>
      <c r="D17" s="125">
        <v>0</v>
      </c>
      <c r="E17" s="125">
        <v>0</v>
      </c>
      <c r="F17" s="125">
        <v>9144.4832613760009</v>
      </c>
      <c r="G17" s="125">
        <v>9389.5234113139995</v>
      </c>
      <c r="H17" s="125">
        <v>9546.9860055989993</v>
      </c>
      <c r="I17" s="125">
        <v>9886.9219588039996</v>
      </c>
      <c r="J17" s="121">
        <v>10087.922368920001</v>
      </c>
      <c r="K17" s="121">
        <v>10077.679122592999</v>
      </c>
      <c r="L17" s="121">
        <v>10049.038620531001</v>
      </c>
      <c r="M17" s="121">
        <v>10069.360649614</v>
      </c>
      <c r="N17" s="121">
        <v>9959.6277135590008</v>
      </c>
    </row>
    <row r="18" spans="1:14" ht="10.5" customHeight="1">
      <c r="A18" s="507" t="s">
        <v>959</v>
      </c>
      <c r="B18" s="125">
        <v>0</v>
      </c>
      <c r="C18" s="125">
        <v>0</v>
      </c>
      <c r="D18" s="125">
        <v>0</v>
      </c>
      <c r="E18" s="125">
        <v>0</v>
      </c>
      <c r="F18" s="125">
        <v>1211.150480346</v>
      </c>
      <c r="G18" s="125">
        <v>1322.2617446249999</v>
      </c>
      <c r="H18" s="125">
        <v>1244.985639149</v>
      </c>
      <c r="I18" s="125">
        <v>1301.7236642360001</v>
      </c>
      <c r="J18" s="121">
        <v>1329.407134374</v>
      </c>
      <c r="K18" s="121">
        <v>1345.1624402360001</v>
      </c>
      <c r="L18" s="121">
        <v>1364.9222375930001</v>
      </c>
      <c r="M18" s="121">
        <v>1338.183335321</v>
      </c>
      <c r="N18" s="121">
        <v>1331.2963314650001</v>
      </c>
    </row>
    <row r="19" spans="1:14" ht="10.5" customHeight="1">
      <c r="A19" s="506" t="s">
        <v>960</v>
      </c>
      <c r="B19" s="125">
        <v>0</v>
      </c>
      <c r="C19" s="125">
        <v>0</v>
      </c>
      <c r="D19" s="125">
        <v>0</v>
      </c>
      <c r="E19" s="125">
        <v>0</v>
      </c>
      <c r="F19" s="125">
        <v>0</v>
      </c>
      <c r="G19" s="125">
        <v>0</v>
      </c>
      <c r="H19" s="125">
        <v>0</v>
      </c>
      <c r="I19" s="125">
        <v>0</v>
      </c>
      <c r="J19" s="121">
        <v>0</v>
      </c>
      <c r="K19" s="121">
        <v>0</v>
      </c>
      <c r="L19" s="121">
        <v>0</v>
      </c>
      <c r="M19" s="121">
        <v>0</v>
      </c>
      <c r="N19" s="121">
        <v>0</v>
      </c>
    </row>
    <row r="20" spans="1:14" ht="10.5" customHeight="1">
      <c r="A20" s="507" t="s">
        <v>961</v>
      </c>
      <c r="B20" s="125">
        <v>0</v>
      </c>
      <c r="C20" s="125">
        <v>0</v>
      </c>
      <c r="D20" s="125">
        <v>0</v>
      </c>
      <c r="E20" s="125">
        <v>0</v>
      </c>
      <c r="F20" s="125">
        <v>0</v>
      </c>
      <c r="G20" s="125">
        <v>0</v>
      </c>
      <c r="H20" s="125">
        <v>0</v>
      </c>
      <c r="I20" s="125">
        <v>0</v>
      </c>
      <c r="J20" s="121">
        <v>0</v>
      </c>
      <c r="K20" s="121">
        <v>0</v>
      </c>
      <c r="L20" s="121">
        <v>0</v>
      </c>
      <c r="M20" s="121">
        <v>0</v>
      </c>
      <c r="N20" s="121">
        <v>0</v>
      </c>
    </row>
    <row r="21" spans="1:14" ht="10.5" customHeight="1">
      <c r="A21" s="507" t="s">
        <v>962</v>
      </c>
      <c r="B21" s="125">
        <v>0</v>
      </c>
      <c r="C21" s="125">
        <v>0</v>
      </c>
      <c r="D21" s="125">
        <v>0</v>
      </c>
      <c r="E21" s="125">
        <v>0</v>
      </c>
      <c r="F21" s="125">
        <v>0</v>
      </c>
      <c r="G21" s="125">
        <v>0</v>
      </c>
      <c r="H21" s="125">
        <v>0</v>
      </c>
      <c r="I21" s="125">
        <v>0</v>
      </c>
      <c r="J21" s="121">
        <v>0</v>
      </c>
      <c r="K21" s="121">
        <v>0</v>
      </c>
      <c r="L21" s="121">
        <v>0</v>
      </c>
      <c r="M21" s="121">
        <v>0</v>
      </c>
      <c r="N21" s="121">
        <v>0</v>
      </c>
    </row>
    <row r="22" spans="1:14" ht="10.5" customHeight="1">
      <c r="A22" s="506" t="s">
        <v>963</v>
      </c>
      <c r="B22" s="125">
        <v>0</v>
      </c>
      <c r="C22" s="125">
        <v>0</v>
      </c>
      <c r="D22" s="125">
        <v>0</v>
      </c>
      <c r="E22" s="125">
        <v>0</v>
      </c>
      <c r="F22" s="125">
        <v>0</v>
      </c>
      <c r="G22" s="125">
        <v>0</v>
      </c>
      <c r="H22" s="125">
        <v>0</v>
      </c>
      <c r="I22" s="125">
        <v>0</v>
      </c>
      <c r="J22" s="121">
        <v>0</v>
      </c>
      <c r="K22" s="121">
        <v>0</v>
      </c>
      <c r="L22" s="121">
        <v>0</v>
      </c>
      <c r="M22" s="121">
        <v>0</v>
      </c>
      <c r="N22" s="121">
        <v>0</v>
      </c>
    </row>
    <row r="23" spans="1:14" ht="10.5" customHeight="1">
      <c r="A23" s="507" t="s">
        <v>964</v>
      </c>
      <c r="B23" s="125">
        <v>0</v>
      </c>
      <c r="C23" s="125">
        <v>0</v>
      </c>
      <c r="D23" s="125">
        <v>0</v>
      </c>
      <c r="E23" s="125">
        <v>0</v>
      </c>
      <c r="F23" s="125">
        <v>0</v>
      </c>
      <c r="G23" s="125">
        <v>0</v>
      </c>
      <c r="H23" s="125">
        <v>0</v>
      </c>
      <c r="I23" s="125">
        <v>0</v>
      </c>
      <c r="J23" s="121">
        <v>0</v>
      </c>
      <c r="K23" s="121">
        <v>0</v>
      </c>
      <c r="L23" s="121">
        <v>0</v>
      </c>
      <c r="M23" s="121">
        <v>0</v>
      </c>
      <c r="N23" s="121">
        <v>0</v>
      </c>
    </row>
    <row r="24" spans="1:14" ht="10.5" customHeight="1">
      <c r="A24" s="507" t="s">
        <v>965</v>
      </c>
      <c r="B24" s="125">
        <v>0</v>
      </c>
      <c r="C24" s="125">
        <v>0</v>
      </c>
      <c r="D24" s="125">
        <v>0</v>
      </c>
      <c r="E24" s="125">
        <v>0</v>
      </c>
      <c r="F24" s="125">
        <v>0</v>
      </c>
      <c r="G24" s="125">
        <v>0</v>
      </c>
      <c r="H24" s="125">
        <v>0</v>
      </c>
      <c r="I24" s="125">
        <v>0</v>
      </c>
      <c r="J24" s="121">
        <v>0</v>
      </c>
      <c r="K24" s="121">
        <v>0</v>
      </c>
      <c r="L24" s="121">
        <v>0</v>
      </c>
      <c r="M24" s="121">
        <v>0</v>
      </c>
      <c r="N24" s="121">
        <v>0</v>
      </c>
    </row>
    <row r="25" spans="1:14" ht="21" customHeight="1">
      <c r="A25" s="506" t="s">
        <v>1737</v>
      </c>
      <c r="B25" s="125">
        <v>0</v>
      </c>
      <c r="C25" s="125">
        <v>0</v>
      </c>
      <c r="D25" s="125">
        <v>0</v>
      </c>
      <c r="E25" s="125">
        <v>0</v>
      </c>
      <c r="F25" s="125">
        <v>0</v>
      </c>
      <c r="G25" s="125">
        <v>0</v>
      </c>
      <c r="H25" s="125">
        <v>0</v>
      </c>
      <c r="I25" s="125">
        <v>0</v>
      </c>
      <c r="J25" s="121">
        <v>0</v>
      </c>
      <c r="K25" s="121">
        <v>0</v>
      </c>
      <c r="L25" s="121">
        <v>0</v>
      </c>
      <c r="M25" s="121">
        <v>0</v>
      </c>
      <c r="N25" s="121">
        <v>0</v>
      </c>
    </row>
    <row r="26" spans="1:14" ht="21" customHeight="1">
      <c r="A26" s="507" t="s">
        <v>1738</v>
      </c>
      <c r="B26" s="125">
        <v>0</v>
      </c>
      <c r="C26" s="125">
        <v>0</v>
      </c>
      <c r="D26" s="125">
        <v>0</v>
      </c>
      <c r="E26" s="125">
        <v>0</v>
      </c>
      <c r="F26" s="125">
        <v>0</v>
      </c>
      <c r="G26" s="125">
        <v>0</v>
      </c>
      <c r="H26" s="125">
        <v>0</v>
      </c>
      <c r="I26" s="125">
        <v>0</v>
      </c>
      <c r="J26" s="121">
        <v>0</v>
      </c>
      <c r="K26" s="121">
        <v>0</v>
      </c>
      <c r="L26" s="121">
        <v>0</v>
      </c>
      <c r="M26" s="121">
        <v>0</v>
      </c>
      <c r="N26" s="121">
        <v>0</v>
      </c>
    </row>
    <row r="27" spans="1:14" ht="21" customHeight="1">
      <c r="A27" s="507" t="s">
        <v>1739</v>
      </c>
      <c r="B27" s="125">
        <v>0</v>
      </c>
      <c r="C27" s="125">
        <v>0</v>
      </c>
      <c r="D27" s="125">
        <v>0</v>
      </c>
      <c r="E27" s="125">
        <v>0</v>
      </c>
      <c r="F27" s="125">
        <v>0</v>
      </c>
      <c r="G27" s="125">
        <v>0</v>
      </c>
      <c r="H27" s="125">
        <v>0</v>
      </c>
      <c r="I27" s="125">
        <v>0</v>
      </c>
      <c r="J27" s="121">
        <v>0</v>
      </c>
      <c r="K27" s="121">
        <v>0</v>
      </c>
      <c r="L27" s="121">
        <v>0</v>
      </c>
      <c r="M27" s="121">
        <v>0</v>
      </c>
      <c r="N27" s="121">
        <v>0</v>
      </c>
    </row>
    <row r="28" spans="1:14" ht="21" customHeight="1">
      <c r="A28" s="505" t="s">
        <v>1740</v>
      </c>
      <c r="B28" s="125">
        <v>0</v>
      </c>
      <c r="C28" s="125">
        <v>0</v>
      </c>
      <c r="D28" s="125">
        <v>0</v>
      </c>
      <c r="E28" s="125">
        <v>0</v>
      </c>
      <c r="F28" s="125">
        <v>115.104141488</v>
      </c>
      <c r="G28" s="125">
        <v>115.104141488</v>
      </c>
      <c r="H28" s="125">
        <v>135.811478317</v>
      </c>
      <c r="I28" s="125">
        <v>122.11955385900001</v>
      </c>
      <c r="J28" s="121">
        <v>148.20877161799999</v>
      </c>
      <c r="K28" s="121">
        <v>119.11684876</v>
      </c>
      <c r="L28" s="121">
        <v>133.704806819</v>
      </c>
      <c r="M28" s="121">
        <v>121.285953932</v>
      </c>
      <c r="N28" s="121">
        <v>142.95035573600001</v>
      </c>
    </row>
    <row r="29" spans="1:14" ht="10.5" customHeight="1">
      <c r="A29" s="506" t="s">
        <v>966</v>
      </c>
      <c r="B29" s="125">
        <v>0</v>
      </c>
      <c r="C29" s="125">
        <v>0</v>
      </c>
      <c r="D29" s="125">
        <v>0</v>
      </c>
      <c r="E29" s="125">
        <v>0</v>
      </c>
      <c r="F29" s="125">
        <v>0</v>
      </c>
      <c r="G29" s="125">
        <v>0</v>
      </c>
      <c r="H29" s="125">
        <v>0</v>
      </c>
      <c r="I29" s="125">
        <v>0</v>
      </c>
      <c r="J29" s="121">
        <v>0</v>
      </c>
      <c r="K29" s="121">
        <v>0</v>
      </c>
      <c r="L29" s="121">
        <v>0</v>
      </c>
      <c r="M29" s="121">
        <v>0</v>
      </c>
      <c r="N29" s="121">
        <v>0</v>
      </c>
    </row>
    <row r="30" spans="1:14" ht="21" customHeight="1">
      <c r="A30" s="507" t="s">
        <v>1741</v>
      </c>
      <c r="B30" s="125">
        <v>0</v>
      </c>
      <c r="C30" s="125">
        <v>0</v>
      </c>
      <c r="D30" s="125">
        <v>0</v>
      </c>
      <c r="E30" s="125">
        <v>0</v>
      </c>
      <c r="F30" s="125">
        <v>0</v>
      </c>
      <c r="G30" s="125">
        <v>0</v>
      </c>
      <c r="H30" s="125">
        <v>0</v>
      </c>
      <c r="I30" s="125">
        <v>0</v>
      </c>
      <c r="J30" s="121">
        <v>0</v>
      </c>
      <c r="K30" s="121">
        <v>0</v>
      </c>
      <c r="L30" s="121">
        <v>0</v>
      </c>
      <c r="M30" s="121">
        <v>0</v>
      </c>
      <c r="N30" s="121">
        <v>0</v>
      </c>
    </row>
    <row r="31" spans="1:14" ht="21" customHeight="1">
      <c r="A31" s="508" t="s">
        <v>967</v>
      </c>
      <c r="B31" s="125">
        <v>0</v>
      </c>
      <c r="C31" s="125">
        <v>0</v>
      </c>
      <c r="D31" s="125">
        <v>0</v>
      </c>
      <c r="E31" s="125">
        <v>0</v>
      </c>
      <c r="F31" s="125">
        <v>0</v>
      </c>
      <c r="G31" s="125">
        <v>0</v>
      </c>
      <c r="H31" s="125">
        <v>0</v>
      </c>
      <c r="I31" s="125">
        <v>0</v>
      </c>
      <c r="J31" s="121">
        <v>0</v>
      </c>
      <c r="K31" s="121">
        <v>0</v>
      </c>
      <c r="L31" s="121">
        <v>0</v>
      </c>
      <c r="M31" s="121">
        <v>0</v>
      </c>
      <c r="N31" s="121">
        <v>0</v>
      </c>
    </row>
    <row r="32" spans="1:14" ht="21" customHeight="1">
      <c r="A32" s="508" t="s">
        <v>1742</v>
      </c>
      <c r="B32" s="125">
        <v>0</v>
      </c>
      <c r="C32" s="125">
        <v>0</v>
      </c>
      <c r="D32" s="125">
        <v>0</v>
      </c>
      <c r="E32" s="125">
        <v>0</v>
      </c>
      <c r="F32" s="125">
        <v>0</v>
      </c>
      <c r="G32" s="125">
        <v>0</v>
      </c>
      <c r="H32" s="125">
        <v>0</v>
      </c>
      <c r="I32" s="125">
        <v>0</v>
      </c>
      <c r="J32" s="121">
        <v>0</v>
      </c>
      <c r="K32" s="121">
        <v>0</v>
      </c>
      <c r="L32" s="121">
        <v>0</v>
      </c>
      <c r="M32" s="121">
        <v>0</v>
      </c>
      <c r="N32" s="121">
        <v>0</v>
      </c>
    </row>
    <row r="33" spans="1:14" ht="21" customHeight="1">
      <c r="A33" s="507" t="s">
        <v>1743</v>
      </c>
      <c r="B33" s="125">
        <v>0</v>
      </c>
      <c r="C33" s="125">
        <v>0</v>
      </c>
      <c r="D33" s="125">
        <v>0</v>
      </c>
      <c r="E33" s="125">
        <v>0</v>
      </c>
      <c r="F33" s="125">
        <v>0</v>
      </c>
      <c r="G33" s="125">
        <v>0</v>
      </c>
      <c r="H33" s="125">
        <v>0</v>
      </c>
      <c r="I33" s="125">
        <v>0</v>
      </c>
      <c r="J33" s="121">
        <v>0</v>
      </c>
      <c r="K33" s="121">
        <v>0</v>
      </c>
      <c r="L33" s="121">
        <v>0</v>
      </c>
      <c r="M33" s="121">
        <v>0</v>
      </c>
      <c r="N33" s="121">
        <v>0</v>
      </c>
    </row>
    <row r="34" spans="1:14" ht="21" customHeight="1">
      <c r="A34" s="508" t="s">
        <v>1744</v>
      </c>
      <c r="B34" s="125">
        <v>0</v>
      </c>
      <c r="C34" s="125">
        <v>0</v>
      </c>
      <c r="D34" s="125">
        <v>0</v>
      </c>
      <c r="E34" s="125">
        <v>0</v>
      </c>
      <c r="F34" s="125">
        <v>0</v>
      </c>
      <c r="G34" s="125">
        <v>0</v>
      </c>
      <c r="H34" s="125">
        <v>0</v>
      </c>
      <c r="I34" s="125">
        <v>0</v>
      </c>
      <c r="J34" s="121">
        <v>0</v>
      </c>
      <c r="K34" s="121">
        <v>0</v>
      </c>
      <c r="L34" s="121">
        <v>0</v>
      </c>
      <c r="M34" s="121">
        <v>0</v>
      </c>
      <c r="N34" s="121">
        <v>0</v>
      </c>
    </row>
    <row r="35" spans="1:14" ht="21" customHeight="1">
      <c r="A35" s="508" t="s">
        <v>1745</v>
      </c>
      <c r="B35" s="125">
        <v>0</v>
      </c>
      <c r="C35" s="125">
        <v>0</v>
      </c>
      <c r="D35" s="125">
        <v>0</v>
      </c>
      <c r="E35" s="125">
        <v>0</v>
      </c>
      <c r="F35" s="125">
        <v>0</v>
      </c>
      <c r="G35" s="125">
        <v>0</v>
      </c>
      <c r="H35" s="125">
        <v>0</v>
      </c>
      <c r="I35" s="125">
        <v>0</v>
      </c>
      <c r="J35" s="121">
        <v>0</v>
      </c>
      <c r="K35" s="121">
        <v>0</v>
      </c>
      <c r="L35" s="121">
        <v>0</v>
      </c>
      <c r="M35" s="121">
        <v>0</v>
      </c>
      <c r="N35" s="121">
        <v>0</v>
      </c>
    </row>
    <row r="36" spans="1:14" ht="10.5" customHeight="1">
      <c r="A36" s="506" t="s">
        <v>968</v>
      </c>
      <c r="B36" s="125">
        <v>0</v>
      </c>
      <c r="C36" s="125">
        <v>0</v>
      </c>
      <c r="D36" s="125">
        <v>0</v>
      </c>
      <c r="E36" s="125">
        <v>0</v>
      </c>
      <c r="F36" s="125">
        <v>0</v>
      </c>
      <c r="G36" s="125">
        <v>0</v>
      </c>
      <c r="H36" s="125">
        <v>0</v>
      </c>
      <c r="I36" s="125">
        <v>0</v>
      </c>
      <c r="J36" s="121">
        <v>0</v>
      </c>
      <c r="K36" s="121">
        <v>0</v>
      </c>
      <c r="L36" s="121">
        <v>0</v>
      </c>
      <c r="M36" s="121">
        <v>0</v>
      </c>
      <c r="N36" s="121">
        <v>0</v>
      </c>
    </row>
    <row r="37" spans="1:14" ht="21" customHeight="1">
      <c r="A37" s="507" t="s">
        <v>1746</v>
      </c>
      <c r="B37" s="125">
        <v>0</v>
      </c>
      <c r="C37" s="125">
        <v>0</v>
      </c>
      <c r="D37" s="125">
        <v>0</v>
      </c>
      <c r="E37" s="125">
        <v>0</v>
      </c>
      <c r="F37" s="125">
        <v>0</v>
      </c>
      <c r="G37" s="125">
        <v>0</v>
      </c>
      <c r="H37" s="125">
        <v>0</v>
      </c>
      <c r="I37" s="125">
        <v>0</v>
      </c>
      <c r="J37" s="121">
        <v>0</v>
      </c>
      <c r="K37" s="121">
        <v>0</v>
      </c>
      <c r="L37" s="121">
        <v>0</v>
      </c>
      <c r="M37" s="121">
        <v>0</v>
      </c>
      <c r="N37" s="121">
        <v>0</v>
      </c>
    </row>
    <row r="38" spans="1:14" ht="21" customHeight="1">
      <c r="A38" s="508" t="s">
        <v>1747</v>
      </c>
      <c r="B38" s="125">
        <v>0</v>
      </c>
      <c r="C38" s="125">
        <v>0</v>
      </c>
      <c r="D38" s="125">
        <v>0</v>
      </c>
      <c r="E38" s="125">
        <v>0</v>
      </c>
      <c r="F38" s="125">
        <v>0</v>
      </c>
      <c r="G38" s="125">
        <v>0</v>
      </c>
      <c r="H38" s="125">
        <v>0</v>
      </c>
      <c r="I38" s="125">
        <v>0</v>
      </c>
      <c r="J38" s="121">
        <v>0</v>
      </c>
      <c r="K38" s="121">
        <v>0</v>
      </c>
      <c r="L38" s="121">
        <v>0</v>
      </c>
      <c r="M38" s="121">
        <v>0</v>
      </c>
      <c r="N38" s="121">
        <v>0</v>
      </c>
    </row>
    <row r="39" spans="1:14" ht="21" customHeight="1">
      <c r="A39" s="508" t="s">
        <v>1748</v>
      </c>
      <c r="B39" s="125">
        <v>0</v>
      </c>
      <c r="C39" s="125">
        <v>0</v>
      </c>
      <c r="D39" s="125">
        <v>0</v>
      </c>
      <c r="E39" s="125">
        <v>0</v>
      </c>
      <c r="F39" s="125">
        <v>0</v>
      </c>
      <c r="G39" s="125">
        <v>0</v>
      </c>
      <c r="H39" s="125">
        <v>0</v>
      </c>
      <c r="I39" s="125">
        <v>0</v>
      </c>
      <c r="J39" s="121">
        <v>0</v>
      </c>
      <c r="K39" s="121">
        <v>0</v>
      </c>
      <c r="L39" s="121">
        <v>0</v>
      </c>
      <c r="M39" s="121">
        <v>0</v>
      </c>
      <c r="N39" s="121">
        <v>0</v>
      </c>
    </row>
    <row r="40" spans="1:14" ht="21" customHeight="1">
      <c r="A40" s="507" t="s">
        <v>1749</v>
      </c>
      <c r="B40" s="125">
        <v>0</v>
      </c>
      <c r="C40" s="125">
        <v>0</v>
      </c>
      <c r="D40" s="125">
        <v>0</v>
      </c>
      <c r="E40" s="125">
        <v>0</v>
      </c>
      <c r="F40" s="125">
        <v>0</v>
      </c>
      <c r="G40" s="125">
        <v>0</v>
      </c>
      <c r="H40" s="125">
        <v>0</v>
      </c>
      <c r="I40" s="125">
        <v>0</v>
      </c>
      <c r="J40" s="121">
        <v>0</v>
      </c>
      <c r="K40" s="121">
        <v>0</v>
      </c>
      <c r="L40" s="121">
        <v>0</v>
      </c>
      <c r="M40" s="121">
        <v>0</v>
      </c>
      <c r="N40" s="121">
        <v>0</v>
      </c>
    </row>
    <row r="41" spans="1:14" ht="21" customHeight="1">
      <c r="A41" s="508" t="s">
        <v>1750</v>
      </c>
      <c r="B41" s="125">
        <v>0</v>
      </c>
      <c r="C41" s="125">
        <v>0</v>
      </c>
      <c r="D41" s="125">
        <v>0</v>
      </c>
      <c r="E41" s="125">
        <v>0</v>
      </c>
      <c r="F41" s="125">
        <v>0</v>
      </c>
      <c r="G41" s="125">
        <v>0</v>
      </c>
      <c r="H41" s="125">
        <v>0</v>
      </c>
      <c r="I41" s="125">
        <v>0</v>
      </c>
      <c r="J41" s="121">
        <v>0</v>
      </c>
      <c r="K41" s="121">
        <v>0</v>
      </c>
      <c r="L41" s="121">
        <v>0</v>
      </c>
      <c r="M41" s="121">
        <v>0</v>
      </c>
      <c r="N41" s="121">
        <v>0</v>
      </c>
    </row>
    <row r="42" spans="1:14" ht="21" customHeight="1">
      <c r="A42" s="508" t="s">
        <v>1751</v>
      </c>
      <c r="B42" s="125">
        <v>0</v>
      </c>
      <c r="C42" s="125">
        <v>0</v>
      </c>
      <c r="D42" s="125">
        <v>0</v>
      </c>
      <c r="E42" s="125">
        <v>0</v>
      </c>
      <c r="F42" s="125">
        <v>0</v>
      </c>
      <c r="G42" s="125">
        <v>0</v>
      </c>
      <c r="H42" s="125">
        <v>0</v>
      </c>
      <c r="I42" s="125">
        <v>0</v>
      </c>
      <c r="J42" s="121">
        <v>0</v>
      </c>
      <c r="K42" s="121">
        <v>0</v>
      </c>
      <c r="L42" s="121">
        <v>0</v>
      </c>
      <c r="M42" s="121">
        <v>0</v>
      </c>
      <c r="N42" s="121">
        <v>0</v>
      </c>
    </row>
    <row r="43" spans="1:14" ht="21" customHeight="1">
      <c r="A43" s="506" t="s">
        <v>1752</v>
      </c>
      <c r="B43" s="125">
        <v>0</v>
      </c>
      <c r="C43" s="125">
        <v>0</v>
      </c>
      <c r="D43" s="125">
        <v>0</v>
      </c>
      <c r="E43" s="125">
        <v>0</v>
      </c>
      <c r="F43" s="125">
        <v>0</v>
      </c>
      <c r="G43" s="125">
        <v>0</v>
      </c>
      <c r="H43" s="125">
        <v>0</v>
      </c>
      <c r="I43" s="125">
        <v>0</v>
      </c>
      <c r="J43" s="121">
        <v>0</v>
      </c>
      <c r="K43" s="121">
        <v>0</v>
      </c>
      <c r="L43" s="121">
        <v>0</v>
      </c>
      <c r="M43" s="121">
        <v>0</v>
      </c>
      <c r="N43" s="121">
        <v>0</v>
      </c>
    </row>
    <row r="44" spans="1:14" ht="21" customHeight="1">
      <c r="A44" s="507" t="s">
        <v>1753</v>
      </c>
      <c r="B44" s="125">
        <v>0</v>
      </c>
      <c r="C44" s="125">
        <v>0</v>
      </c>
      <c r="D44" s="125">
        <v>0</v>
      </c>
      <c r="E44" s="125">
        <v>0</v>
      </c>
      <c r="F44" s="125">
        <v>0</v>
      </c>
      <c r="G44" s="125">
        <v>0</v>
      </c>
      <c r="H44" s="125">
        <v>0</v>
      </c>
      <c r="I44" s="125">
        <v>0</v>
      </c>
      <c r="J44" s="121">
        <v>0</v>
      </c>
      <c r="K44" s="121">
        <v>0</v>
      </c>
      <c r="L44" s="121">
        <v>0</v>
      </c>
      <c r="M44" s="121">
        <v>0</v>
      </c>
      <c r="N44" s="121">
        <v>0</v>
      </c>
    </row>
    <row r="45" spans="1:14" ht="21" customHeight="1">
      <c r="A45" s="508" t="s">
        <v>1754</v>
      </c>
      <c r="B45" s="125">
        <v>0</v>
      </c>
      <c r="C45" s="125">
        <v>0</v>
      </c>
      <c r="D45" s="125">
        <v>0</v>
      </c>
      <c r="E45" s="125">
        <v>0</v>
      </c>
      <c r="F45" s="125">
        <v>0</v>
      </c>
      <c r="G45" s="125">
        <v>0</v>
      </c>
      <c r="H45" s="125">
        <v>0</v>
      </c>
      <c r="I45" s="125">
        <v>0</v>
      </c>
      <c r="J45" s="121">
        <v>0</v>
      </c>
      <c r="K45" s="121">
        <v>0</v>
      </c>
      <c r="L45" s="121">
        <v>0</v>
      </c>
      <c r="M45" s="121">
        <v>0</v>
      </c>
      <c r="N45" s="121">
        <v>0</v>
      </c>
    </row>
    <row r="46" spans="1:14" ht="21" customHeight="1">
      <c r="A46" s="508" t="s">
        <v>1755</v>
      </c>
      <c r="B46" s="125">
        <v>0</v>
      </c>
      <c r="C46" s="125">
        <v>0</v>
      </c>
      <c r="D46" s="125">
        <v>0</v>
      </c>
      <c r="E46" s="125">
        <v>0</v>
      </c>
      <c r="F46" s="125">
        <v>0</v>
      </c>
      <c r="G46" s="125">
        <v>0</v>
      </c>
      <c r="H46" s="125">
        <v>0</v>
      </c>
      <c r="I46" s="125">
        <v>0</v>
      </c>
      <c r="J46" s="121">
        <v>0</v>
      </c>
      <c r="K46" s="121">
        <v>0</v>
      </c>
      <c r="L46" s="121">
        <v>0</v>
      </c>
      <c r="M46" s="121">
        <v>0</v>
      </c>
      <c r="N46" s="121">
        <v>0</v>
      </c>
    </row>
    <row r="47" spans="1:14" ht="21" customHeight="1">
      <c r="A47" s="507" t="s">
        <v>1756</v>
      </c>
      <c r="B47" s="125">
        <v>0</v>
      </c>
      <c r="C47" s="125">
        <v>0</v>
      </c>
      <c r="D47" s="125">
        <v>0</v>
      </c>
      <c r="E47" s="125">
        <v>0</v>
      </c>
      <c r="F47" s="125">
        <v>0</v>
      </c>
      <c r="G47" s="125">
        <v>0</v>
      </c>
      <c r="H47" s="125">
        <v>0</v>
      </c>
      <c r="I47" s="125">
        <v>0</v>
      </c>
      <c r="J47" s="121">
        <v>0</v>
      </c>
      <c r="K47" s="121">
        <v>0</v>
      </c>
      <c r="L47" s="121">
        <v>0</v>
      </c>
      <c r="M47" s="121">
        <v>0</v>
      </c>
      <c r="N47" s="121">
        <v>0</v>
      </c>
    </row>
    <row r="48" spans="1:14" ht="21" customHeight="1">
      <c r="A48" s="508" t="s">
        <v>1757</v>
      </c>
      <c r="B48" s="125">
        <v>0</v>
      </c>
      <c r="C48" s="125">
        <v>0</v>
      </c>
      <c r="D48" s="125">
        <v>0</v>
      </c>
      <c r="E48" s="125">
        <v>0</v>
      </c>
      <c r="F48" s="125">
        <v>0</v>
      </c>
      <c r="G48" s="125">
        <v>0</v>
      </c>
      <c r="H48" s="125">
        <v>0</v>
      </c>
      <c r="I48" s="125">
        <v>0</v>
      </c>
      <c r="J48" s="121">
        <v>0</v>
      </c>
      <c r="K48" s="121">
        <v>0</v>
      </c>
      <c r="L48" s="121">
        <v>0</v>
      </c>
      <c r="M48" s="121">
        <v>0</v>
      </c>
      <c r="N48" s="121">
        <v>0</v>
      </c>
    </row>
    <row r="49" spans="1:14" ht="21" customHeight="1">
      <c r="A49" s="508" t="s">
        <v>969</v>
      </c>
      <c r="B49" s="125">
        <v>0</v>
      </c>
      <c r="C49" s="125">
        <v>0</v>
      </c>
      <c r="D49" s="125">
        <v>0</v>
      </c>
      <c r="E49" s="125">
        <v>0</v>
      </c>
      <c r="F49" s="125">
        <v>0</v>
      </c>
      <c r="G49" s="125">
        <v>0</v>
      </c>
      <c r="H49" s="125">
        <v>0</v>
      </c>
      <c r="I49" s="125">
        <v>0</v>
      </c>
      <c r="J49" s="121">
        <v>0</v>
      </c>
      <c r="K49" s="121">
        <v>0</v>
      </c>
      <c r="L49" s="121">
        <v>0</v>
      </c>
      <c r="M49" s="121">
        <v>0</v>
      </c>
      <c r="N49" s="121">
        <v>0</v>
      </c>
    </row>
    <row r="50" spans="1:14" ht="21" customHeight="1">
      <c r="A50" s="506" t="s">
        <v>1758</v>
      </c>
      <c r="B50" s="125">
        <v>0</v>
      </c>
      <c r="C50" s="125">
        <v>0</v>
      </c>
      <c r="D50" s="125">
        <v>0</v>
      </c>
      <c r="E50" s="125">
        <v>0</v>
      </c>
      <c r="F50" s="125">
        <v>115.104141488</v>
      </c>
      <c r="G50" s="125">
        <v>115.104141488</v>
      </c>
      <c r="H50" s="125">
        <v>119.36147831700001</v>
      </c>
      <c r="I50" s="125">
        <v>122.11955385900001</v>
      </c>
      <c r="J50" s="121">
        <v>148.20877161799999</v>
      </c>
      <c r="K50" s="121">
        <v>119.11684876</v>
      </c>
      <c r="L50" s="121">
        <v>133.704806819</v>
      </c>
      <c r="M50" s="121">
        <v>121.285953932</v>
      </c>
      <c r="N50" s="121">
        <v>142.95035573600001</v>
      </c>
    </row>
    <row r="51" spans="1:14" ht="21" customHeight="1">
      <c r="A51" s="507" t="s">
        <v>1759</v>
      </c>
      <c r="B51" s="125">
        <v>0</v>
      </c>
      <c r="C51" s="125">
        <v>0</v>
      </c>
      <c r="D51" s="125">
        <v>0</v>
      </c>
      <c r="E51" s="125">
        <v>0</v>
      </c>
      <c r="F51" s="125">
        <v>115.104141488</v>
      </c>
      <c r="G51" s="125">
        <v>115.104141488</v>
      </c>
      <c r="H51" s="125">
        <v>119.36147831700001</v>
      </c>
      <c r="I51" s="125">
        <v>122.11955385900001</v>
      </c>
      <c r="J51" s="121">
        <v>148.20877161799999</v>
      </c>
      <c r="K51" s="121">
        <v>119.11684876</v>
      </c>
      <c r="L51" s="121">
        <v>133.704806819</v>
      </c>
      <c r="M51" s="121">
        <v>121.285953932</v>
      </c>
      <c r="N51" s="121">
        <v>142.95035573600001</v>
      </c>
    </row>
    <row r="52" spans="1:14" ht="21" customHeight="1">
      <c r="A52" s="508" t="s">
        <v>1760</v>
      </c>
      <c r="B52" s="125">
        <v>0</v>
      </c>
      <c r="C52" s="125">
        <v>0</v>
      </c>
      <c r="D52" s="125">
        <v>0</v>
      </c>
      <c r="E52" s="125">
        <v>0</v>
      </c>
      <c r="F52" s="125">
        <v>115.104428863</v>
      </c>
      <c r="G52" s="125">
        <v>115.104428863</v>
      </c>
      <c r="H52" s="125">
        <v>119.42110876</v>
      </c>
      <c r="I52" s="125">
        <v>122.223333822</v>
      </c>
      <c r="J52" s="121">
        <v>148.36233343699999</v>
      </c>
      <c r="K52" s="121">
        <v>119.33704974699999</v>
      </c>
      <c r="L52" s="121">
        <v>134.183074659</v>
      </c>
      <c r="M52" s="121">
        <v>121.683267449</v>
      </c>
      <c r="N52" s="121">
        <v>143.00978873400001</v>
      </c>
    </row>
    <row r="53" spans="1:14" ht="21" customHeight="1">
      <c r="A53" s="508" t="s">
        <v>1761</v>
      </c>
      <c r="B53" s="125">
        <v>0</v>
      </c>
      <c r="C53" s="125">
        <v>0</v>
      </c>
      <c r="D53" s="125">
        <v>0</v>
      </c>
      <c r="E53" s="125">
        <v>0</v>
      </c>
      <c r="F53" s="125">
        <v>2.8737499999999998E-4</v>
      </c>
      <c r="G53" s="125">
        <v>2.8737499999999998E-4</v>
      </c>
      <c r="H53" s="125">
        <v>5.9630442999999998E-2</v>
      </c>
      <c r="I53" s="125">
        <v>0.103779963</v>
      </c>
      <c r="J53" s="121">
        <v>0.15356181899999999</v>
      </c>
      <c r="K53" s="121">
        <v>0.22020098699999999</v>
      </c>
      <c r="L53" s="121">
        <v>0.47826784</v>
      </c>
      <c r="M53" s="121">
        <v>0.397313517</v>
      </c>
      <c r="N53" s="121">
        <v>5.9432998000000001E-2</v>
      </c>
    </row>
    <row r="54" spans="1:14" ht="21" customHeight="1">
      <c r="A54" s="507" t="s">
        <v>1762</v>
      </c>
      <c r="B54" s="125">
        <v>0</v>
      </c>
      <c r="C54" s="125">
        <v>0</v>
      </c>
      <c r="D54" s="125">
        <v>0</v>
      </c>
      <c r="E54" s="125">
        <v>0</v>
      </c>
      <c r="F54" s="125">
        <v>0</v>
      </c>
      <c r="G54" s="125">
        <v>0</v>
      </c>
      <c r="H54" s="125">
        <v>0</v>
      </c>
      <c r="I54" s="125">
        <v>0</v>
      </c>
      <c r="J54" s="121">
        <v>0</v>
      </c>
      <c r="K54" s="121">
        <v>0</v>
      </c>
      <c r="L54" s="121">
        <v>0</v>
      </c>
      <c r="M54" s="121">
        <v>0</v>
      </c>
      <c r="N54" s="121">
        <v>0</v>
      </c>
    </row>
    <row r="55" spans="1:14" ht="21" customHeight="1">
      <c r="A55" s="508" t="s">
        <v>1763</v>
      </c>
      <c r="B55" s="125">
        <v>0</v>
      </c>
      <c r="C55" s="125">
        <v>0</v>
      </c>
      <c r="D55" s="125">
        <v>0</v>
      </c>
      <c r="E55" s="125">
        <v>0</v>
      </c>
      <c r="F55" s="125">
        <v>0</v>
      </c>
      <c r="G55" s="125">
        <v>0</v>
      </c>
      <c r="H55" s="125">
        <v>0</v>
      </c>
      <c r="I55" s="125">
        <v>0</v>
      </c>
      <c r="J55" s="121">
        <v>0</v>
      </c>
      <c r="K55" s="121">
        <v>0</v>
      </c>
      <c r="L55" s="121">
        <v>0</v>
      </c>
      <c r="M55" s="121">
        <v>0</v>
      </c>
      <c r="N55" s="121">
        <v>0</v>
      </c>
    </row>
    <row r="56" spans="1:14" ht="21" customHeight="1">
      <c r="A56" s="508" t="s">
        <v>1734</v>
      </c>
      <c r="B56" s="125">
        <v>0</v>
      </c>
      <c r="C56" s="125">
        <v>0</v>
      </c>
      <c r="D56" s="125">
        <v>0</v>
      </c>
      <c r="E56" s="125">
        <v>0</v>
      </c>
      <c r="F56" s="125">
        <v>0</v>
      </c>
      <c r="G56" s="125">
        <v>0</v>
      </c>
      <c r="H56" s="125">
        <v>0</v>
      </c>
      <c r="I56" s="125">
        <v>0</v>
      </c>
      <c r="J56" s="121">
        <v>0</v>
      </c>
      <c r="K56" s="121">
        <v>0</v>
      </c>
      <c r="L56" s="121">
        <v>0</v>
      </c>
      <c r="M56" s="121">
        <v>0</v>
      </c>
      <c r="N56" s="121">
        <v>0</v>
      </c>
    </row>
    <row r="57" spans="1:14" ht="21" customHeight="1">
      <c r="A57" s="520" t="s">
        <v>1764</v>
      </c>
      <c r="B57" s="125">
        <v>0</v>
      </c>
      <c r="C57" s="125">
        <v>0</v>
      </c>
      <c r="D57" s="125">
        <v>0</v>
      </c>
      <c r="E57" s="125">
        <v>0</v>
      </c>
      <c r="F57" s="125">
        <v>0</v>
      </c>
      <c r="G57" s="125">
        <v>0</v>
      </c>
      <c r="H57" s="125">
        <v>16.45</v>
      </c>
      <c r="I57" s="125">
        <v>0</v>
      </c>
      <c r="J57" s="121">
        <v>0</v>
      </c>
      <c r="K57" s="121">
        <v>0</v>
      </c>
      <c r="L57" s="121">
        <v>0</v>
      </c>
      <c r="M57" s="121">
        <v>0</v>
      </c>
      <c r="N57" s="121">
        <v>0</v>
      </c>
    </row>
    <row r="58" spans="1:14" ht="21" customHeight="1">
      <c r="A58" s="507" t="s">
        <v>970</v>
      </c>
      <c r="B58" s="125">
        <v>0</v>
      </c>
      <c r="C58" s="125">
        <v>0</v>
      </c>
      <c r="D58" s="125">
        <v>0</v>
      </c>
      <c r="E58" s="125">
        <v>0</v>
      </c>
      <c r="F58" s="125">
        <v>0</v>
      </c>
      <c r="G58" s="125">
        <v>0</v>
      </c>
      <c r="H58" s="125">
        <v>16.45</v>
      </c>
      <c r="I58" s="125">
        <v>0</v>
      </c>
      <c r="J58" s="121">
        <v>0</v>
      </c>
      <c r="K58" s="121">
        <v>0</v>
      </c>
      <c r="L58" s="121">
        <v>0</v>
      </c>
      <c r="M58" s="121">
        <v>0</v>
      </c>
      <c r="N58" s="121">
        <v>0</v>
      </c>
    </row>
    <row r="59" spans="1:14" ht="21" customHeight="1">
      <c r="A59" s="508" t="s">
        <v>1765</v>
      </c>
      <c r="B59" s="125">
        <v>0</v>
      </c>
      <c r="C59" s="125">
        <v>0</v>
      </c>
      <c r="D59" s="125">
        <v>0</v>
      </c>
      <c r="E59" s="125">
        <v>0</v>
      </c>
      <c r="F59" s="125">
        <v>0</v>
      </c>
      <c r="G59" s="125">
        <v>0</v>
      </c>
      <c r="H59" s="125">
        <v>16.45</v>
      </c>
      <c r="I59" s="125">
        <v>0</v>
      </c>
      <c r="J59" s="121">
        <v>0</v>
      </c>
      <c r="K59" s="121">
        <v>0</v>
      </c>
      <c r="L59" s="121">
        <v>0</v>
      </c>
      <c r="M59" s="121">
        <v>0</v>
      </c>
      <c r="N59" s="121">
        <v>0</v>
      </c>
    </row>
    <row r="60" spans="1:14" ht="21" customHeight="1">
      <c r="A60" s="508" t="s">
        <v>1766</v>
      </c>
      <c r="B60" s="125">
        <v>0</v>
      </c>
      <c r="C60" s="125">
        <v>0</v>
      </c>
      <c r="D60" s="125">
        <v>0</v>
      </c>
      <c r="E60" s="125">
        <v>0</v>
      </c>
      <c r="F60" s="125">
        <v>0</v>
      </c>
      <c r="G60" s="125">
        <v>0</v>
      </c>
      <c r="H60" s="125">
        <v>0</v>
      </c>
      <c r="I60" s="125">
        <v>0</v>
      </c>
      <c r="J60" s="121">
        <v>0</v>
      </c>
      <c r="K60" s="121">
        <v>0</v>
      </c>
      <c r="L60" s="121">
        <v>0</v>
      </c>
      <c r="M60" s="121">
        <v>0</v>
      </c>
      <c r="N60" s="121">
        <v>0</v>
      </c>
    </row>
    <row r="61" spans="1:14" ht="21" customHeight="1">
      <c r="A61" s="507" t="s">
        <v>1767</v>
      </c>
      <c r="B61" s="125">
        <v>0</v>
      </c>
      <c r="C61" s="125">
        <v>0</v>
      </c>
      <c r="D61" s="125">
        <v>0</v>
      </c>
      <c r="E61" s="125">
        <v>0</v>
      </c>
      <c r="F61" s="125">
        <v>0</v>
      </c>
      <c r="G61" s="125">
        <v>0</v>
      </c>
      <c r="H61" s="125">
        <v>0</v>
      </c>
      <c r="I61" s="125">
        <v>0</v>
      </c>
      <c r="J61" s="121">
        <v>0</v>
      </c>
      <c r="K61" s="121">
        <v>0</v>
      </c>
      <c r="L61" s="121">
        <v>0</v>
      </c>
      <c r="M61" s="121">
        <v>0</v>
      </c>
      <c r="N61" s="121">
        <v>0</v>
      </c>
    </row>
    <row r="62" spans="1:14" ht="21" customHeight="1">
      <c r="A62" s="508" t="s">
        <v>1768</v>
      </c>
      <c r="B62" s="125">
        <v>0</v>
      </c>
      <c r="C62" s="125">
        <v>0</v>
      </c>
      <c r="D62" s="125">
        <v>0</v>
      </c>
      <c r="E62" s="125">
        <v>0</v>
      </c>
      <c r="F62" s="125">
        <v>0</v>
      </c>
      <c r="G62" s="125">
        <v>0</v>
      </c>
      <c r="H62" s="125">
        <v>0</v>
      </c>
      <c r="I62" s="125">
        <v>0</v>
      </c>
      <c r="J62" s="121">
        <v>0</v>
      </c>
      <c r="K62" s="121">
        <v>0</v>
      </c>
      <c r="L62" s="121">
        <v>0</v>
      </c>
      <c r="M62" s="121">
        <v>0</v>
      </c>
      <c r="N62" s="121">
        <v>0</v>
      </c>
    </row>
    <row r="63" spans="1:14" ht="21" customHeight="1">
      <c r="A63" s="508" t="s">
        <v>1769</v>
      </c>
      <c r="B63" s="125">
        <v>0</v>
      </c>
      <c r="C63" s="125">
        <v>0</v>
      </c>
      <c r="D63" s="125">
        <v>0</v>
      </c>
      <c r="E63" s="125">
        <v>0</v>
      </c>
      <c r="F63" s="125">
        <v>0</v>
      </c>
      <c r="G63" s="125">
        <v>0</v>
      </c>
      <c r="H63" s="125">
        <v>0</v>
      </c>
      <c r="I63" s="125">
        <v>0</v>
      </c>
      <c r="J63" s="121">
        <v>0</v>
      </c>
      <c r="K63" s="121">
        <v>0</v>
      </c>
      <c r="L63" s="121">
        <v>0</v>
      </c>
      <c r="M63" s="121">
        <v>0</v>
      </c>
      <c r="N63" s="121">
        <v>0</v>
      </c>
    </row>
    <row r="64" spans="1:14" ht="21" customHeight="1">
      <c r="A64" s="505" t="s">
        <v>1770</v>
      </c>
      <c r="B64" s="125">
        <v>0</v>
      </c>
      <c r="C64" s="125">
        <v>0</v>
      </c>
      <c r="D64" s="125">
        <v>0</v>
      </c>
      <c r="E64" s="125">
        <v>0</v>
      </c>
      <c r="F64" s="125">
        <v>1377.3438603</v>
      </c>
      <c r="G64" s="125">
        <v>1375.8829645820001</v>
      </c>
      <c r="H64" s="125">
        <v>1443.12226377</v>
      </c>
      <c r="I64" s="125">
        <v>1500.2415926829999</v>
      </c>
      <c r="J64" s="121">
        <v>1467.205729021</v>
      </c>
      <c r="K64" s="121">
        <v>719.98402669100005</v>
      </c>
      <c r="L64" s="121">
        <v>1514.769532437</v>
      </c>
      <c r="M64" s="121">
        <v>1532.101075201</v>
      </c>
      <c r="N64" s="121">
        <v>1543.459378087</v>
      </c>
    </row>
    <row r="65" spans="1:14" ht="12.75" customHeight="1">
      <c r="A65" s="506" t="s">
        <v>971</v>
      </c>
      <c r="B65" s="125">
        <v>0</v>
      </c>
      <c r="C65" s="125">
        <v>0</v>
      </c>
      <c r="D65" s="125">
        <v>0</v>
      </c>
      <c r="E65" s="125">
        <v>0</v>
      </c>
      <c r="F65" s="125">
        <v>1257.1067444129999</v>
      </c>
      <c r="G65" s="125">
        <v>1253.170042874</v>
      </c>
      <c r="H65" s="125">
        <v>1405.4643755459999</v>
      </c>
      <c r="I65" s="125">
        <v>1420.9161914060001</v>
      </c>
      <c r="J65" s="121">
        <v>1386.7255644510001</v>
      </c>
      <c r="K65" s="121">
        <v>633.04189894700005</v>
      </c>
      <c r="L65" s="121">
        <v>1423.1532648509999</v>
      </c>
      <c r="M65" s="121">
        <v>1439.4446508200001</v>
      </c>
      <c r="N65" s="121">
        <v>1446.039387322</v>
      </c>
    </row>
    <row r="66" spans="1:14" ht="12.75" customHeight="1">
      <c r="A66" s="507" t="s">
        <v>972</v>
      </c>
      <c r="B66" s="125">
        <v>0</v>
      </c>
      <c r="C66" s="125">
        <v>0</v>
      </c>
      <c r="D66" s="125">
        <v>0</v>
      </c>
      <c r="E66" s="125">
        <v>0</v>
      </c>
      <c r="F66" s="125">
        <v>1271.0171690740001</v>
      </c>
      <c r="G66" s="125">
        <v>1267.1746285740001</v>
      </c>
      <c r="H66" s="125">
        <v>1422.2965350249999</v>
      </c>
      <c r="I66" s="125">
        <v>1438.3413381810001</v>
      </c>
      <c r="J66" s="121">
        <v>1397.641311564</v>
      </c>
      <c r="K66" s="121">
        <v>641.21681129199999</v>
      </c>
      <c r="L66" s="121">
        <v>1429.128075008</v>
      </c>
      <c r="M66" s="121">
        <v>1445.75266096</v>
      </c>
      <c r="N66" s="121">
        <v>1453.2743130819999</v>
      </c>
    </row>
    <row r="67" spans="1:14" ht="12.75" customHeight="1">
      <c r="A67" s="507" t="s">
        <v>973</v>
      </c>
      <c r="B67" s="125">
        <v>0</v>
      </c>
      <c r="C67" s="125">
        <v>0</v>
      </c>
      <c r="D67" s="125">
        <v>0</v>
      </c>
      <c r="E67" s="125">
        <v>0</v>
      </c>
      <c r="F67" s="125">
        <v>13.910424661</v>
      </c>
      <c r="G67" s="125">
        <v>14.0045857</v>
      </c>
      <c r="H67" s="125">
        <v>16.832159479000001</v>
      </c>
      <c r="I67" s="125">
        <v>17.425146775000002</v>
      </c>
      <c r="J67" s="121">
        <v>10.915747113</v>
      </c>
      <c r="K67" s="121">
        <v>8.1749123449999992</v>
      </c>
      <c r="L67" s="121">
        <v>5.9748101570000003</v>
      </c>
      <c r="M67" s="121">
        <v>6.3080101400000004</v>
      </c>
      <c r="N67" s="121">
        <v>7.2349257600000003</v>
      </c>
    </row>
    <row r="68" spans="1:14" ht="12.75" customHeight="1">
      <c r="A68" s="506" t="s">
        <v>974</v>
      </c>
      <c r="B68" s="125">
        <v>0</v>
      </c>
      <c r="C68" s="125">
        <v>0</v>
      </c>
      <c r="D68" s="125">
        <v>0</v>
      </c>
      <c r="E68" s="125">
        <v>0</v>
      </c>
      <c r="F68" s="125">
        <v>0</v>
      </c>
      <c r="G68" s="125">
        <v>0</v>
      </c>
      <c r="H68" s="125">
        <v>0</v>
      </c>
      <c r="I68" s="125">
        <v>0</v>
      </c>
      <c r="J68" s="121">
        <v>0</v>
      </c>
      <c r="K68" s="121">
        <v>0</v>
      </c>
      <c r="L68" s="121">
        <v>0</v>
      </c>
      <c r="M68" s="121">
        <v>0</v>
      </c>
      <c r="N68" s="121">
        <v>0</v>
      </c>
    </row>
    <row r="69" spans="1:14" ht="12.75" customHeight="1">
      <c r="A69" s="507" t="s">
        <v>975</v>
      </c>
      <c r="B69" s="125">
        <v>0</v>
      </c>
      <c r="C69" s="125">
        <v>0</v>
      </c>
      <c r="D69" s="125">
        <v>0</v>
      </c>
      <c r="E69" s="125">
        <v>0</v>
      </c>
      <c r="F69" s="125">
        <v>0</v>
      </c>
      <c r="G69" s="125">
        <v>0</v>
      </c>
      <c r="H69" s="125">
        <v>0</v>
      </c>
      <c r="I69" s="125">
        <v>0</v>
      </c>
      <c r="J69" s="121">
        <v>0</v>
      </c>
      <c r="K69" s="121">
        <v>0</v>
      </c>
      <c r="L69" s="121">
        <v>0</v>
      </c>
      <c r="M69" s="121">
        <v>0</v>
      </c>
      <c r="N69" s="121">
        <v>0</v>
      </c>
    </row>
    <row r="70" spans="1:14" ht="12.75" customHeight="1">
      <c r="A70" s="507" t="s">
        <v>976</v>
      </c>
      <c r="B70" s="125">
        <v>0</v>
      </c>
      <c r="C70" s="125">
        <v>0</v>
      </c>
      <c r="D70" s="125">
        <v>0</v>
      </c>
      <c r="E70" s="125">
        <v>0</v>
      </c>
      <c r="F70" s="125">
        <v>0</v>
      </c>
      <c r="G70" s="125">
        <v>0</v>
      </c>
      <c r="H70" s="125">
        <v>0</v>
      </c>
      <c r="I70" s="125">
        <v>0</v>
      </c>
      <c r="J70" s="121">
        <v>0</v>
      </c>
      <c r="K70" s="121">
        <v>0</v>
      </c>
      <c r="L70" s="121">
        <v>0</v>
      </c>
      <c r="M70" s="121">
        <v>0</v>
      </c>
      <c r="N70" s="121">
        <v>0</v>
      </c>
    </row>
    <row r="71" spans="1:14" ht="12.75" customHeight="1">
      <c r="A71" s="506" t="s">
        <v>977</v>
      </c>
      <c r="B71" s="125">
        <v>0</v>
      </c>
      <c r="C71" s="125">
        <v>0</v>
      </c>
      <c r="D71" s="125">
        <v>0</v>
      </c>
      <c r="E71" s="125">
        <v>0</v>
      </c>
      <c r="F71" s="125">
        <v>0</v>
      </c>
      <c r="G71" s="125">
        <v>0</v>
      </c>
      <c r="H71" s="125">
        <v>0</v>
      </c>
      <c r="I71" s="125">
        <v>0</v>
      </c>
      <c r="J71" s="121">
        <v>0</v>
      </c>
      <c r="K71" s="121">
        <v>0</v>
      </c>
      <c r="L71" s="121">
        <v>0</v>
      </c>
      <c r="M71" s="121">
        <v>0</v>
      </c>
      <c r="N71" s="121">
        <v>0</v>
      </c>
    </row>
    <row r="72" spans="1:14" ht="21" customHeight="1">
      <c r="A72" s="507" t="s">
        <v>1771</v>
      </c>
      <c r="B72" s="125">
        <v>0</v>
      </c>
      <c r="C72" s="125">
        <v>0</v>
      </c>
      <c r="D72" s="125">
        <v>0</v>
      </c>
      <c r="E72" s="125">
        <v>0</v>
      </c>
      <c r="F72" s="125">
        <v>0</v>
      </c>
      <c r="G72" s="125">
        <v>0</v>
      </c>
      <c r="H72" s="125">
        <v>0</v>
      </c>
      <c r="I72" s="125">
        <v>0</v>
      </c>
      <c r="J72" s="121">
        <v>0</v>
      </c>
      <c r="K72" s="121">
        <v>0</v>
      </c>
      <c r="L72" s="121">
        <v>0</v>
      </c>
      <c r="M72" s="121">
        <v>0</v>
      </c>
      <c r="N72" s="121">
        <v>0</v>
      </c>
    </row>
    <row r="73" spans="1:14" ht="21" customHeight="1">
      <c r="A73" s="507" t="s">
        <v>1772</v>
      </c>
      <c r="B73" s="125">
        <v>0</v>
      </c>
      <c r="C73" s="125">
        <v>0</v>
      </c>
      <c r="D73" s="125">
        <v>0</v>
      </c>
      <c r="E73" s="125">
        <v>0</v>
      </c>
      <c r="F73" s="125">
        <v>0</v>
      </c>
      <c r="G73" s="125">
        <v>0</v>
      </c>
      <c r="H73" s="125">
        <v>0</v>
      </c>
      <c r="I73" s="125">
        <v>0</v>
      </c>
      <c r="J73" s="121">
        <v>0</v>
      </c>
      <c r="K73" s="121">
        <v>0</v>
      </c>
      <c r="L73" s="121">
        <v>0</v>
      </c>
      <c r="M73" s="121">
        <v>0</v>
      </c>
      <c r="N73" s="121">
        <v>0</v>
      </c>
    </row>
    <row r="74" spans="1:14" ht="21" customHeight="1">
      <c r="A74" s="506" t="s">
        <v>1773</v>
      </c>
      <c r="B74" s="125">
        <v>1.5202169999999999</v>
      </c>
      <c r="C74" s="125">
        <v>1.4527399999999999</v>
      </c>
      <c r="D74" s="125">
        <v>1.4527399999999999</v>
      </c>
      <c r="E74" s="125">
        <v>1.3852629999999999</v>
      </c>
      <c r="F74" s="125">
        <v>29.783088773999999</v>
      </c>
      <c r="G74" s="125">
        <v>32.259911578999997</v>
      </c>
      <c r="H74" s="125">
        <v>37.612228887999997</v>
      </c>
      <c r="I74" s="125">
        <v>79.280806494000004</v>
      </c>
      <c r="J74" s="121">
        <v>80.436686530000003</v>
      </c>
      <c r="K74" s="121">
        <v>86.897774893000005</v>
      </c>
      <c r="L74" s="121">
        <v>91.572996924999998</v>
      </c>
      <c r="M74" s="121">
        <v>92.614140047999996</v>
      </c>
      <c r="N74" s="121">
        <v>97.378909045</v>
      </c>
    </row>
    <row r="75" spans="1:14" ht="21" customHeight="1">
      <c r="A75" s="507" t="s">
        <v>1774</v>
      </c>
      <c r="B75" s="125">
        <v>0</v>
      </c>
      <c r="C75" s="125">
        <v>0</v>
      </c>
      <c r="D75" s="125">
        <v>0</v>
      </c>
      <c r="E75" s="125">
        <v>0</v>
      </c>
      <c r="F75" s="125">
        <v>30.418021589999999</v>
      </c>
      <c r="G75" s="125">
        <v>34.496832552999997</v>
      </c>
      <c r="H75" s="125">
        <v>40.671877819000002</v>
      </c>
      <c r="I75" s="125">
        <v>80.867420327999994</v>
      </c>
      <c r="J75" s="121">
        <v>82.283563932999996</v>
      </c>
      <c r="K75" s="121">
        <v>89.108470186999995</v>
      </c>
      <c r="L75" s="121">
        <v>94.080456230999999</v>
      </c>
      <c r="M75" s="121">
        <v>98.921176548000005</v>
      </c>
      <c r="N75" s="121">
        <v>104.08362888000001</v>
      </c>
    </row>
    <row r="76" spans="1:14" ht="21" customHeight="1">
      <c r="A76" s="507" t="s">
        <v>1775</v>
      </c>
      <c r="B76" s="125">
        <v>0</v>
      </c>
      <c r="C76" s="125">
        <v>0</v>
      </c>
      <c r="D76" s="125">
        <v>0</v>
      </c>
      <c r="E76" s="125">
        <v>0</v>
      </c>
      <c r="F76" s="125">
        <v>0.63493281599999996</v>
      </c>
      <c r="G76" s="125">
        <v>2.2369209739999998</v>
      </c>
      <c r="H76" s="125">
        <v>3.0596489309999999</v>
      </c>
      <c r="I76" s="125">
        <v>1.586613834</v>
      </c>
      <c r="J76" s="121">
        <v>1.8468774029999999</v>
      </c>
      <c r="K76" s="121">
        <v>2.2106952940000002</v>
      </c>
      <c r="L76" s="121">
        <v>2.5074593059999999</v>
      </c>
      <c r="M76" s="121">
        <v>6.3070364999999997</v>
      </c>
      <c r="N76" s="121">
        <v>6.7047198349999997</v>
      </c>
    </row>
    <row r="77" spans="1:14" ht="12.75" customHeight="1">
      <c r="A77" s="506" t="s">
        <v>978</v>
      </c>
      <c r="B77" s="125">
        <v>1675.0539016600001</v>
      </c>
      <c r="C77" s="125">
        <v>1648.2949771799999</v>
      </c>
      <c r="D77" s="125">
        <v>1642.2270342300001</v>
      </c>
      <c r="E77" s="125">
        <v>1670.9382191700001</v>
      </c>
      <c r="F77" s="125">
        <v>90.454027112999995</v>
      </c>
      <c r="G77" s="125">
        <v>90.453010129000006</v>
      </c>
      <c r="H77" s="125">
        <v>4.5659336000000002E-2</v>
      </c>
      <c r="I77" s="125">
        <v>4.4594782999999999E-2</v>
      </c>
      <c r="J77" s="121">
        <v>4.3478040000000003E-2</v>
      </c>
      <c r="K77" s="121">
        <v>4.4352850999999999E-2</v>
      </c>
      <c r="L77" s="121">
        <v>4.3270661000000002E-2</v>
      </c>
      <c r="M77" s="121">
        <v>4.2284333E-2</v>
      </c>
      <c r="N77" s="121">
        <v>4.1081720000000002E-2</v>
      </c>
    </row>
    <row r="78" spans="1:14" ht="12.75" customHeight="1">
      <c r="A78" s="507" t="s">
        <v>979</v>
      </c>
      <c r="B78" s="125">
        <v>0</v>
      </c>
      <c r="C78" s="125">
        <v>0</v>
      </c>
      <c r="D78" s="125">
        <v>0</v>
      </c>
      <c r="E78" s="125">
        <v>0</v>
      </c>
      <c r="F78" s="125">
        <v>90.454569707000005</v>
      </c>
      <c r="G78" s="125">
        <v>90.453540626000006</v>
      </c>
      <c r="H78" s="125">
        <v>4.6177483999999998E-2</v>
      </c>
      <c r="I78" s="125">
        <v>4.5100324999999997E-2</v>
      </c>
      <c r="J78" s="121">
        <v>4.3970713000000002E-2</v>
      </c>
      <c r="K78" s="121">
        <v>4.4845523999999998E-2</v>
      </c>
      <c r="L78" s="121">
        <v>4.3750197999999997E-2</v>
      </c>
      <c r="M78" s="121">
        <v>4.2509603999999999E-2</v>
      </c>
      <c r="N78" s="121">
        <v>4.1301603999999999E-2</v>
      </c>
    </row>
    <row r="79" spans="1:14" ht="12.75" customHeight="1">
      <c r="A79" s="507" t="s">
        <v>980</v>
      </c>
      <c r="B79" s="125">
        <v>0</v>
      </c>
      <c r="C79" s="125">
        <v>0</v>
      </c>
      <c r="D79" s="125">
        <v>0</v>
      </c>
      <c r="E79" s="125">
        <v>0</v>
      </c>
      <c r="F79" s="125">
        <v>5.4259399999999998E-4</v>
      </c>
      <c r="G79" s="125">
        <v>5.30497E-4</v>
      </c>
      <c r="H79" s="125">
        <v>5.1814799999999996E-4</v>
      </c>
      <c r="I79" s="125">
        <v>5.0554199999999999E-4</v>
      </c>
      <c r="J79" s="121">
        <v>4.92673E-4</v>
      </c>
      <c r="K79" s="121">
        <v>4.92673E-4</v>
      </c>
      <c r="L79" s="121">
        <v>4.7953699999999999E-4</v>
      </c>
      <c r="M79" s="121">
        <v>2.2527100000000001E-4</v>
      </c>
      <c r="N79" s="121">
        <v>2.19884E-4</v>
      </c>
    </row>
    <row r="80" spans="1:14" ht="12.75" customHeight="1">
      <c r="A80" s="504" t="s">
        <v>981</v>
      </c>
      <c r="B80" s="125">
        <v>0</v>
      </c>
      <c r="C80" s="125">
        <v>0</v>
      </c>
      <c r="D80" s="125">
        <v>0</v>
      </c>
      <c r="E80" s="125">
        <v>0</v>
      </c>
      <c r="F80" s="125">
        <v>1.0000000000000001E-9</v>
      </c>
      <c r="G80" s="125">
        <v>0</v>
      </c>
      <c r="H80" s="125">
        <v>0</v>
      </c>
      <c r="I80" s="125">
        <v>0</v>
      </c>
      <c r="J80" s="121">
        <v>0</v>
      </c>
      <c r="K80" s="121">
        <v>0</v>
      </c>
      <c r="L80" s="121">
        <v>0</v>
      </c>
      <c r="M80" s="121">
        <v>0</v>
      </c>
      <c r="N80" s="121">
        <v>0</v>
      </c>
    </row>
    <row r="81" spans="1:14" ht="12.75" customHeight="1">
      <c r="A81" s="505" t="s">
        <v>982</v>
      </c>
      <c r="B81" s="125">
        <v>0</v>
      </c>
      <c r="C81" s="125">
        <v>0</v>
      </c>
      <c r="D81" s="125">
        <v>0</v>
      </c>
      <c r="E81" s="125">
        <v>0</v>
      </c>
      <c r="F81" s="125">
        <v>0</v>
      </c>
      <c r="G81" s="125">
        <v>0</v>
      </c>
      <c r="H81" s="125">
        <v>0</v>
      </c>
      <c r="I81" s="125">
        <v>0</v>
      </c>
      <c r="J81" s="121">
        <v>0</v>
      </c>
      <c r="K81" s="121">
        <v>0</v>
      </c>
      <c r="L81" s="121">
        <v>0</v>
      </c>
      <c r="M81" s="121">
        <v>0</v>
      </c>
      <c r="N81" s="121">
        <v>0</v>
      </c>
    </row>
    <row r="82" spans="1:14" ht="21" customHeight="1">
      <c r="A82" s="505" t="s">
        <v>1776</v>
      </c>
      <c r="B82" s="125">
        <v>0</v>
      </c>
      <c r="C82" s="125">
        <v>0</v>
      </c>
      <c r="D82" s="125">
        <v>0</v>
      </c>
      <c r="E82" s="125">
        <v>0</v>
      </c>
      <c r="F82" s="125">
        <v>1.0000000000000001E-9</v>
      </c>
      <c r="G82" s="125">
        <v>0</v>
      </c>
      <c r="H82" s="125">
        <v>0</v>
      </c>
      <c r="I82" s="125">
        <v>0</v>
      </c>
      <c r="J82" s="121">
        <v>0</v>
      </c>
      <c r="K82" s="121">
        <v>0</v>
      </c>
      <c r="L82" s="121">
        <v>0</v>
      </c>
      <c r="M82" s="121">
        <v>0</v>
      </c>
      <c r="N82" s="121">
        <v>0</v>
      </c>
    </row>
    <row r="83" spans="1:14" ht="12" customHeight="1">
      <c r="A83" s="504" t="s">
        <v>983</v>
      </c>
      <c r="B83" s="125">
        <v>0</v>
      </c>
      <c r="C83" s="125">
        <v>0</v>
      </c>
      <c r="D83" s="125">
        <v>0</v>
      </c>
      <c r="E83" s="125">
        <v>0</v>
      </c>
      <c r="F83" s="125">
        <v>0</v>
      </c>
      <c r="G83" s="125">
        <v>0</v>
      </c>
      <c r="H83" s="125">
        <v>0</v>
      </c>
      <c r="I83" s="125">
        <v>0</v>
      </c>
      <c r="J83" s="121">
        <v>0</v>
      </c>
      <c r="K83" s="121">
        <v>0</v>
      </c>
      <c r="L83" s="121">
        <v>0</v>
      </c>
      <c r="M83" s="121">
        <v>0</v>
      </c>
      <c r="N83" s="121">
        <v>0</v>
      </c>
    </row>
    <row r="84" spans="1:14" ht="12" customHeight="1">
      <c r="A84" s="504" t="s">
        <v>984</v>
      </c>
      <c r="B84" s="125">
        <v>0</v>
      </c>
      <c r="C84" s="125">
        <v>0</v>
      </c>
      <c r="D84" s="125">
        <v>0</v>
      </c>
      <c r="E84" s="125">
        <v>0</v>
      </c>
      <c r="F84" s="125">
        <v>125.847077662</v>
      </c>
      <c r="G84" s="125">
        <v>125.847077662</v>
      </c>
      <c r="H84" s="125">
        <v>119.30517005</v>
      </c>
      <c r="I84" s="125">
        <v>109.00425834399999</v>
      </c>
      <c r="J84" s="121">
        <v>131.351143444</v>
      </c>
      <c r="K84" s="121">
        <v>128.56685060199999</v>
      </c>
      <c r="L84" s="121">
        <v>95.713750387999994</v>
      </c>
      <c r="M84" s="121">
        <v>116.576339936</v>
      </c>
      <c r="N84" s="121">
        <v>115.499190243</v>
      </c>
    </row>
    <row r="85" spans="1:14" ht="12" customHeight="1">
      <c r="A85" s="505" t="s">
        <v>985</v>
      </c>
      <c r="B85" s="125">
        <v>0</v>
      </c>
      <c r="C85" s="125">
        <v>0</v>
      </c>
      <c r="D85" s="125">
        <v>0</v>
      </c>
      <c r="E85" s="125">
        <v>0</v>
      </c>
      <c r="F85" s="125">
        <v>371.30385862200001</v>
      </c>
      <c r="G85" s="125">
        <v>371.30385862200001</v>
      </c>
      <c r="H85" s="125">
        <v>374.78425900000002</v>
      </c>
      <c r="I85" s="125">
        <v>374.00193862200001</v>
      </c>
      <c r="J85" s="121">
        <v>406.42905862200001</v>
      </c>
      <c r="K85" s="121">
        <v>406.45369862199999</v>
      </c>
      <c r="L85" s="121">
        <v>367.40713364099997</v>
      </c>
      <c r="M85" s="121">
        <v>382.80550814100002</v>
      </c>
      <c r="N85" s="121">
        <v>382.80550814100002</v>
      </c>
    </row>
    <row r="86" spans="1:14" ht="12" customHeight="1">
      <c r="A86" s="505" t="s">
        <v>986</v>
      </c>
      <c r="B86" s="125">
        <v>0</v>
      </c>
      <c r="C86" s="125">
        <v>0</v>
      </c>
      <c r="D86" s="125">
        <v>0</v>
      </c>
      <c r="E86" s="125">
        <v>0</v>
      </c>
      <c r="F86" s="125">
        <v>245.45678096</v>
      </c>
      <c r="G86" s="125">
        <v>245.45678096</v>
      </c>
      <c r="H86" s="125">
        <v>255.47908895</v>
      </c>
      <c r="I86" s="125">
        <v>264.99768027800002</v>
      </c>
      <c r="J86" s="121">
        <v>275.07791517800001</v>
      </c>
      <c r="K86" s="121">
        <v>277.88684802</v>
      </c>
      <c r="L86" s="121">
        <v>271.69338325299998</v>
      </c>
      <c r="M86" s="121">
        <v>266.22916820500001</v>
      </c>
      <c r="N86" s="121">
        <v>267.30631789799997</v>
      </c>
    </row>
    <row r="87" spans="1:14" ht="12" customHeight="1">
      <c r="A87" s="504" t="s">
        <v>987</v>
      </c>
      <c r="B87" s="125">
        <v>79.729954359999994</v>
      </c>
      <c r="C87" s="125">
        <v>131.99867699999999</v>
      </c>
      <c r="D87" s="125">
        <v>131.11846162999998</v>
      </c>
      <c r="E87" s="125">
        <v>148.70082024999999</v>
      </c>
      <c r="F87" s="125">
        <v>166.61322089000001</v>
      </c>
      <c r="G87" s="125">
        <v>165.331716433</v>
      </c>
      <c r="H87" s="125">
        <v>165.413565124</v>
      </c>
      <c r="I87" s="125">
        <v>151.85420817900001</v>
      </c>
      <c r="J87" s="121">
        <v>150.35799072</v>
      </c>
      <c r="K87" s="121">
        <v>149.99373247400001</v>
      </c>
      <c r="L87" s="121">
        <v>144.30072887200001</v>
      </c>
      <c r="M87" s="121">
        <v>143.244768781</v>
      </c>
      <c r="N87" s="121">
        <v>140.23469450799999</v>
      </c>
    </row>
    <row r="88" spans="1:14" ht="12" customHeight="1">
      <c r="A88" s="505" t="s">
        <v>988</v>
      </c>
      <c r="B88" s="125">
        <v>0</v>
      </c>
      <c r="C88" s="125">
        <v>0</v>
      </c>
      <c r="D88" s="125">
        <v>0</v>
      </c>
      <c r="E88" s="125">
        <v>0</v>
      </c>
      <c r="F88" s="125">
        <v>253.85631543900001</v>
      </c>
      <c r="G88" s="125">
        <v>253.050563614</v>
      </c>
      <c r="H88" s="125">
        <v>258.10422643800001</v>
      </c>
      <c r="I88" s="125">
        <v>234.03441927399999</v>
      </c>
      <c r="J88" s="121">
        <v>232.772327899</v>
      </c>
      <c r="K88" s="121">
        <v>233.81144556699999</v>
      </c>
      <c r="L88" s="121">
        <v>229.21428793699999</v>
      </c>
      <c r="M88" s="121">
        <v>229.472582915</v>
      </c>
      <c r="N88" s="121">
        <v>227.16214777100001</v>
      </c>
    </row>
    <row r="89" spans="1:14" ht="12" customHeight="1">
      <c r="A89" s="505" t="s">
        <v>989</v>
      </c>
      <c r="B89" s="125">
        <v>0</v>
      </c>
      <c r="C89" s="125">
        <v>0</v>
      </c>
      <c r="D89" s="125">
        <v>0</v>
      </c>
      <c r="E89" s="125">
        <v>0</v>
      </c>
      <c r="F89" s="125">
        <v>88.028750548999994</v>
      </c>
      <c r="G89" s="125">
        <v>88.504503181000004</v>
      </c>
      <c r="H89" s="125">
        <v>92.690661313999996</v>
      </c>
      <c r="I89" s="125">
        <v>82.180211095000004</v>
      </c>
      <c r="J89" s="121">
        <v>82.414337179</v>
      </c>
      <c r="K89" s="121">
        <v>83.817713092999995</v>
      </c>
      <c r="L89" s="121">
        <v>84.913559065000001</v>
      </c>
      <c r="M89" s="121">
        <v>86.227814133999999</v>
      </c>
      <c r="N89" s="121">
        <v>86.927453263000004</v>
      </c>
    </row>
    <row r="90" spans="1:14" ht="12" customHeight="1">
      <c r="A90" s="504" t="s">
        <v>990</v>
      </c>
      <c r="B90" s="125">
        <v>0</v>
      </c>
      <c r="C90" s="125">
        <v>0</v>
      </c>
      <c r="D90" s="125">
        <v>0</v>
      </c>
      <c r="E90" s="125">
        <v>0</v>
      </c>
      <c r="F90" s="125">
        <v>24.484819055999999</v>
      </c>
      <c r="G90" s="125">
        <v>24.329783425999999</v>
      </c>
      <c r="H90" s="125">
        <v>19.009302786999999</v>
      </c>
      <c r="I90" s="125">
        <v>19.303290493999999</v>
      </c>
      <c r="J90" s="121">
        <v>22.287401481</v>
      </c>
      <c r="K90" s="121">
        <v>22.701491719</v>
      </c>
      <c r="L90" s="121">
        <v>23.228697536999999</v>
      </c>
      <c r="M90" s="121">
        <v>23.390195662</v>
      </c>
      <c r="N90" s="121">
        <v>24.045644355</v>
      </c>
    </row>
    <row r="91" spans="1:14" ht="12" customHeight="1">
      <c r="A91" s="504" t="s">
        <v>991</v>
      </c>
      <c r="B91" s="125">
        <v>1547.8403337290902</v>
      </c>
      <c r="C91" s="125">
        <v>1596.3158331768698</v>
      </c>
      <c r="D91" s="125">
        <v>1555.5931450636499</v>
      </c>
      <c r="E91" s="125">
        <v>1679.0123190751401</v>
      </c>
      <c r="F91" s="125">
        <v>1942.1750479150001</v>
      </c>
      <c r="G91" s="125">
        <v>1874.810576972</v>
      </c>
      <c r="H91" s="125">
        <v>1528.6119584959999</v>
      </c>
      <c r="I91" s="125">
        <v>1727.6260156860001</v>
      </c>
      <c r="J91" s="121">
        <v>1609.236572457</v>
      </c>
      <c r="K91" s="121">
        <v>2209.4783060889999</v>
      </c>
      <c r="L91" s="121">
        <v>1888.2045233690001</v>
      </c>
      <c r="M91" s="121">
        <v>1795.9165055620001</v>
      </c>
      <c r="N91" s="121">
        <v>1663.69914965</v>
      </c>
    </row>
    <row r="92" spans="1:14" ht="12" customHeight="1">
      <c r="A92" s="504" t="s">
        <v>992</v>
      </c>
      <c r="B92" s="125">
        <v>27524.655874934091</v>
      </c>
      <c r="C92" s="125">
        <v>29034.493772456866</v>
      </c>
      <c r="D92" s="125">
        <v>30089.16732363365</v>
      </c>
      <c r="E92" s="125">
        <v>31277.500101065136</v>
      </c>
      <c r="F92" s="125">
        <v>32757.562009689998</v>
      </c>
      <c r="G92" s="125">
        <v>33532.599866989003</v>
      </c>
      <c r="H92" s="125">
        <v>34226.855611469997</v>
      </c>
      <c r="I92" s="125">
        <v>35740.945464755998</v>
      </c>
      <c r="J92" s="121">
        <v>35825.404607580997</v>
      </c>
      <c r="K92" s="121">
        <v>35719.274545476001</v>
      </c>
      <c r="L92" s="121">
        <v>36489.763521893998</v>
      </c>
      <c r="M92" s="121">
        <v>36757.794858674999</v>
      </c>
      <c r="N92" s="121">
        <v>36832.921013284002</v>
      </c>
    </row>
    <row r="93" spans="1:14" ht="12" customHeight="1">
      <c r="A93" s="509" t="s">
        <v>1038</v>
      </c>
      <c r="B93" s="125"/>
      <c r="C93" s="125"/>
      <c r="D93" s="125"/>
      <c r="E93" s="125"/>
      <c r="F93" s="125"/>
      <c r="G93" s="125"/>
      <c r="H93" s="125"/>
      <c r="I93" s="125"/>
      <c r="J93" s="121"/>
      <c r="K93" s="121"/>
      <c r="L93" s="121"/>
      <c r="M93" s="121" t="e">
        <v>#N/A</v>
      </c>
      <c r="N93" s="121" t="e">
        <v>#N/A</v>
      </c>
    </row>
    <row r="94" spans="1:14" ht="12" customHeight="1">
      <c r="A94" s="504" t="s">
        <v>993</v>
      </c>
      <c r="B94" s="125">
        <v>865.3971412699301</v>
      </c>
      <c r="C94" s="125">
        <v>855.62981756108013</v>
      </c>
      <c r="D94" s="125">
        <v>977.6420517180801</v>
      </c>
      <c r="E94" s="125">
        <v>955.93376555808004</v>
      </c>
      <c r="F94" s="125">
        <v>1475.401849414</v>
      </c>
      <c r="G94" s="125">
        <v>1367.205501807</v>
      </c>
      <c r="H94" s="125">
        <v>1392.363468758</v>
      </c>
      <c r="I94" s="125">
        <v>1557.8833061769999</v>
      </c>
      <c r="J94" s="121">
        <v>1408.0483557919999</v>
      </c>
      <c r="K94" s="121">
        <v>1200.297278306</v>
      </c>
      <c r="L94" s="121">
        <v>1367.90717571</v>
      </c>
      <c r="M94" s="121">
        <v>1454.580894529</v>
      </c>
      <c r="N94" s="121">
        <v>1360.377835964</v>
      </c>
    </row>
    <row r="95" spans="1:14" ht="12" customHeight="1">
      <c r="A95" s="505" t="s">
        <v>994</v>
      </c>
      <c r="B95" s="125">
        <v>0</v>
      </c>
      <c r="C95" s="125">
        <v>0</v>
      </c>
      <c r="D95" s="125">
        <v>0</v>
      </c>
      <c r="E95" s="125">
        <v>0</v>
      </c>
      <c r="F95" s="125">
        <v>2.8491755689999998</v>
      </c>
      <c r="G95" s="125">
        <v>8.6410040800000001</v>
      </c>
      <c r="H95" s="125">
        <v>13.071217347999999</v>
      </c>
      <c r="I95" s="125">
        <v>17.507373575999999</v>
      </c>
      <c r="J95" s="121">
        <v>12.42111968</v>
      </c>
      <c r="K95" s="121">
        <v>13.546972778000001</v>
      </c>
      <c r="L95" s="121">
        <v>82.583879074999999</v>
      </c>
      <c r="M95" s="121">
        <v>80.953110019999997</v>
      </c>
      <c r="N95" s="121">
        <v>91.038915157999995</v>
      </c>
    </row>
    <row r="96" spans="1:14" ht="12" customHeight="1">
      <c r="A96" s="505" t="s">
        <v>995</v>
      </c>
      <c r="B96" s="125">
        <v>0</v>
      </c>
      <c r="C96" s="125">
        <v>0</v>
      </c>
      <c r="D96" s="125">
        <v>0</v>
      </c>
      <c r="E96" s="125">
        <v>0</v>
      </c>
      <c r="F96" s="125">
        <v>0</v>
      </c>
      <c r="G96" s="125">
        <v>0</v>
      </c>
      <c r="H96" s="125">
        <v>0</v>
      </c>
      <c r="I96" s="125">
        <v>0</v>
      </c>
      <c r="J96" s="121">
        <v>0</v>
      </c>
      <c r="K96" s="121">
        <v>0</v>
      </c>
      <c r="L96" s="121">
        <v>0</v>
      </c>
      <c r="M96" s="121">
        <v>0</v>
      </c>
      <c r="N96" s="121">
        <v>0</v>
      </c>
    </row>
    <row r="97" spans="1:14" ht="12" customHeight="1">
      <c r="A97" s="505" t="s">
        <v>996</v>
      </c>
      <c r="B97" s="125">
        <v>0</v>
      </c>
      <c r="C97" s="125">
        <v>0</v>
      </c>
      <c r="D97" s="125">
        <v>0</v>
      </c>
      <c r="E97" s="125">
        <v>0</v>
      </c>
      <c r="F97" s="125">
        <v>257.97410156799998</v>
      </c>
      <c r="G97" s="125">
        <v>567.80583017399999</v>
      </c>
      <c r="H97" s="125">
        <v>691.10378914499995</v>
      </c>
      <c r="I97" s="125">
        <v>540.28353476999996</v>
      </c>
      <c r="J97" s="121">
        <v>334.09669464699999</v>
      </c>
      <c r="K97" s="121">
        <v>351.65560771999998</v>
      </c>
      <c r="L97" s="121">
        <v>189.749466963</v>
      </c>
      <c r="M97" s="121">
        <v>180.14401523699999</v>
      </c>
      <c r="N97" s="121">
        <v>174.36210574200001</v>
      </c>
    </row>
    <row r="98" spans="1:14" ht="12" customHeight="1">
      <c r="A98" s="505" t="s">
        <v>997</v>
      </c>
      <c r="B98" s="125">
        <v>0</v>
      </c>
      <c r="C98" s="125">
        <v>0</v>
      </c>
      <c r="D98" s="125">
        <v>0</v>
      </c>
      <c r="E98" s="125">
        <v>0</v>
      </c>
      <c r="F98" s="125">
        <v>0</v>
      </c>
      <c r="G98" s="125">
        <v>0</v>
      </c>
      <c r="H98" s="125">
        <v>0</v>
      </c>
      <c r="I98" s="125">
        <v>0</v>
      </c>
      <c r="J98" s="121">
        <v>0</v>
      </c>
      <c r="K98" s="121">
        <v>0</v>
      </c>
      <c r="L98" s="121">
        <v>0</v>
      </c>
      <c r="M98" s="121">
        <v>0</v>
      </c>
      <c r="N98" s="121">
        <v>0</v>
      </c>
    </row>
    <row r="99" spans="1:14" ht="12" customHeight="1">
      <c r="A99" s="505" t="s">
        <v>998</v>
      </c>
      <c r="B99" s="125">
        <v>0</v>
      </c>
      <c r="C99" s="125">
        <v>0</v>
      </c>
      <c r="D99" s="125">
        <v>0</v>
      </c>
      <c r="E99" s="125">
        <v>0</v>
      </c>
      <c r="F99" s="125">
        <v>0</v>
      </c>
      <c r="G99" s="125">
        <v>223.53966266399999</v>
      </c>
      <c r="H99" s="125">
        <v>219.09680721399999</v>
      </c>
      <c r="I99" s="125">
        <v>198.432570873</v>
      </c>
      <c r="J99" s="121">
        <v>295.80939650200003</v>
      </c>
      <c r="K99" s="121">
        <v>283.34375994099997</v>
      </c>
      <c r="L99" s="121">
        <v>342.56684696500002</v>
      </c>
      <c r="M99" s="121">
        <v>333.44697157600001</v>
      </c>
      <c r="N99" s="121">
        <v>325.406556341</v>
      </c>
    </row>
    <row r="100" spans="1:14" ht="12" customHeight="1">
      <c r="A100" s="505" t="s">
        <v>999</v>
      </c>
      <c r="B100" s="125">
        <v>0</v>
      </c>
      <c r="C100" s="125">
        <v>0</v>
      </c>
      <c r="D100" s="125">
        <v>0</v>
      </c>
      <c r="E100" s="125">
        <v>0</v>
      </c>
      <c r="F100" s="125">
        <v>598.86577840999996</v>
      </c>
      <c r="G100" s="125">
        <v>550.04874088899999</v>
      </c>
      <c r="H100" s="125">
        <v>469.09165505099998</v>
      </c>
      <c r="I100" s="125">
        <v>801.65982695800005</v>
      </c>
      <c r="J100" s="121">
        <v>765.72114496300003</v>
      </c>
      <c r="K100" s="121">
        <v>551.75093786699995</v>
      </c>
      <c r="L100" s="121">
        <v>753.00698270700002</v>
      </c>
      <c r="M100" s="121">
        <v>860.03679769600001</v>
      </c>
      <c r="N100" s="121">
        <v>769.57025872300005</v>
      </c>
    </row>
    <row r="101" spans="1:14" ht="12" customHeight="1">
      <c r="A101" s="504" t="s">
        <v>1000</v>
      </c>
      <c r="B101" s="125">
        <v>0</v>
      </c>
      <c r="C101" s="125">
        <v>0</v>
      </c>
      <c r="D101" s="125">
        <v>0</v>
      </c>
      <c r="E101" s="125">
        <v>0</v>
      </c>
      <c r="F101" s="125">
        <v>44.886971373999998</v>
      </c>
      <c r="G101" s="125">
        <v>22.577645015000002</v>
      </c>
      <c r="H101" s="125">
        <v>0</v>
      </c>
      <c r="I101" s="125">
        <v>0</v>
      </c>
      <c r="J101" s="121">
        <v>0</v>
      </c>
      <c r="K101" s="121">
        <v>0</v>
      </c>
      <c r="L101" s="121">
        <v>0</v>
      </c>
      <c r="M101" s="121">
        <v>0</v>
      </c>
      <c r="N101" s="121">
        <v>0</v>
      </c>
    </row>
    <row r="102" spans="1:14" ht="12" customHeight="1">
      <c r="A102" s="504" t="s">
        <v>259</v>
      </c>
      <c r="B102" s="125">
        <v>0</v>
      </c>
      <c r="C102" s="125">
        <v>0</v>
      </c>
      <c r="D102" s="125">
        <v>0</v>
      </c>
      <c r="E102" s="125">
        <v>0</v>
      </c>
      <c r="F102" s="125">
        <v>14.006691131</v>
      </c>
      <c r="G102" s="125">
        <v>10.839894353</v>
      </c>
      <c r="H102" s="125">
        <v>11.509072185999999</v>
      </c>
      <c r="I102" s="125">
        <v>11.735804432</v>
      </c>
      <c r="J102" s="121">
        <v>13.067124134</v>
      </c>
      <c r="K102" s="121">
        <v>14.502010379</v>
      </c>
      <c r="L102" s="121">
        <v>23.7360094</v>
      </c>
      <c r="M102" s="121">
        <v>35.903611306999998</v>
      </c>
      <c r="N102" s="121">
        <v>14.830431571</v>
      </c>
    </row>
    <row r="103" spans="1:14" ht="12" customHeight="1">
      <c r="A103" s="504" t="s">
        <v>1001</v>
      </c>
      <c r="B103" s="125">
        <v>14279.509308134762</v>
      </c>
      <c r="C103" s="125">
        <v>14658.475180886031</v>
      </c>
      <c r="D103" s="125">
        <v>15457.075521719771</v>
      </c>
      <c r="E103" s="125">
        <v>18025.123528903561</v>
      </c>
      <c r="F103" s="125">
        <v>16936.496428537001</v>
      </c>
      <c r="G103" s="125">
        <v>17318.842710739998</v>
      </c>
      <c r="H103" s="125">
        <v>17319.385087686998</v>
      </c>
      <c r="I103" s="125">
        <v>17853.737033240999</v>
      </c>
      <c r="J103" s="121">
        <v>17874.49097712</v>
      </c>
      <c r="K103" s="121">
        <v>18173.550960132001</v>
      </c>
      <c r="L103" s="121">
        <v>17783.152178986998</v>
      </c>
      <c r="M103" s="121">
        <v>17909.492317402</v>
      </c>
      <c r="N103" s="121">
        <v>18139.454591854999</v>
      </c>
    </row>
    <row r="104" spans="1:14" ht="12" customHeight="1">
      <c r="A104" s="505" t="s">
        <v>1002</v>
      </c>
      <c r="B104" s="125">
        <v>0</v>
      </c>
      <c r="C104" s="125">
        <v>0</v>
      </c>
      <c r="D104" s="125">
        <v>0</v>
      </c>
      <c r="E104" s="125">
        <v>0</v>
      </c>
      <c r="F104" s="125">
        <v>15329.853982096</v>
      </c>
      <c r="G104" s="125">
        <v>15814.631416397</v>
      </c>
      <c r="H104" s="125">
        <v>15984.059545935001</v>
      </c>
      <c r="I104" s="125">
        <v>16530.822107872998</v>
      </c>
      <c r="J104" s="121">
        <v>16671.383118362999</v>
      </c>
      <c r="K104" s="121">
        <v>17018.935694602002</v>
      </c>
      <c r="L104" s="121">
        <v>16629.119858407001</v>
      </c>
      <c r="M104" s="121">
        <v>16866.348957228998</v>
      </c>
      <c r="N104" s="121">
        <v>17147.273341446002</v>
      </c>
    </row>
    <row r="105" spans="1:14" ht="12" customHeight="1">
      <c r="A105" s="506" t="s">
        <v>1003</v>
      </c>
      <c r="B105" s="125">
        <v>0</v>
      </c>
      <c r="C105" s="125">
        <v>0</v>
      </c>
      <c r="D105" s="125">
        <v>0</v>
      </c>
      <c r="E105" s="125">
        <v>0</v>
      </c>
      <c r="F105" s="125">
        <v>6117.3871765379999</v>
      </c>
      <c r="G105" s="125">
        <v>6106.4230830610004</v>
      </c>
      <c r="H105" s="125">
        <v>5843.5595459329998</v>
      </c>
      <c r="I105" s="125">
        <v>6193.1137745389997</v>
      </c>
      <c r="J105" s="121">
        <v>5665.758118363</v>
      </c>
      <c r="K105" s="121">
        <v>5568.8523612689996</v>
      </c>
      <c r="L105" s="121">
        <v>5514.3281917410004</v>
      </c>
      <c r="M105" s="121">
        <v>5457.0989572300005</v>
      </c>
      <c r="N105" s="121">
        <v>5780.356674781</v>
      </c>
    </row>
    <row r="106" spans="1:14" ht="21" customHeight="1">
      <c r="A106" s="507" t="s">
        <v>1777</v>
      </c>
      <c r="B106" s="125">
        <v>0</v>
      </c>
      <c r="C106" s="125">
        <v>0</v>
      </c>
      <c r="D106" s="125">
        <v>0</v>
      </c>
      <c r="E106" s="125">
        <v>0</v>
      </c>
      <c r="F106" s="125">
        <v>2746.1632871719999</v>
      </c>
      <c r="G106" s="125">
        <v>2983.2452328190002</v>
      </c>
      <c r="H106" s="125">
        <v>2902.9293232680002</v>
      </c>
      <c r="I106" s="125">
        <v>3233.4525892460001</v>
      </c>
      <c r="J106" s="121">
        <v>3152.9097488739999</v>
      </c>
      <c r="K106" s="121">
        <v>3046.7376931590002</v>
      </c>
      <c r="L106" s="121">
        <v>3021.190494422</v>
      </c>
      <c r="M106" s="121">
        <v>3008.4452789279999</v>
      </c>
      <c r="N106" s="121">
        <v>3403.9389809949998</v>
      </c>
    </row>
    <row r="107" spans="1:14" ht="21" customHeight="1">
      <c r="A107" s="507" t="s">
        <v>1778</v>
      </c>
      <c r="B107" s="125">
        <v>0</v>
      </c>
      <c r="C107" s="125">
        <v>0</v>
      </c>
      <c r="D107" s="125">
        <v>0</v>
      </c>
      <c r="E107" s="125">
        <v>0</v>
      </c>
      <c r="F107" s="125">
        <v>34.664626902999998</v>
      </c>
      <c r="G107" s="125">
        <v>29.664876903</v>
      </c>
      <c r="H107" s="125">
        <v>30.230126902999999</v>
      </c>
      <c r="I107" s="125">
        <v>30.603501903000002</v>
      </c>
      <c r="J107" s="121">
        <v>35.90230382</v>
      </c>
      <c r="K107" s="121">
        <v>18.365551112999999</v>
      </c>
      <c r="L107" s="121">
        <v>0</v>
      </c>
      <c r="M107" s="121">
        <v>0</v>
      </c>
      <c r="N107" s="121">
        <v>0</v>
      </c>
    </row>
    <row r="108" spans="1:14" ht="21" customHeight="1">
      <c r="A108" s="507" t="s">
        <v>1779</v>
      </c>
      <c r="B108" s="125">
        <v>0</v>
      </c>
      <c r="C108" s="125">
        <v>0</v>
      </c>
      <c r="D108" s="125">
        <v>0</v>
      </c>
      <c r="E108" s="125">
        <v>0</v>
      </c>
      <c r="F108" s="125">
        <v>2108.4574106139999</v>
      </c>
      <c r="G108" s="125">
        <v>2129.9345217979999</v>
      </c>
      <c r="H108" s="125">
        <v>2012.744611501</v>
      </c>
      <c r="I108" s="125">
        <v>2074.6463247430002</v>
      </c>
      <c r="J108" s="121">
        <v>1820.521970063</v>
      </c>
      <c r="K108" s="121">
        <v>1717.3400025660001</v>
      </c>
      <c r="L108" s="121">
        <v>1723.7404658200001</v>
      </c>
      <c r="M108" s="121">
        <v>1726.9077038800001</v>
      </c>
      <c r="N108" s="121">
        <v>1702.7128607259999</v>
      </c>
    </row>
    <row r="109" spans="1:14" ht="21" customHeight="1">
      <c r="A109" s="507" t="s">
        <v>1780</v>
      </c>
      <c r="B109" s="125">
        <v>0</v>
      </c>
      <c r="C109" s="125">
        <v>0</v>
      </c>
      <c r="D109" s="125">
        <v>0</v>
      </c>
      <c r="E109" s="125">
        <v>0</v>
      </c>
      <c r="F109" s="125">
        <v>0</v>
      </c>
      <c r="G109" s="125">
        <v>0</v>
      </c>
      <c r="H109" s="125">
        <v>0</v>
      </c>
      <c r="I109" s="125">
        <v>0</v>
      </c>
      <c r="J109" s="121">
        <v>0</v>
      </c>
      <c r="K109" s="121">
        <v>0</v>
      </c>
      <c r="L109" s="121">
        <v>0</v>
      </c>
      <c r="M109" s="121">
        <v>0</v>
      </c>
      <c r="N109" s="121">
        <v>0</v>
      </c>
    </row>
    <row r="110" spans="1:14" ht="21" customHeight="1">
      <c r="A110" s="507" t="s">
        <v>1781</v>
      </c>
      <c r="B110" s="125">
        <v>0</v>
      </c>
      <c r="C110" s="125">
        <v>0</v>
      </c>
      <c r="D110" s="125">
        <v>0</v>
      </c>
      <c r="E110" s="125">
        <v>0</v>
      </c>
      <c r="F110" s="125">
        <v>0</v>
      </c>
      <c r="G110" s="125">
        <v>0</v>
      </c>
      <c r="H110" s="125">
        <v>0</v>
      </c>
      <c r="I110" s="125">
        <v>0</v>
      </c>
      <c r="J110" s="121">
        <v>0</v>
      </c>
      <c r="K110" s="121">
        <v>0</v>
      </c>
      <c r="L110" s="121">
        <v>0</v>
      </c>
      <c r="M110" s="121">
        <v>0</v>
      </c>
      <c r="N110" s="121">
        <v>0</v>
      </c>
    </row>
    <row r="111" spans="1:14" ht="21" customHeight="1">
      <c r="A111" s="507" t="s">
        <v>1789</v>
      </c>
      <c r="B111" s="125">
        <v>0</v>
      </c>
      <c r="C111" s="125">
        <v>0</v>
      </c>
      <c r="D111" s="125">
        <v>0</v>
      </c>
      <c r="E111" s="125">
        <v>0</v>
      </c>
      <c r="F111" s="125">
        <v>864.87247886900002</v>
      </c>
      <c r="G111" s="125">
        <v>963.57845154100005</v>
      </c>
      <c r="H111" s="125">
        <v>897.65548426099997</v>
      </c>
      <c r="I111" s="125">
        <v>854.41135864700004</v>
      </c>
      <c r="J111" s="121">
        <v>656.42409560600004</v>
      </c>
      <c r="K111" s="121">
        <v>786.40911443100003</v>
      </c>
      <c r="L111" s="121">
        <v>769.39723149899999</v>
      </c>
      <c r="M111" s="121">
        <v>721.74597442200002</v>
      </c>
      <c r="N111" s="121">
        <v>673.70483306000006</v>
      </c>
    </row>
    <row r="112" spans="1:14" ht="21" customHeight="1">
      <c r="A112" s="506" t="s">
        <v>1782</v>
      </c>
      <c r="B112" s="125">
        <v>0</v>
      </c>
      <c r="C112" s="125">
        <v>0</v>
      </c>
      <c r="D112" s="125">
        <v>0</v>
      </c>
      <c r="E112" s="125">
        <v>0</v>
      </c>
      <c r="F112" s="125">
        <v>9212.4668055580005</v>
      </c>
      <c r="G112" s="125">
        <v>9708.2083333360006</v>
      </c>
      <c r="H112" s="125">
        <v>10140.500000002001</v>
      </c>
      <c r="I112" s="125">
        <v>10337.708333334</v>
      </c>
      <c r="J112" s="121">
        <v>11005.625</v>
      </c>
      <c r="K112" s="121">
        <v>11450.083333332999</v>
      </c>
      <c r="L112" s="121">
        <v>11114.791666666</v>
      </c>
      <c r="M112" s="121">
        <v>11409.249999999</v>
      </c>
      <c r="N112" s="121">
        <v>11366.916666665</v>
      </c>
    </row>
    <row r="113" spans="1:14" ht="21" customHeight="1">
      <c r="A113" s="507" t="s">
        <v>1783</v>
      </c>
      <c r="B113" s="125">
        <v>0</v>
      </c>
      <c r="C113" s="125">
        <v>0</v>
      </c>
      <c r="D113" s="125">
        <v>0</v>
      </c>
      <c r="E113" s="125">
        <v>0</v>
      </c>
      <c r="F113" s="125">
        <v>6492.4668055579996</v>
      </c>
      <c r="G113" s="125">
        <v>6768.2083333359997</v>
      </c>
      <c r="H113" s="125">
        <v>7140.500000002</v>
      </c>
      <c r="I113" s="125">
        <v>6997.7083333339997</v>
      </c>
      <c r="J113" s="121">
        <v>7395.625</v>
      </c>
      <c r="K113" s="121">
        <v>7740.0833333330002</v>
      </c>
      <c r="L113" s="121">
        <v>7594.7916666660003</v>
      </c>
      <c r="M113" s="121">
        <v>7809.2499999989996</v>
      </c>
      <c r="N113" s="121">
        <v>7841.9166666649999</v>
      </c>
    </row>
    <row r="114" spans="1:14" ht="21" customHeight="1">
      <c r="A114" s="507" t="s">
        <v>1784</v>
      </c>
      <c r="B114" s="125">
        <v>0</v>
      </c>
      <c r="C114" s="125">
        <v>0</v>
      </c>
      <c r="D114" s="125">
        <v>0</v>
      </c>
      <c r="E114" s="125">
        <v>0</v>
      </c>
      <c r="F114" s="125">
        <v>0</v>
      </c>
      <c r="G114" s="125">
        <v>0</v>
      </c>
      <c r="H114" s="125">
        <v>0</v>
      </c>
      <c r="I114" s="125">
        <v>0</v>
      </c>
      <c r="J114" s="121">
        <v>0</v>
      </c>
      <c r="K114" s="121">
        <v>0</v>
      </c>
      <c r="L114" s="121">
        <v>0</v>
      </c>
      <c r="M114" s="121">
        <v>0</v>
      </c>
      <c r="N114" s="121">
        <v>0</v>
      </c>
    </row>
    <row r="115" spans="1:14" ht="21" customHeight="1">
      <c r="A115" s="507" t="s">
        <v>1785</v>
      </c>
      <c r="B115" s="125">
        <v>0</v>
      </c>
      <c r="C115" s="125">
        <v>0</v>
      </c>
      <c r="D115" s="125">
        <v>0</v>
      </c>
      <c r="E115" s="125">
        <v>0</v>
      </c>
      <c r="F115" s="125">
        <v>0</v>
      </c>
      <c r="G115" s="125">
        <v>0</v>
      </c>
      <c r="H115" s="125">
        <v>0</v>
      </c>
      <c r="I115" s="125">
        <v>0</v>
      </c>
      <c r="J115" s="121">
        <v>0</v>
      </c>
      <c r="K115" s="121">
        <v>0</v>
      </c>
      <c r="L115" s="121">
        <v>0</v>
      </c>
      <c r="M115" s="121">
        <v>0</v>
      </c>
      <c r="N115" s="121">
        <v>0</v>
      </c>
    </row>
    <row r="116" spans="1:14" ht="21" customHeight="1">
      <c r="A116" s="507" t="s">
        <v>1786</v>
      </c>
      <c r="B116" s="125">
        <v>0</v>
      </c>
      <c r="C116" s="125">
        <v>0</v>
      </c>
      <c r="D116" s="125">
        <v>0</v>
      </c>
      <c r="E116" s="125">
        <v>0</v>
      </c>
      <c r="F116" s="125">
        <v>0</v>
      </c>
      <c r="G116" s="125">
        <v>0</v>
      </c>
      <c r="H116" s="125">
        <v>0</v>
      </c>
      <c r="I116" s="125">
        <v>0</v>
      </c>
      <c r="J116" s="121">
        <v>0</v>
      </c>
      <c r="K116" s="121">
        <v>0</v>
      </c>
      <c r="L116" s="121">
        <v>0</v>
      </c>
      <c r="M116" s="121">
        <v>0</v>
      </c>
      <c r="N116" s="121">
        <v>0</v>
      </c>
    </row>
    <row r="117" spans="1:14" ht="21" customHeight="1">
      <c r="A117" s="507" t="s">
        <v>1787</v>
      </c>
      <c r="B117" s="125">
        <v>0</v>
      </c>
      <c r="C117" s="125">
        <v>0</v>
      </c>
      <c r="D117" s="125">
        <v>0</v>
      </c>
      <c r="E117" s="125">
        <v>0</v>
      </c>
      <c r="F117" s="125">
        <v>2720</v>
      </c>
      <c r="G117" s="125">
        <v>2940</v>
      </c>
      <c r="H117" s="125">
        <v>3000</v>
      </c>
      <c r="I117" s="125">
        <v>3340</v>
      </c>
      <c r="J117" s="121">
        <v>3610</v>
      </c>
      <c r="K117" s="121">
        <v>3710</v>
      </c>
      <c r="L117" s="121">
        <v>3520</v>
      </c>
      <c r="M117" s="121">
        <v>3600</v>
      </c>
      <c r="N117" s="121">
        <v>3525</v>
      </c>
    </row>
    <row r="118" spans="1:14" ht="21" customHeight="1">
      <c r="A118" s="507" t="s">
        <v>1788</v>
      </c>
      <c r="B118" s="125">
        <v>0</v>
      </c>
      <c r="C118" s="125">
        <v>0</v>
      </c>
      <c r="D118" s="125">
        <v>0</v>
      </c>
      <c r="E118" s="125">
        <v>0</v>
      </c>
      <c r="F118" s="125">
        <v>0</v>
      </c>
      <c r="G118" s="125">
        <v>0</v>
      </c>
      <c r="H118" s="125">
        <v>0</v>
      </c>
      <c r="I118" s="125">
        <v>0</v>
      </c>
      <c r="J118" s="121">
        <v>0</v>
      </c>
      <c r="K118" s="121">
        <v>0</v>
      </c>
      <c r="L118" s="121">
        <v>0</v>
      </c>
      <c r="M118" s="121">
        <v>0</v>
      </c>
      <c r="N118" s="121">
        <v>0</v>
      </c>
    </row>
    <row r="119" spans="1:14" ht="11.25" customHeight="1">
      <c r="A119" s="505" t="s">
        <v>1004</v>
      </c>
      <c r="B119" s="125">
        <v>0</v>
      </c>
      <c r="C119" s="125">
        <v>0</v>
      </c>
      <c r="D119" s="125">
        <v>0</v>
      </c>
      <c r="E119" s="125">
        <v>0</v>
      </c>
      <c r="F119" s="125">
        <v>1436.7853064410001</v>
      </c>
      <c r="G119" s="125">
        <v>1334.3541543429999</v>
      </c>
      <c r="H119" s="125">
        <v>1335.3255417519999</v>
      </c>
      <c r="I119" s="125">
        <v>1322.914925368</v>
      </c>
      <c r="J119" s="121">
        <v>1203.107858757</v>
      </c>
      <c r="K119" s="121">
        <v>1154.61526553</v>
      </c>
      <c r="L119" s="121">
        <v>1154.03232058</v>
      </c>
      <c r="M119" s="121">
        <v>1043.143360173</v>
      </c>
      <c r="N119" s="121">
        <v>992.18125040899997</v>
      </c>
    </row>
    <row r="120" spans="1:14" ht="11.25" customHeight="1">
      <c r="A120" s="506" t="s">
        <v>1005</v>
      </c>
      <c r="B120" s="125">
        <v>0</v>
      </c>
      <c r="C120" s="125">
        <v>0</v>
      </c>
      <c r="D120" s="125">
        <v>0</v>
      </c>
      <c r="E120" s="125">
        <v>0</v>
      </c>
      <c r="F120" s="125">
        <v>1234.6811874380001</v>
      </c>
      <c r="G120" s="125">
        <v>1131.6614992560001</v>
      </c>
      <c r="H120" s="125">
        <v>1177.0579714959999</v>
      </c>
      <c r="I120" s="125">
        <v>1166.547342652</v>
      </c>
      <c r="J120" s="121">
        <v>1047.825499373</v>
      </c>
      <c r="K120" s="121">
        <v>1048.6860109910001</v>
      </c>
      <c r="L120" s="121">
        <v>1047.1764451639999</v>
      </c>
      <c r="M120" s="121">
        <v>937.14683758399997</v>
      </c>
      <c r="N120" s="121">
        <v>937.21161321800002</v>
      </c>
    </row>
    <row r="121" spans="1:14" ht="21" customHeight="1">
      <c r="A121" s="507" t="s">
        <v>1006</v>
      </c>
      <c r="B121" s="125">
        <v>0</v>
      </c>
      <c r="C121" s="125">
        <v>0</v>
      </c>
      <c r="D121" s="125">
        <v>0</v>
      </c>
      <c r="E121" s="125">
        <v>0</v>
      </c>
      <c r="F121" s="125">
        <v>0</v>
      </c>
      <c r="G121" s="125">
        <v>0</v>
      </c>
      <c r="H121" s="125">
        <v>0</v>
      </c>
      <c r="I121" s="125">
        <v>0</v>
      </c>
      <c r="J121" s="121">
        <v>0</v>
      </c>
      <c r="K121" s="121">
        <v>0</v>
      </c>
      <c r="L121" s="121">
        <v>0</v>
      </c>
      <c r="M121" s="121">
        <v>0</v>
      </c>
      <c r="N121" s="121">
        <v>0</v>
      </c>
    </row>
    <row r="122" spans="1:14" ht="21" customHeight="1">
      <c r="A122" s="507" t="s">
        <v>1007</v>
      </c>
      <c r="B122" s="125">
        <v>0</v>
      </c>
      <c r="C122" s="125">
        <v>0</v>
      </c>
      <c r="D122" s="125">
        <v>0</v>
      </c>
      <c r="E122" s="125">
        <v>0</v>
      </c>
      <c r="F122" s="125">
        <v>0</v>
      </c>
      <c r="G122" s="125">
        <v>0</v>
      </c>
      <c r="H122" s="125">
        <v>0</v>
      </c>
      <c r="I122" s="125">
        <v>0</v>
      </c>
      <c r="J122" s="121">
        <v>0</v>
      </c>
      <c r="K122" s="121">
        <v>0</v>
      </c>
      <c r="L122" s="121">
        <v>0</v>
      </c>
      <c r="M122" s="121">
        <v>0</v>
      </c>
      <c r="N122" s="121">
        <v>0</v>
      </c>
    </row>
    <row r="123" spans="1:14" ht="21" customHeight="1">
      <c r="A123" s="507" t="s">
        <v>1008</v>
      </c>
      <c r="B123" s="125">
        <v>0</v>
      </c>
      <c r="C123" s="125">
        <v>0</v>
      </c>
      <c r="D123" s="125">
        <v>0</v>
      </c>
      <c r="E123" s="125">
        <v>0</v>
      </c>
      <c r="F123" s="125">
        <v>0</v>
      </c>
      <c r="G123" s="125">
        <v>0</v>
      </c>
      <c r="H123" s="125">
        <v>0</v>
      </c>
      <c r="I123" s="125">
        <v>0</v>
      </c>
      <c r="J123" s="121">
        <v>0</v>
      </c>
      <c r="K123" s="121">
        <v>0</v>
      </c>
      <c r="L123" s="121">
        <v>0</v>
      </c>
      <c r="M123" s="121">
        <v>0</v>
      </c>
      <c r="N123" s="121">
        <v>0</v>
      </c>
    </row>
    <row r="124" spans="1:14" ht="21" customHeight="1">
      <c r="A124" s="507" t="s">
        <v>1009</v>
      </c>
      <c r="B124" s="125">
        <v>0</v>
      </c>
      <c r="C124" s="125">
        <v>0</v>
      </c>
      <c r="D124" s="125">
        <v>0</v>
      </c>
      <c r="E124" s="125">
        <v>0</v>
      </c>
      <c r="F124" s="125">
        <v>0</v>
      </c>
      <c r="G124" s="125">
        <v>0</v>
      </c>
      <c r="H124" s="125">
        <v>0</v>
      </c>
      <c r="I124" s="125">
        <v>0</v>
      </c>
      <c r="J124" s="121">
        <v>0</v>
      </c>
      <c r="K124" s="121">
        <v>0</v>
      </c>
      <c r="L124" s="121">
        <v>0</v>
      </c>
      <c r="M124" s="121">
        <v>0</v>
      </c>
      <c r="N124" s="121">
        <v>0</v>
      </c>
    </row>
    <row r="125" spans="1:14" ht="21" customHeight="1">
      <c r="A125" s="507" t="s">
        <v>1010</v>
      </c>
      <c r="B125" s="125">
        <v>0</v>
      </c>
      <c r="C125" s="125">
        <v>0</v>
      </c>
      <c r="D125" s="125">
        <v>0</v>
      </c>
      <c r="E125" s="125">
        <v>0</v>
      </c>
      <c r="F125" s="125">
        <v>1234.6811874380001</v>
      </c>
      <c r="G125" s="125">
        <v>1131.6614992560001</v>
      </c>
      <c r="H125" s="125">
        <v>1177.0579714959999</v>
      </c>
      <c r="I125" s="125">
        <v>1166.547342652</v>
      </c>
      <c r="J125" s="121">
        <v>1047.825499373</v>
      </c>
      <c r="K125" s="121">
        <v>1048.6860109910001</v>
      </c>
      <c r="L125" s="121">
        <v>1047.1764451639999</v>
      </c>
      <c r="M125" s="121">
        <v>937.14683758399997</v>
      </c>
      <c r="N125" s="121">
        <v>937.21161321800002</v>
      </c>
    </row>
    <row r="126" spans="1:14" ht="21" customHeight="1">
      <c r="A126" s="507" t="s">
        <v>1790</v>
      </c>
      <c r="B126" s="125">
        <v>0</v>
      </c>
      <c r="C126" s="125">
        <v>0</v>
      </c>
      <c r="D126" s="125">
        <v>0</v>
      </c>
      <c r="E126" s="125">
        <v>0</v>
      </c>
      <c r="F126" s="125">
        <v>0</v>
      </c>
      <c r="G126" s="125">
        <v>0</v>
      </c>
      <c r="H126" s="125">
        <v>0</v>
      </c>
      <c r="I126" s="125">
        <v>0</v>
      </c>
      <c r="J126" s="121">
        <v>0</v>
      </c>
      <c r="K126" s="121">
        <v>0</v>
      </c>
      <c r="L126" s="121">
        <v>0</v>
      </c>
      <c r="M126" s="121">
        <v>0</v>
      </c>
      <c r="N126" s="121">
        <v>0</v>
      </c>
    </row>
    <row r="127" spans="1:14" ht="21" customHeight="1">
      <c r="A127" s="506" t="s">
        <v>1791</v>
      </c>
      <c r="B127" s="125">
        <v>0</v>
      </c>
      <c r="C127" s="125">
        <v>0</v>
      </c>
      <c r="D127" s="125">
        <v>0</v>
      </c>
      <c r="E127" s="125">
        <v>0</v>
      </c>
      <c r="F127" s="125">
        <v>202.10411900299999</v>
      </c>
      <c r="G127" s="125">
        <v>202.69265508699999</v>
      </c>
      <c r="H127" s="125">
        <v>158.267570256</v>
      </c>
      <c r="I127" s="125">
        <v>156.36758271599999</v>
      </c>
      <c r="J127" s="121">
        <v>155.28235938399999</v>
      </c>
      <c r="K127" s="121">
        <v>105.929254539</v>
      </c>
      <c r="L127" s="121">
        <v>106.855875416</v>
      </c>
      <c r="M127" s="121">
        <v>105.99652258899999</v>
      </c>
      <c r="N127" s="121">
        <v>54.969637190999997</v>
      </c>
    </row>
    <row r="128" spans="1:14" ht="21" customHeight="1">
      <c r="A128" s="507" t="s">
        <v>1792</v>
      </c>
      <c r="B128" s="125">
        <v>0</v>
      </c>
      <c r="C128" s="125">
        <v>0</v>
      </c>
      <c r="D128" s="125">
        <v>0</v>
      </c>
      <c r="E128" s="125">
        <v>0</v>
      </c>
      <c r="F128" s="125">
        <v>144.33569861999999</v>
      </c>
      <c r="G128" s="125">
        <v>144.92423470400001</v>
      </c>
      <c r="H128" s="125">
        <v>101.180669972</v>
      </c>
      <c r="I128" s="125">
        <v>100.233243512</v>
      </c>
      <c r="J128" s="121">
        <v>99.539458779</v>
      </c>
      <c r="K128" s="121">
        <v>50.169517866</v>
      </c>
      <c r="L128" s="121">
        <v>50.071787479999998</v>
      </c>
      <c r="M128" s="121">
        <v>50.094340645999999</v>
      </c>
      <c r="N128" s="121">
        <v>0</v>
      </c>
    </row>
    <row r="129" spans="1:14" ht="21" customHeight="1">
      <c r="A129" s="507" t="s">
        <v>1793</v>
      </c>
      <c r="B129" s="125">
        <v>0</v>
      </c>
      <c r="C129" s="125">
        <v>0</v>
      </c>
      <c r="D129" s="125">
        <v>0</v>
      </c>
      <c r="E129" s="125">
        <v>0</v>
      </c>
      <c r="F129" s="125">
        <v>0</v>
      </c>
      <c r="G129" s="125">
        <v>0</v>
      </c>
      <c r="H129" s="125">
        <v>0</v>
      </c>
      <c r="I129" s="125">
        <v>0</v>
      </c>
      <c r="J129" s="121">
        <v>0</v>
      </c>
      <c r="K129" s="121">
        <v>0</v>
      </c>
      <c r="L129" s="121">
        <v>0</v>
      </c>
      <c r="M129" s="121">
        <v>0</v>
      </c>
      <c r="N129" s="121">
        <v>0</v>
      </c>
    </row>
    <row r="130" spans="1:14" ht="21" customHeight="1">
      <c r="A130" s="507" t="s">
        <v>1794</v>
      </c>
      <c r="B130" s="125">
        <v>0</v>
      </c>
      <c r="C130" s="125">
        <v>0</v>
      </c>
      <c r="D130" s="125">
        <v>0</v>
      </c>
      <c r="E130" s="125">
        <v>0</v>
      </c>
      <c r="F130" s="125">
        <v>0</v>
      </c>
      <c r="G130" s="125">
        <v>0</v>
      </c>
      <c r="H130" s="125">
        <v>57.086900284000002</v>
      </c>
      <c r="I130" s="125">
        <v>56.134339204</v>
      </c>
      <c r="J130" s="121">
        <v>55.742900605000003</v>
      </c>
      <c r="K130" s="121">
        <v>55.759736672999999</v>
      </c>
      <c r="L130" s="121">
        <v>56.784087935999999</v>
      </c>
      <c r="M130" s="121">
        <v>55.902181943000002</v>
      </c>
      <c r="N130" s="121">
        <v>54.969637190999997</v>
      </c>
    </row>
    <row r="131" spans="1:14" ht="21" customHeight="1">
      <c r="A131" s="507" t="s">
        <v>1795</v>
      </c>
      <c r="B131" s="125">
        <v>0</v>
      </c>
      <c r="C131" s="125">
        <v>0</v>
      </c>
      <c r="D131" s="125">
        <v>0</v>
      </c>
      <c r="E131" s="125">
        <v>0</v>
      </c>
      <c r="F131" s="125">
        <v>0</v>
      </c>
      <c r="G131" s="125">
        <v>0</v>
      </c>
      <c r="H131" s="125">
        <v>0</v>
      </c>
      <c r="I131" s="125">
        <v>0</v>
      </c>
      <c r="J131" s="121">
        <v>0</v>
      </c>
      <c r="K131" s="121">
        <v>0</v>
      </c>
      <c r="L131" s="121">
        <v>0</v>
      </c>
      <c r="M131" s="121">
        <v>0</v>
      </c>
      <c r="N131" s="121">
        <v>0</v>
      </c>
    </row>
    <row r="132" spans="1:14" ht="21" customHeight="1">
      <c r="A132" s="507" t="s">
        <v>1796</v>
      </c>
      <c r="B132" s="125">
        <v>0</v>
      </c>
      <c r="C132" s="125">
        <v>0</v>
      </c>
      <c r="D132" s="125">
        <v>0</v>
      </c>
      <c r="E132" s="125">
        <v>0</v>
      </c>
      <c r="F132" s="125">
        <v>0</v>
      </c>
      <c r="G132" s="125">
        <v>0</v>
      </c>
      <c r="H132" s="125">
        <v>0</v>
      </c>
      <c r="I132" s="125">
        <v>0</v>
      </c>
      <c r="J132" s="121">
        <v>0</v>
      </c>
      <c r="K132" s="121">
        <v>0</v>
      </c>
      <c r="L132" s="121">
        <v>0</v>
      </c>
      <c r="M132" s="121">
        <v>0</v>
      </c>
      <c r="N132" s="121">
        <v>0</v>
      </c>
    </row>
    <row r="133" spans="1:14" ht="21" customHeight="1">
      <c r="A133" s="507" t="s">
        <v>1797</v>
      </c>
      <c r="B133" s="125">
        <v>0</v>
      </c>
      <c r="C133" s="125">
        <v>0</v>
      </c>
      <c r="D133" s="125">
        <v>0</v>
      </c>
      <c r="E133" s="125">
        <v>0</v>
      </c>
      <c r="F133" s="125">
        <v>57.768420382999999</v>
      </c>
      <c r="G133" s="125">
        <v>57.768420382999999</v>
      </c>
      <c r="H133" s="125">
        <v>0</v>
      </c>
      <c r="I133" s="125">
        <v>0</v>
      </c>
      <c r="J133" s="121">
        <v>0</v>
      </c>
      <c r="K133" s="121">
        <v>0</v>
      </c>
      <c r="L133" s="121">
        <v>0</v>
      </c>
      <c r="M133" s="121">
        <v>0</v>
      </c>
      <c r="N133" s="121">
        <v>0</v>
      </c>
    </row>
    <row r="134" spans="1:14" ht="12" customHeight="1">
      <c r="A134" s="504" t="s">
        <v>1011</v>
      </c>
      <c r="B134" s="125">
        <v>0</v>
      </c>
      <c r="C134" s="125">
        <v>0</v>
      </c>
      <c r="D134" s="125">
        <v>0</v>
      </c>
      <c r="E134" s="125">
        <v>0</v>
      </c>
      <c r="F134" s="125">
        <v>230.00000000099999</v>
      </c>
      <c r="G134" s="125">
        <v>230</v>
      </c>
      <c r="H134" s="125">
        <v>230</v>
      </c>
      <c r="I134" s="125">
        <v>230</v>
      </c>
      <c r="J134" s="121">
        <v>372</v>
      </c>
      <c r="K134" s="121">
        <v>430</v>
      </c>
      <c r="L134" s="121">
        <v>816</v>
      </c>
      <c r="M134" s="121">
        <v>816</v>
      </c>
      <c r="N134" s="121">
        <v>816</v>
      </c>
    </row>
    <row r="135" spans="1:14" ht="12" customHeight="1">
      <c r="A135" s="504" t="s">
        <v>1012</v>
      </c>
      <c r="B135" s="125">
        <v>0</v>
      </c>
      <c r="C135" s="125">
        <v>0</v>
      </c>
      <c r="D135" s="125">
        <v>0</v>
      </c>
      <c r="E135" s="125">
        <v>0</v>
      </c>
      <c r="F135" s="125">
        <v>0</v>
      </c>
      <c r="G135" s="125">
        <v>0</v>
      </c>
      <c r="H135" s="125">
        <v>0.265516168</v>
      </c>
      <c r="I135" s="125">
        <v>0</v>
      </c>
      <c r="J135" s="121">
        <v>0</v>
      </c>
      <c r="K135" s="121">
        <v>0</v>
      </c>
      <c r="L135" s="121">
        <v>0</v>
      </c>
      <c r="M135" s="121">
        <v>0</v>
      </c>
      <c r="N135" s="121">
        <v>0</v>
      </c>
    </row>
    <row r="136" spans="1:14" ht="12" customHeight="1">
      <c r="A136" s="504" t="s">
        <v>8</v>
      </c>
      <c r="B136" s="125">
        <v>0</v>
      </c>
      <c r="C136" s="125">
        <v>0</v>
      </c>
      <c r="D136" s="125">
        <v>0</v>
      </c>
      <c r="E136" s="125">
        <v>0</v>
      </c>
      <c r="F136" s="125">
        <v>14</v>
      </c>
      <c r="G136" s="125">
        <v>14</v>
      </c>
      <c r="H136" s="125">
        <v>15</v>
      </c>
      <c r="I136" s="125">
        <v>15</v>
      </c>
      <c r="J136" s="121">
        <v>30</v>
      </c>
      <c r="K136" s="121">
        <v>30</v>
      </c>
      <c r="L136" s="121">
        <v>33</v>
      </c>
      <c r="M136" s="121">
        <v>36.783290563999998</v>
      </c>
      <c r="N136" s="121">
        <v>39.421397577999997</v>
      </c>
    </row>
    <row r="137" spans="1:14" ht="12" customHeight="1">
      <c r="A137" s="505" t="s">
        <v>1013</v>
      </c>
      <c r="B137" s="125">
        <v>0</v>
      </c>
      <c r="C137" s="125">
        <v>0</v>
      </c>
      <c r="D137" s="125">
        <v>0</v>
      </c>
      <c r="E137" s="125">
        <v>0</v>
      </c>
      <c r="F137" s="125">
        <v>14</v>
      </c>
      <c r="G137" s="125">
        <v>14</v>
      </c>
      <c r="H137" s="125">
        <v>15</v>
      </c>
      <c r="I137" s="125">
        <v>15</v>
      </c>
      <c r="J137" s="121">
        <v>30</v>
      </c>
      <c r="K137" s="121">
        <v>30</v>
      </c>
      <c r="L137" s="121">
        <v>33</v>
      </c>
      <c r="M137" s="121">
        <v>36.783290563999998</v>
      </c>
      <c r="N137" s="121">
        <v>39.421397577999997</v>
      </c>
    </row>
    <row r="138" spans="1:14" ht="12" customHeight="1">
      <c r="A138" s="505" t="s">
        <v>1014</v>
      </c>
      <c r="B138" s="125">
        <v>0</v>
      </c>
      <c r="C138" s="125">
        <v>0</v>
      </c>
      <c r="D138" s="125">
        <v>0</v>
      </c>
      <c r="E138" s="125">
        <v>0</v>
      </c>
      <c r="F138" s="125">
        <v>0</v>
      </c>
      <c r="G138" s="125">
        <v>0</v>
      </c>
      <c r="H138" s="125">
        <v>0</v>
      </c>
      <c r="I138" s="125">
        <v>0</v>
      </c>
      <c r="J138" s="121">
        <v>0</v>
      </c>
      <c r="K138" s="121">
        <v>0</v>
      </c>
      <c r="L138" s="121">
        <v>0</v>
      </c>
      <c r="M138" s="121">
        <v>0</v>
      </c>
      <c r="N138" s="121">
        <v>0</v>
      </c>
    </row>
    <row r="139" spans="1:14" ht="12" customHeight="1">
      <c r="A139" s="504" t="s">
        <v>1015</v>
      </c>
      <c r="B139" s="125">
        <v>4734.9157578350014</v>
      </c>
      <c r="C139" s="125">
        <v>5440.9167200200009</v>
      </c>
      <c r="D139" s="125">
        <v>4938.9379777468312</v>
      </c>
      <c r="E139" s="125">
        <v>2709.7592661500007</v>
      </c>
      <c r="F139" s="125">
        <v>3126.16895798</v>
      </c>
      <c r="G139" s="125">
        <v>3124.3243590940001</v>
      </c>
      <c r="H139" s="125">
        <v>3272.5105915519998</v>
      </c>
      <c r="I139" s="125">
        <v>3596.1399410509998</v>
      </c>
      <c r="J139" s="121">
        <v>3007.275018368</v>
      </c>
      <c r="K139" s="121">
        <v>2645.5687598569998</v>
      </c>
      <c r="L139" s="121">
        <v>3266.7821191600001</v>
      </c>
      <c r="M139" s="121">
        <v>4332.2621749250002</v>
      </c>
      <c r="N139" s="121">
        <v>4741.578692561</v>
      </c>
    </row>
    <row r="140" spans="1:14" ht="12" customHeight="1">
      <c r="A140" s="504" t="s">
        <v>1016</v>
      </c>
      <c r="B140" s="125">
        <v>857.01632400000005</v>
      </c>
      <c r="C140" s="125">
        <v>897.75187200000005</v>
      </c>
      <c r="D140" s="125">
        <v>1026.9510330000001</v>
      </c>
      <c r="E140" s="125">
        <v>1094.661104</v>
      </c>
      <c r="F140" s="125">
        <v>1762.5227363229999</v>
      </c>
      <c r="G140" s="125">
        <v>1804.920880956</v>
      </c>
      <c r="H140" s="125">
        <v>1866.7963040330001</v>
      </c>
      <c r="I140" s="125">
        <v>2013.6188467730001</v>
      </c>
      <c r="J140" s="121">
        <v>2133.5138655810001</v>
      </c>
      <c r="K140" s="121">
        <v>2299.231367635</v>
      </c>
      <c r="L140" s="121">
        <v>2415.2795325819998</v>
      </c>
      <c r="M140" s="121">
        <v>1635.628564589</v>
      </c>
      <c r="N140" s="121">
        <v>1751.4028337310001</v>
      </c>
    </row>
    <row r="141" spans="1:14" ht="12" customHeight="1">
      <c r="A141" s="505" t="s">
        <v>1017</v>
      </c>
      <c r="B141" s="125">
        <v>857.01632400000005</v>
      </c>
      <c r="C141" s="125">
        <v>897.75187200000005</v>
      </c>
      <c r="D141" s="125">
        <v>1026.9510330000001</v>
      </c>
      <c r="E141" s="125">
        <v>1094.661104</v>
      </c>
      <c r="F141" s="125">
        <v>1762.5227363229999</v>
      </c>
      <c r="G141" s="125">
        <v>1804.920880956</v>
      </c>
      <c r="H141" s="125">
        <v>1866.7963040330001</v>
      </c>
      <c r="I141" s="125">
        <v>2013.6188467730001</v>
      </c>
      <c r="J141" s="121">
        <v>2122.4138655810002</v>
      </c>
      <c r="K141" s="121">
        <v>2299.231367635</v>
      </c>
      <c r="L141" s="121">
        <v>2415.2795325819998</v>
      </c>
      <c r="M141" s="121">
        <v>1635.628564589</v>
      </c>
      <c r="N141" s="121">
        <v>1744.4975680980001</v>
      </c>
    </row>
    <row r="142" spans="1:14" ht="12" customHeight="1">
      <c r="A142" s="505" t="s">
        <v>1018</v>
      </c>
      <c r="B142" s="125">
        <v>0</v>
      </c>
      <c r="C142" s="125">
        <v>0</v>
      </c>
      <c r="D142" s="125">
        <v>0</v>
      </c>
      <c r="E142" s="125">
        <v>0</v>
      </c>
      <c r="F142" s="125">
        <v>0</v>
      </c>
      <c r="G142" s="125">
        <v>0</v>
      </c>
      <c r="H142" s="125">
        <v>0</v>
      </c>
      <c r="I142" s="125">
        <v>0</v>
      </c>
      <c r="J142" s="121">
        <v>0</v>
      </c>
      <c r="K142" s="121">
        <v>0</v>
      </c>
      <c r="L142" s="121">
        <v>0</v>
      </c>
      <c r="M142" s="121">
        <v>0</v>
      </c>
      <c r="N142" s="121">
        <v>0</v>
      </c>
    </row>
    <row r="143" spans="1:14" ht="12" customHeight="1">
      <c r="A143" s="506" t="s">
        <v>1019</v>
      </c>
      <c r="B143" s="125">
        <v>0</v>
      </c>
      <c r="C143" s="125">
        <v>0</v>
      </c>
      <c r="D143" s="125">
        <v>0</v>
      </c>
      <c r="E143" s="125">
        <v>0</v>
      </c>
      <c r="F143" s="125">
        <v>0</v>
      </c>
      <c r="G143" s="125">
        <v>0</v>
      </c>
      <c r="H143" s="125">
        <v>0</v>
      </c>
      <c r="I143" s="125">
        <v>0</v>
      </c>
      <c r="J143" s="121">
        <v>0</v>
      </c>
      <c r="K143" s="121">
        <v>0</v>
      </c>
      <c r="L143" s="121">
        <v>0</v>
      </c>
      <c r="M143" s="121">
        <v>0</v>
      </c>
      <c r="N143" s="121">
        <v>0</v>
      </c>
    </row>
    <row r="144" spans="1:14" ht="12" customHeight="1">
      <c r="A144" s="506" t="s">
        <v>1020</v>
      </c>
      <c r="B144" s="125">
        <v>0</v>
      </c>
      <c r="C144" s="125">
        <v>0</v>
      </c>
      <c r="D144" s="125">
        <v>0</v>
      </c>
      <c r="E144" s="125">
        <v>0</v>
      </c>
      <c r="F144" s="125">
        <v>0</v>
      </c>
      <c r="G144" s="125">
        <v>0</v>
      </c>
      <c r="H144" s="125">
        <v>0</v>
      </c>
      <c r="I144" s="125">
        <v>0</v>
      </c>
      <c r="J144" s="121">
        <v>0</v>
      </c>
      <c r="K144" s="121">
        <v>0</v>
      </c>
      <c r="L144" s="121">
        <v>0</v>
      </c>
      <c r="M144" s="121">
        <v>0</v>
      </c>
      <c r="N144" s="121">
        <v>0</v>
      </c>
    </row>
    <row r="145" spans="1:22" ht="12" customHeight="1">
      <c r="A145" s="505" t="s">
        <v>1021</v>
      </c>
      <c r="B145" s="125">
        <v>0</v>
      </c>
      <c r="C145" s="125">
        <v>0</v>
      </c>
      <c r="D145" s="125">
        <v>0</v>
      </c>
      <c r="E145" s="125">
        <v>0</v>
      </c>
      <c r="F145" s="125">
        <v>0</v>
      </c>
      <c r="G145" s="125">
        <v>0</v>
      </c>
      <c r="H145" s="125">
        <v>0</v>
      </c>
      <c r="I145" s="125">
        <v>0</v>
      </c>
      <c r="J145" s="121">
        <v>11.1</v>
      </c>
      <c r="K145" s="121">
        <v>0</v>
      </c>
      <c r="L145" s="121">
        <v>0</v>
      </c>
      <c r="M145" s="121">
        <v>0</v>
      </c>
      <c r="N145" s="121">
        <v>6.905265633</v>
      </c>
    </row>
    <row r="146" spans="1:22" ht="12" customHeight="1">
      <c r="A146" s="506" t="s">
        <v>1022</v>
      </c>
      <c r="B146" s="125">
        <v>0</v>
      </c>
      <c r="C146" s="125">
        <v>0</v>
      </c>
      <c r="D146" s="125">
        <v>0</v>
      </c>
      <c r="E146" s="125">
        <v>0</v>
      </c>
      <c r="F146" s="125">
        <v>0</v>
      </c>
      <c r="G146" s="125">
        <v>0</v>
      </c>
      <c r="H146" s="125">
        <v>0</v>
      </c>
      <c r="I146" s="125">
        <v>0</v>
      </c>
      <c r="J146" s="121">
        <v>0</v>
      </c>
      <c r="K146" s="121">
        <v>0</v>
      </c>
      <c r="L146" s="121">
        <v>0</v>
      </c>
      <c r="M146" s="121">
        <v>0</v>
      </c>
      <c r="N146" s="121">
        <v>0</v>
      </c>
    </row>
    <row r="147" spans="1:22" ht="12" customHeight="1">
      <c r="A147" s="506" t="s">
        <v>1023</v>
      </c>
      <c r="B147" s="125">
        <v>0</v>
      </c>
      <c r="C147" s="125">
        <v>0</v>
      </c>
      <c r="D147" s="125">
        <v>0</v>
      </c>
      <c r="E147" s="125">
        <v>0</v>
      </c>
      <c r="F147" s="125">
        <v>0</v>
      </c>
      <c r="G147" s="125">
        <v>0</v>
      </c>
      <c r="H147" s="125">
        <v>0</v>
      </c>
      <c r="I147" s="125">
        <v>0</v>
      </c>
      <c r="J147" s="121">
        <v>0</v>
      </c>
      <c r="K147" s="121">
        <v>0</v>
      </c>
      <c r="L147" s="121">
        <v>0</v>
      </c>
      <c r="M147" s="121">
        <v>0</v>
      </c>
      <c r="N147" s="121">
        <v>0</v>
      </c>
    </row>
    <row r="148" spans="1:22" ht="12" customHeight="1">
      <c r="A148" s="506" t="s">
        <v>1024</v>
      </c>
      <c r="B148" s="125">
        <v>0</v>
      </c>
      <c r="C148" s="125">
        <v>0</v>
      </c>
      <c r="D148" s="125">
        <v>0</v>
      </c>
      <c r="E148" s="125">
        <v>0</v>
      </c>
      <c r="F148" s="125">
        <v>0</v>
      </c>
      <c r="G148" s="125">
        <v>0</v>
      </c>
      <c r="H148" s="125">
        <v>0</v>
      </c>
      <c r="I148" s="125">
        <v>0</v>
      </c>
      <c r="J148" s="121">
        <v>0</v>
      </c>
      <c r="K148" s="121">
        <v>0</v>
      </c>
      <c r="L148" s="121">
        <v>0</v>
      </c>
      <c r="M148" s="121">
        <v>0</v>
      </c>
      <c r="N148" s="121">
        <v>0</v>
      </c>
    </row>
    <row r="149" spans="1:22" ht="12" customHeight="1">
      <c r="A149" s="506" t="s">
        <v>1025</v>
      </c>
      <c r="B149" s="125">
        <v>0</v>
      </c>
      <c r="C149" s="125">
        <v>0</v>
      </c>
      <c r="D149" s="125">
        <v>0</v>
      </c>
      <c r="E149" s="125">
        <v>0</v>
      </c>
      <c r="F149" s="125">
        <v>0</v>
      </c>
      <c r="G149" s="125">
        <v>0</v>
      </c>
      <c r="H149" s="125">
        <v>0</v>
      </c>
      <c r="I149" s="125">
        <v>0</v>
      </c>
      <c r="J149" s="121">
        <v>0</v>
      </c>
      <c r="K149" s="121">
        <v>0</v>
      </c>
      <c r="L149" s="121">
        <v>0</v>
      </c>
      <c r="M149" s="121">
        <v>0</v>
      </c>
      <c r="N149" s="121">
        <v>0</v>
      </c>
    </row>
    <row r="150" spans="1:22" ht="12" customHeight="1">
      <c r="A150" s="506" t="s">
        <v>1026</v>
      </c>
      <c r="B150" s="125">
        <v>0</v>
      </c>
      <c r="C150" s="125">
        <v>0</v>
      </c>
      <c r="D150" s="125">
        <v>0</v>
      </c>
      <c r="E150" s="125">
        <v>0</v>
      </c>
      <c r="F150" s="125">
        <v>0</v>
      </c>
      <c r="G150" s="125">
        <v>0</v>
      </c>
      <c r="H150" s="125">
        <v>0</v>
      </c>
      <c r="I150" s="125">
        <v>0</v>
      </c>
      <c r="J150" s="121">
        <v>0</v>
      </c>
      <c r="K150" s="121">
        <v>0</v>
      </c>
      <c r="L150" s="121">
        <v>0</v>
      </c>
      <c r="M150" s="121">
        <v>0</v>
      </c>
      <c r="N150" s="121">
        <v>0</v>
      </c>
    </row>
    <row r="151" spans="1:22" ht="12" customHeight="1">
      <c r="A151" s="506" t="s">
        <v>1027</v>
      </c>
      <c r="B151" s="125">
        <v>0</v>
      </c>
      <c r="C151" s="125">
        <v>0</v>
      </c>
      <c r="D151" s="125">
        <v>0</v>
      </c>
      <c r="E151" s="125">
        <v>0</v>
      </c>
      <c r="F151" s="125">
        <v>0</v>
      </c>
      <c r="G151" s="125">
        <v>0</v>
      </c>
      <c r="H151" s="125">
        <v>0</v>
      </c>
      <c r="I151" s="125">
        <v>0</v>
      </c>
      <c r="J151" s="121">
        <v>11.1</v>
      </c>
      <c r="K151" s="121">
        <v>0</v>
      </c>
      <c r="L151" s="121">
        <v>0</v>
      </c>
      <c r="M151" s="121">
        <v>0</v>
      </c>
      <c r="N151" s="121">
        <v>6.905265633</v>
      </c>
    </row>
    <row r="152" spans="1:22" ht="21" customHeight="1">
      <c r="A152" s="505" t="s">
        <v>1028</v>
      </c>
      <c r="B152" s="125">
        <v>0</v>
      </c>
      <c r="C152" s="125">
        <v>0</v>
      </c>
      <c r="D152" s="125">
        <v>0</v>
      </c>
      <c r="E152" s="125">
        <v>0</v>
      </c>
      <c r="F152" s="125">
        <v>0</v>
      </c>
      <c r="G152" s="125">
        <v>0</v>
      </c>
      <c r="H152" s="125">
        <v>0</v>
      </c>
      <c r="I152" s="125">
        <v>0</v>
      </c>
      <c r="J152" s="121">
        <v>0</v>
      </c>
      <c r="K152" s="121">
        <v>0</v>
      </c>
      <c r="L152" s="121">
        <v>0</v>
      </c>
      <c r="M152" s="121">
        <v>0</v>
      </c>
      <c r="N152" s="121">
        <v>0</v>
      </c>
    </row>
    <row r="153" spans="1:22" ht="12.75" customHeight="1">
      <c r="A153" s="504" t="s">
        <v>1029</v>
      </c>
      <c r="B153" s="125">
        <v>0</v>
      </c>
      <c r="C153" s="125">
        <v>0</v>
      </c>
      <c r="D153" s="125">
        <v>0</v>
      </c>
      <c r="E153" s="125">
        <v>0</v>
      </c>
      <c r="F153" s="125">
        <v>4</v>
      </c>
      <c r="G153" s="125">
        <v>4</v>
      </c>
      <c r="H153" s="125">
        <v>4</v>
      </c>
      <c r="I153" s="125">
        <v>4</v>
      </c>
      <c r="J153" s="121">
        <v>4</v>
      </c>
      <c r="K153" s="121">
        <v>14</v>
      </c>
      <c r="L153" s="121">
        <v>24</v>
      </c>
      <c r="M153" s="121">
        <v>29</v>
      </c>
      <c r="N153" s="121">
        <v>40</v>
      </c>
      <c r="U153" s="498"/>
    </row>
    <row r="154" spans="1:22" ht="12.75" customHeight="1">
      <c r="A154" s="505" t="s">
        <v>1030</v>
      </c>
      <c r="B154" s="125">
        <v>0</v>
      </c>
      <c r="C154" s="125">
        <v>0</v>
      </c>
      <c r="D154" s="125">
        <v>0</v>
      </c>
      <c r="E154" s="125">
        <v>0</v>
      </c>
      <c r="F154" s="125">
        <v>0</v>
      </c>
      <c r="G154" s="125">
        <v>0</v>
      </c>
      <c r="H154" s="125">
        <v>0</v>
      </c>
      <c r="I154" s="125">
        <v>0</v>
      </c>
      <c r="J154" s="121">
        <v>0</v>
      </c>
      <c r="K154" s="121">
        <v>0</v>
      </c>
      <c r="L154" s="121">
        <v>0</v>
      </c>
      <c r="M154" s="121">
        <v>0</v>
      </c>
      <c r="N154" s="121">
        <v>0</v>
      </c>
      <c r="S154" s="498"/>
      <c r="U154" s="498"/>
    </row>
    <row r="155" spans="1:22" ht="12.75" customHeight="1">
      <c r="A155" s="505" t="s">
        <v>1031</v>
      </c>
      <c r="B155" s="125">
        <v>0</v>
      </c>
      <c r="C155" s="125">
        <v>0</v>
      </c>
      <c r="D155" s="125">
        <v>0</v>
      </c>
      <c r="E155" s="125">
        <v>0</v>
      </c>
      <c r="F155" s="125">
        <v>4</v>
      </c>
      <c r="G155" s="125">
        <v>4</v>
      </c>
      <c r="H155" s="125">
        <v>4</v>
      </c>
      <c r="I155" s="125">
        <v>4</v>
      </c>
      <c r="J155" s="121">
        <v>4</v>
      </c>
      <c r="K155" s="121">
        <v>14</v>
      </c>
      <c r="L155" s="121">
        <v>24</v>
      </c>
      <c r="M155" s="121">
        <v>29</v>
      </c>
      <c r="N155" s="121">
        <v>40</v>
      </c>
      <c r="S155" s="498"/>
      <c r="U155" s="498"/>
      <c r="V155" s="498"/>
    </row>
    <row r="156" spans="1:22" ht="12.75" customHeight="1">
      <c r="A156" s="504" t="s">
        <v>1032</v>
      </c>
      <c r="B156" s="125">
        <v>6346.8707837600004</v>
      </c>
      <c r="C156" s="125">
        <v>6632.0739277599996</v>
      </c>
      <c r="D156" s="125">
        <v>7000.8830687600012</v>
      </c>
      <c r="E156" s="125">
        <v>7711.9237247600013</v>
      </c>
      <c r="F156" s="125">
        <v>8225.7106863320005</v>
      </c>
      <c r="G156" s="125">
        <v>8643.1413917789996</v>
      </c>
      <c r="H156" s="125">
        <v>8963.0154955670005</v>
      </c>
      <c r="I156" s="125">
        <v>9178.1114907259998</v>
      </c>
      <c r="J156" s="121">
        <v>10809.143039557001</v>
      </c>
      <c r="K156" s="121">
        <v>10597.888947424</v>
      </c>
      <c r="L156" s="121">
        <v>10269.415692424</v>
      </c>
      <c r="M156" s="121">
        <v>9799.0678396269996</v>
      </c>
      <c r="N156" s="121">
        <v>9039.8969118469995</v>
      </c>
      <c r="S156" s="498"/>
      <c r="U156" s="498"/>
      <c r="V156" s="498"/>
    </row>
    <row r="157" spans="1:22" ht="12.75" customHeight="1">
      <c r="A157" s="504" t="s">
        <v>1033</v>
      </c>
      <c r="B157" s="125">
        <v>440.94655993439</v>
      </c>
      <c r="C157" s="125">
        <v>549.64625422975996</v>
      </c>
      <c r="D157" s="125">
        <v>687.67767068895012</v>
      </c>
      <c r="E157" s="125">
        <v>780.09871169350004</v>
      </c>
      <c r="F157" s="125">
        <v>899.75119009599996</v>
      </c>
      <c r="G157" s="125">
        <v>966.88672866800005</v>
      </c>
      <c r="H157" s="125">
        <v>1146.1876612630001</v>
      </c>
      <c r="I157" s="125">
        <v>1277.0777352170001</v>
      </c>
      <c r="J157" s="121">
        <v>179.434797342</v>
      </c>
      <c r="K157" s="121">
        <v>321.18659447800002</v>
      </c>
      <c r="L157" s="121">
        <v>499.73215793499998</v>
      </c>
      <c r="M157" s="121">
        <v>718.32896484100002</v>
      </c>
      <c r="N157" s="121">
        <v>901.34337673699997</v>
      </c>
      <c r="S157" s="498"/>
      <c r="U157" s="498"/>
    </row>
    <row r="158" spans="1:22" ht="12.75" customHeight="1">
      <c r="A158" s="504" t="s">
        <v>1034</v>
      </c>
      <c r="B158" s="125">
        <v>0</v>
      </c>
      <c r="C158" s="125">
        <v>0</v>
      </c>
      <c r="D158" s="125">
        <v>0</v>
      </c>
      <c r="E158" s="125">
        <v>0</v>
      </c>
      <c r="F158" s="125">
        <v>24.616498501999999</v>
      </c>
      <c r="G158" s="125">
        <v>25.860754577000002</v>
      </c>
      <c r="H158" s="125">
        <v>5.8224142560000001</v>
      </c>
      <c r="I158" s="125">
        <v>3.6413071389999998</v>
      </c>
      <c r="J158" s="121">
        <v>-5.5685703130000004</v>
      </c>
      <c r="K158" s="121">
        <v>-6.9513727349999996</v>
      </c>
      <c r="L158" s="121">
        <v>-9.2413443040000001</v>
      </c>
      <c r="M158" s="121">
        <v>-9.2527991089999997</v>
      </c>
      <c r="N158" s="121">
        <v>-11.385058559999999</v>
      </c>
      <c r="S158" s="498"/>
      <c r="U158" s="498"/>
    </row>
    <row r="159" spans="1:22" ht="12.75" customHeight="1">
      <c r="A159" s="505" t="s">
        <v>1035</v>
      </c>
      <c r="B159" s="125">
        <v>0</v>
      </c>
      <c r="C159" s="125">
        <v>0</v>
      </c>
      <c r="D159" s="125">
        <v>0</v>
      </c>
      <c r="E159" s="125">
        <v>0</v>
      </c>
      <c r="F159" s="125">
        <v>0</v>
      </c>
      <c r="G159" s="125">
        <v>0</v>
      </c>
      <c r="H159" s="125">
        <v>0</v>
      </c>
      <c r="I159" s="125">
        <v>0</v>
      </c>
      <c r="J159" s="121">
        <v>3.6413071389999998</v>
      </c>
      <c r="K159" s="121">
        <v>3.6413071389999998</v>
      </c>
      <c r="L159" s="121">
        <v>3.6413071389999998</v>
      </c>
      <c r="M159" s="121">
        <v>3.6413071389999998</v>
      </c>
      <c r="N159" s="121">
        <v>3.6413071389999998</v>
      </c>
      <c r="S159" s="498"/>
      <c r="U159" s="498"/>
    </row>
    <row r="160" spans="1:22" ht="21" customHeight="1">
      <c r="A160" s="506" t="s">
        <v>1798</v>
      </c>
      <c r="B160" s="125">
        <v>0</v>
      </c>
      <c r="C160" s="125">
        <v>0</v>
      </c>
      <c r="D160" s="125">
        <v>0</v>
      </c>
      <c r="E160" s="125">
        <v>0</v>
      </c>
      <c r="F160" s="125">
        <v>0</v>
      </c>
      <c r="G160" s="125">
        <v>0</v>
      </c>
      <c r="H160" s="125">
        <v>0</v>
      </c>
      <c r="I160" s="125">
        <v>0</v>
      </c>
      <c r="J160" s="121">
        <v>0</v>
      </c>
      <c r="K160" s="121">
        <v>0</v>
      </c>
      <c r="L160" s="121">
        <v>0</v>
      </c>
      <c r="M160" s="121">
        <v>0</v>
      </c>
      <c r="N160" s="121">
        <v>0</v>
      </c>
      <c r="S160" s="498"/>
      <c r="U160" s="498"/>
    </row>
    <row r="161" spans="1:24" ht="21" customHeight="1">
      <c r="A161" s="506" t="s">
        <v>1799</v>
      </c>
      <c r="B161" s="125">
        <v>0</v>
      </c>
      <c r="C161" s="125">
        <v>0</v>
      </c>
      <c r="D161" s="125">
        <v>0</v>
      </c>
      <c r="E161" s="125">
        <v>0</v>
      </c>
      <c r="F161" s="125">
        <v>0</v>
      </c>
      <c r="G161" s="125">
        <v>0</v>
      </c>
      <c r="H161" s="125">
        <v>0</v>
      </c>
      <c r="I161" s="125">
        <v>0</v>
      </c>
      <c r="J161" s="121">
        <v>0</v>
      </c>
      <c r="K161" s="121">
        <v>0</v>
      </c>
      <c r="L161" s="121">
        <v>0</v>
      </c>
      <c r="M161" s="121">
        <v>0</v>
      </c>
      <c r="N161" s="121">
        <v>0</v>
      </c>
      <c r="X161" s="547"/>
    </row>
    <row r="162" spans="1:24" ht="21" customHeight="1">
      <c r="A162" s="506" t="s">
        <v>1800</v>
      </c>
      <c r="B162" s="125">
        <v>0</v>
      </c>
      <c r="C162" s="125">
        <v>0</v>
      </c>
      <c r="D162" s="125">
        <v>0</v>
      </c>
      <c r="E162" s="125">
        <v>0</v>
      </c>
      <c r="F162" s="125">
        <v>0</v>
      </c>
      <c r="G162" s="125">
        <v>0</v>
      </c>
      <c r="H162" s="125">
        <v>0</v>
      </c>
      <c r="I162" s="125">
        <v>0</v>
      </c>
      <c r="J162" s="121">
        <v>0</v>
      </c>
      <c r="K162" s="121">
        <v>0</v>
      </c>
      <c r="L162" s="121">
        <v>0</v>
      </c>
      <c r="M162" s="121">
        <v>0</v>
      </c>
      <c r="N162" s="121">
        <v>0</v>
      </c>
      <c r="X162" s="547"/>
    </row>
    <row r="163" spans="1:24" ht="21" customHeight="1">
      <c r="A163" s="506" t="s">
        <v>1801</v>
      </c>
      <c r="B163" s="125">
        <v>0</v>
      </c>
      <c r="C163" s="125">
        <v>0</v>
      </c>
      <c r="D163" s="125">
        <v>0</v>
      </c>
      <c r="E163" s="125">
        <v>0</v>
      </c>
      <c r="F163" s="125">
        <v>0</v>
      </c>
      <c r="G163" s="125">
        <v>0</v>
      </c>
      <c r="H163" s="125">
        <v>0</v>
      </c>
      <c r="I163" s="125">
        <v>0</v>
      </c>
      <c r="J163" s="121">
        <v>3.6413071389999998</v>
      </c>
      <c r="K163" s="121">
        <v>3.6413071389999998</v>
      </c>
      <c r="L163" s="121">
        <v>3.6413071389999998</v>
      </c>
      <c r="M163" s="121">
        <v>3.6413071389999998</v>
      </c>
      <c r="N163" s="121">
        <v>3.6413071389999998</v>
      </c>
      <c r="X163" s="547"/>
    </row>
    <row r="164" spans="1:24" ht="21" customHeight="1">
      <c r="A164" s="506" t="s">
        <v>1802</v>
      </c>
      <c r="B164" s="125">
        <v>0</v>
      </c>
      <c r="C164" s="125">
        <v>0</v>
      </c>
      <c r="D164" s="125">
        <v>0</v>
      </c>
      <c r="E164" s="125">
        <v>0</v>
      </c>
      <c r="F164" s="125">
        <v>0</v>
      </c>
      <c r="G164" s="125">
        <v>0</v>
      </c>
      <c r="H164" s="125">
        <v>0</v>
      </c>
      <c r="I164" s="125">
        <v>0</v>
      </c>
      <c r="J164" s="121">
        <v>0</v>
      </c>
      <c r="K164" s="121">
        <v>0</v>
      </c>
      <c r="L164" s="121">
        <v>0</v>
      </c>
      <c r="M164" s="121">
        <v>0</v>
      </c>
      <c r="N164" s="121">
        <v>0</v>
      </c>
      <c r="X164" s="548"/>
    </row>
    <row r="165" spans="1:24" ht="21" customHeight="1">
      <c r="A165" s="505" t="s">
        <v>1803</v>
      </c>
      <c r="B165" s="125">
        <v>0</v>
      </c>
      <c r="C165" s="125">
        <v>0</v>
      </c>
      <c r="D165" s="125">
        <v>0</v>
      </c>
      <c r="E165" s="125">
        <v>0</v>
      </c>
      <c r="F165" s="125">
        <v>24.616498501999999</v>
      </c>
      <c r="G165" s="125">
        <v>25.860754577000002</v>
      </c>
      <c r="H165" s="125">
        <v>5.8224142560000001</v>
      </c>
      <c r="I165" s="125">
        <v>3.6413071389999998</v>
      </c>
      <c r="J165" s="121">
        <v>-9.2098774520000006</v>
      </c>
      <c r="K165" s="121">
        <v>-10.592679874</v>
      </c>
      <c r="L165" s="121">
        <v>-12.882651443</v>
      </c>
      <c r="M165" s="121">
        <v>-12.894106248</v>
      </c>
      <c r="N165" s="121">
        <v>-15.026365698999999</v>
      </c>
    </row>
    <row r="166" spans="1:24" ht="13.5" customHeight="1">
      <c r="A166" s="504" t="s">
        <v>1037</v>
      </c>
      <c r="B166" s="125">
        <v>27524.655874934091</v>
      </c>
      <c r="C166" s="125">
        <v>29034.493772456866</v>
      </c>
      <c r="D166" s="125">
        <v>30089.16732363365</v>
      </c>
      <c r="E166" s="125">
        <v>31277.500101065136</v>
      </c>
      <c r="F166" s="125">
        <v>32757.562009689998</v>
      </c>
      <c r="G166" s="125">
        <v>33532.599866989003</v>
      </c>
      <c r="H166" s="125">
        <v>34226.855611469997</v>
      </c>
      <c r="I166" s="125">
        <v>35740.945464755998</v>
      </c>
      <c r="J166" s="121">
        <v>35825.404607580997</v>
      </c>
      <c r="K166" s="121">
        <v>35719.274545476001</v>
      </c>
      <c r="L166" s="121">
        <v>36489.763521893998</v>
      </c>
      <c r="M166" s="121">
        <v>36757.794858674999</v>
      </c>
      <c r="N166" s="121">
        <v>36832.921013284002</v>
      </c>
    </row>
    <row r="167" spans="1:24" ht="15.75" customHeight="1">
      <c r="A167" s="649"/>
      <c r="B167" s="650"/>
      <c r="C167" s="650"/>
      <c r="D167" s="650"/>
      <c r="E167" s="650"/>
      <c r="F167" s="650"/>
      <c r="G167" s="650"/>
      <c r="H167" s="650"/>
      <c r="I167" s="650"/>
      <c r="J167" s="650"/>
      <c r="K167" s="650"/>
      <c r="L167" s="650"/>
      <c r="M167" s="650"/>
      <c r="N167" s="650"/>
    </row>
    <row r="169" spans="1:24">
      <c r="B169" s="529"/>
      <c r="C169" s="529"/>
      <c r="D169" s="529"/>
      <c r="E169" s="529"/>
      <c r="F169" s="529"/>
      <c r="G169" s="529"/>
      <c r="H169" s="529"/>
      <c r="I169" s="529"/>
      <c r="J169" s="529"/>
      <c r="K169" s="529"/>
      <c r="L169" s="529"/>
      <c r="M169" s="529"/>
      <c r="N169" s="529"/>
    </row>
    <row r="170" spans="1:24">
      <c r="B170" s="223"/>
      <c r="C170" s="223"/>
      <c r="D170" s="223"/>
      <c r="E170" s="223"/>
      <c r="F170" s="223"/>
      <c r="G170" s="223"/>
      <c r="H170" s="223"/>
      <c r="I170" s="223"/>
      <c r="J170" s="529"/>
      <c r="K170" s="529"/>
      <c r="L170" s="529"/>
      <c r="M170" s="529"/>
      <c r="N170" s="529"/>
    </row>
    <row r="171" spans="1:24">
      <c r="B171" s="223"/>
      <c r="C171" s="223"/>
      <c r="D171" s="223"/>
      <c r="E171" s="223"/>
      <c r="F171" s="223"/>
      <c r="G171" s="223"/>
      <c r="H171" s="529"/>
      <c r="I171" s="529"/>
      <c r="J171" s="529"/>
      <c r="K171" s="529"/>
      <c r="L171" s="529"/>
      <c r="M171" s="529"/>
      <c r="N171" s="529"/>
    </row>
    <row r="172" spans="1:24">
      <c r="B172" s="529"/>
      <c r="C172" s="529"/>
      <c r="D172" s="529"/>
      <c r="E172" s="529"/>
      <c r="F172" s="529"/>
      <c r="G172" s="529"/>
      <c r="H172" s="529"/>
      <c r="I172" s="529"/>
      <c r="J172" s="529"/>
      <c r="K172" s="529"/>
      <c r="L172" s="529"/>
      <c r="M172" s="529"/>
      <c r="N172" s="529"/>
    </row>
    <row r="173" spans="1:24">
      <c r="B173" s="223"/>
      <c r="C173" s="223"/>
      <c r="D173" s="223"/>
      <c r="E173" s="223"/>
      <c r="F173" s="223"/>
      <c r="G173" s="223"/>
      <c r="H173" s="223"/>
      <c r="I173" s="223"/>
      <c r="J173" s="529"/>
      <c r="K173" s="529"/>
      <c r="L173" s="529"/>
      <c r="M173" s="529"/>
      <c r="N173" s="529"/>
    </row>
    <row r="174" spans="1:24">
      <c r="B174" s="529"/>
      <c r="C174" s="529"/>
      <c r="D174" s="529"/>
      <c r="E174" s="529"/>
      <c r="F174" s="529"/>
      <c r="G174" s="529"/>
      <c r="H174" s="529"/>
      <c r="I174" s="529"/>
      <c r="J174" s="529"/>
      <c r="K174" s="529"/>
      <c r="L174" s="529"/>
      <c r="M174" s="529"/>
      <c r="N174" s="529"/>
    </row>
    <row r="175" spans="1:24">
      <c r="B175" s="223"/>
      <c r="C175" s="223"/>
      <c r="D175" s="223"/>
      <c r="E175" s="223"/>
      <c r="F175" s="223"/>
      <c r="G175" s="223"/>
      <c r="H175" s="223"/>
      <c r="I175" s="223"/>
      <c r="J175" s="529"/>
      <c r="K175" s="529"/>
      <c r="L175" s="529"/>
      <c r="M175" s="529"/>
      <c r="N175" s="529"/>
    </row>
    <row r="176" spans="1:24">
      <c r="B176" s="529"/>
      <c r="C176" s="529"/>
      <c r="D176" s="529"/>
      <c r="E176" s="529"/>
      <c r="F176" s="529"/>
      <c r="G176" s="529"/>
      <c r="H176" s="529"/>
      <c r="I176" s="529"/>
      <c r="J176" s="529"/>
      <c r="K176" s="529"/>
      <c r="L176" s="529"/>
      <c r="M176" s="529"/>
      <c r="N176" s="529"/>
    </row>
    <row r="177" spans="2:14">
      <c r="B177" s="223"/>
      <c r="C177" s="223"/>
      <c r="D177" s="223"/>
      <c r="E177" s="223"/>
      <c r="F177" s="223"/>
      <c r="G177" s="223"/>
      <c r="H177" s="223"/>
      <c r="I177" s="223"/>
      <c r="J177" s="529"/>
      <c r="K177" s="529"/>
      <c r="L177" s="529"/>
      <c r="M177" s="529"/>
      <c r="N177" s="529"/>
    </row>
    <row r="178" spans="2:14">
      <c r="B178" s="223"/>
      <c r="C178" s="223"/>
      <c r="D178" s="223"/>
      <c r="E178" s="223"/>
      <c r="F178" s="223"/>
      <c r="G178" s="223"/>
      <c r="H178" s="223"/>
      <c r="I178" s="223"/>
      <c r="J178" s="529"/>
      <c r="K178" s="529"/>
      <c r="L178" s="529"/>
      <c r="M178" s="529"/>
      <c r="N178" s="529"/>
    </row>
    <row r="179" spans="2:14">
      <c r="G179" s="528"/>
      <c r="H179" s="528"/>
      <c r="I179" s="528"/>
      <c r="J179" s="528"/>
      <c r="K179" s="528"/>
      <c r="L179" s="528"/>
      <c r="M179" s="528"/>
      <c r="N179" s="528"/>
    </row>
    <row r="180" spans="2:14">
      <c r="G180" s="528"/>
      <c r="H180" s="528"/>
      <c r="I180" s="528"/>
      <c r="J180" s="529"/>
      <c r="K180" s="529"/>
      <c r="L180" s="529"/>
      <c r="M180" s="529"/>
      <c r="N180" s="529"/>
    </row>
    <row r="181" spans="2:14">
      <c r="I181" s="529"/>
      <c r="J181" s="529"/>
      <c r="K181" s="529"/>
      <c r="L181" s="529"/>
      <c r="M181" s="529"/>
      <c r="N181" s="529"/>
    </row>
    <row r="183" spans="2:14">
      <c r="B183" s="21"/>
      <c r="C183" s="21"/>
      <c r="D183" s="21"/>
      <c r="E183" s="21"/>
      <c r="F183" s="21"/>
      <c r="G183" s="21"/>
      <c r="H183" s="21"/>
      <c r="I183" s="21"/>
      <c r="J183" s="21"/>
      <c r="K183" s="21"/>
      <c r="L183" s="21"/>
      <c r="M183" s="21"/>
      <c r="N183" s="21"/>
    </row>
    <row r="184" spans="2:14">
      <c r="B184" s="21"/>
      <c r="C184" s="21"/>
      <c r="D184" s="21"/>
      <c r="E184" s="21"/>
      <c r="F184" s="21"/>
      <c r="G184" s="21"/>
      <c r="H184" s="21"/>
      <c r="I184" s="21"/>
      <c r="J184" s="21"/>
      <c r="K184" s="21"/>
      <c r="L184" s="21"/>
      <c r="M184" s="21"/>
      <c r="N184" s="21"/>
    </row>
  </sheetData>
  <customSheetViews>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s>
  <mergeCells count="2">
    <mergeCell ref="A1:N1"/>
    <mergeCell ref="A167:N167"/>
  </mergeCell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76"/>
  <sheetViews>
    <sheetView workbookViewId="0">
      <pane xSplit="1" ySplit="2" topLeftCell="B3" activePane="bottomRight" state="frozen"/>
      <selection activeCell="F41" sqref="F41"/>
      <selection pane="topRight" activeCell="F41" sqref="F41"/>
      <selection pane="bottomLeft" activeCell="F41" sqref="F41"/>
      <selection pane="bottomRight" activeCell="I45" sqref="I45"/>
    </sheetView>
  </sheetViews>
  <sheetFormatPr defaultColWidth="9.140625" defaultRowHeight="9.75"/>
  <cols>
    <col min="1" max="1" width="30.7109375" style="3" customWidth="1"/>
    <col min="2" max="9" width="8.7109375" style="3" customWidth="1"/>
    <col min="10" max="10" width="9.140625" style="516"/>
    <col min="11" max="16384" width="9.140625" style="3"/>
  </cols>
  <sheetData>
    <row r="1" spans="1:14" s="1" customFormat="1" ht="26.25" customHeight="1">
      <c r="A1" s="647" t="s">
        <v>596</v>
      </c>
      <c r="B1" s="648"/>
      <c r="C1" s="648"/>
      <c r="D1" s="648"/>
      <c r="E1" s="648"/>
      <c r="F1" s="648"/>
      <c r="G1" s="648"/>
      <c r="H1" s="648"/>
      <c r="I1" s="648"/>
      <c r="J1" s="648"/>
      <c r="K1" s="648"/>
      <c r="L1" s="648"/>
      <c r="M1" s="648"/>
      <c r="N1" s="648"/>
    </row>
    <row r="2" spans="1:14" s="4" customFormat="1" ht="10.5" thickBot="1">
      <c r="A2" s="518" t="s">
        <v>5</v>
      </c>
      <c r="B2" s="519">
        <v>42491</v>
      </c>
      <c r="C2" s="519">
        <v>42522</v>
      </c>
      <c r="D2" s="519">
        <v>42552</v>
      </c>
      <c r="E2" s="519">
        <v>42583</v>
      </c>
      <c r="F2" s="519">
        <v>42614</v>
      </c>
      <c r="G2" s="519">
        <v>42644</v>
      </c>
      <c r="H2" s="519">
        <v>42675</v>
      </c>
      <c r="I2" s="519">
        <v>42705</v>
      </c>
      <c r="J2" s="519">
        <v>42736</v>
      </c>
      <c r="K2" s="519">
        <v>42767</v>
      </c>
      <c r="L2" s="519">
        <v>42795</v>
      </c>
      <c r="M2" s="519">
        <v>42826</v>
      </c>
      <c r="N2" s="519">
        <v>42856</v>
      </c>
    </row>
    <row r="3" spans="1:14">
      <c r="A3" s="510" t="s">
        <v>1039</v>
      </c>
      <c r="B3" s="121">
        <v>2562.95616484227</v>
      </c>
      <c r="C3" s="121">
        <v>3159.2517665343398</v>
      </c>
      <c r="D3" s="121">
        <v>3766.05424225668</v>
      </c>
      <c r="E3" s="121">
        <v>4381.8006325901897</v>
      </c>
      <c r="F3" s="121">
        <v>5432.575165065</v>
      </c>
      <c r="G3" s="121">
        <v>6139.1944383700002</v>
      </c>
      <c r="H3" s="121">
        <v>6916.3903028920004</v>
      </c>
      <c r="I3" s="121">
        <v>7704.1049616199998</v>
      </c>
      <c r="J3" s="514">
        <v>998.38163824900005</v>
      </c>
      <c r="K3" s="514">
        <v>1486.6264125539999</v>
      </c>
      <c r="L3" s="515">
        <v>2280.3391776819999</v>
      </c>
      <c r="M3" s="515">
        <v>3035.529717252</v>
      </c>
      <c r="N3" s="515">
        <v>3805.9848186099998</v>
      </c>
    </row>
    <row r="4" spans="1:14">
      <c r="A4" s="521" t="s">
        <v>1040</v>
      </c>
      <c r="B4" s="121">
        <v>2507.7309758171996</v>
      </c>
      <c r="C4" s="121">
        <v>3089.6581636900601</v>
      </c>
      <c r="D4" s="121">
        <v>3689.4883171589104</v>
      </c>
      <c r="E4" s="121">
        <v>4297.0996343659199</v>
      </c>
      <c r="F4" s="121">
        <v>5400.9270925979999</v>
      </c>
      <c r="G4" s="121">
        <v>6106.1421658939998</v>
      </c>
      <c r="H4" s="121">
        <v>6886.4846055629996</v>
      </c>
      <c r="I4" s="121">
        <v>7664.4714081319999</v>
      </c>
      <c r="J4" s="515">
        <v>993.87833359299998</v>
      </c>
      <c r="K4" s="515">
        <v>1479.9540143720001</v>
      </c>
      <c r="L4" s="515">
        <v>2272.942827112</v>
      </c>
      <c r="M4" s="515">
        <v>3023.8932019059998</v>
      </c>
      <c r="N4" s="515">
        <v>3785.318102618</v>
      </c>
    </row>
    <row r="5" spans="1:14" ht="19.5">
      <c r="A5" s="511" t="s">
        <v>1041</v>
      </c>
      <c r="B5" s="121">
        <v>0</v>
      </c>
      <c r="C5" s="121">
        <v>0</v>
      </c>
      <c r="D5" s="121">
        <v>0</v>
      </c>
      <c r="E5" s="121">
        <v>0</v>
      </c>
      <c r="F5" s="121">
        <v>4521.3170837899997</v>
      </c>
      <c r="G5" s="121">
        <v>5256.7390739040002</v>
      </c>
      <c r="H5" s="121">
        <v>5973.6967579519996</v>
      </c>
      <c r="I5" s="121">
        <v>6661.5669702940004</v>
      </c>
      <c r="J5" s="515">
        <v>890.98576275999994</v>
      </c>
      <c r="K5" s="515">
        <v>1350.5692162099999</v>
      </c>
      <c r="L5" s="515">
        <v>2081.1345668879999</v>
      </c>
      <c r="M5" s="515">
        <v>2779.351228946</v>
      </c>
      <c r="N5" s="515">
        <v>3485.7866058989998</v>
      </c>
    </row>
    <row r="6" spans="1:14" ht="29.25">
      <c r="A6" s="522" t="s">
        <v>1042</v>
      </c>
      <c r="B6" s="121">
        <v>2088.3671584581102</v>
      </c>
      <c r="C6" s="121">
        <v>2581.4293567324603</v>
      </c>
      <c r="D6" s="121">
        <v>3084.4345246560702</v>
      </c>
      <c r="E6" s="121">
        <v>3629.3676942021002</v>
      </c>
      <c r="F6" s="121">
        <v>4195.2478362809998</v>
      </c>
      <c r="G6" s="121">
        <v>4790.7828156850001</v>
      </c>
      <c r="H6" s="121">
        <v>5409.3443507980001</v>
      </c>
      <c r="I6" s="121">
        <v>6061.2286789139998</v>
      </c>
      <c r="J6" s="515">
        <v>826.91026376000002</v>
      </c>
      <c r="K6" s="515">
        <v>1260.679371938</v>
      </c>
      <c r="L6" s="515">
        <v>1957.3031889429999</v>
      </c>
      <c r="M6" s="515">
        <v>2641.9199235350002</v>
      </c>
      <c r="N6" s="515">
        <v>3333.4829339739999</v>
      </c>
    </row>
    <row r="7" spans="1:14" ht="19.5">
      <c r="A7" s="512" t="s">
        <v>1043</v>
      </c>
      <c r="B7" s="121">
        <v>1785.1727370419001</v>
      </c>
      <c r="C7" s="121">
        <v>2206.2255371572505</v>
      </c>
      <c r="D7" s="121">
        <v>2649.5136732218598</v>
      </c>
      <c r="E7" s="121">
        <v>3123.2797159018901</v>
      </c>
      <c r="F7" s="121">
        <v>4195.2417642809996</v>
      </c>
      <c r="G7" s="121">
        <v>4790.7767436849999</v>
      </c>
      <c r="H7" s="121">
        <v>5409.3405287980004</v>
      </c>
      <c r="I7" s="121">
        <v>6061.2286789139998</v>
      </c>
      <c r="J7" s="515">
        <v>826.91026376000002</v>
      </c>
      <c r="K7" s="515">
        <v>1260.679371938</v>
      </c>
      <c r="L7" s="515">
        <v>1889.802924304</v>
      </c>
      <c r="M7" s="515">
        <v>2552.2044749739998</v>
      </c>
      <c r="N7" s="515">
        <v>3222.469457835</v>
      </c>
    </row>
    <row r="8" spans="1:14" ht="19.5">
      <c r="A8" s="512" t="s">
        <v>1044</v>
      </c>
      <c r="B8" s="121">
        <v>0</v>
      </c>
      <c r="C8" s="121">
        <v>0</v>
      </c>
      <c r="D8" s="121">
        <v>0</v>
      </c>
      <c r="E8" s="121">
        <v>0</v>
      </c>
      <c r="F8" s="121">
        <v>0</v>
      </c>
      <c r="G8" s="121">
        <v>0</v>
      </c>
      <c r="H8" s="121">
        <v>0</v>
      </c>
      <c r="I8" s="121">
        <v>0</v>
      </c>
      <c r="J8" s="515">
        <v>0</v>
      </c>
      <c r="K8" s="515">
        <v>0</v>
      </c>
      <c r="L8" s="515">
        <v>0</v>
      </c>
      <c r="M8" s="515">
        <v>0</v>
      </c>
      <c r="N8" s="515">
        <v>0</v>
      </c>
    </row>
    <row r="9" spans="1:14" ht="19.5">
      <c r="A9" s="512" t="s">
        <v>1045</v>
      </c>
      <c r="B9" s="121">
        <v>0</v>
      </c>
      <c r="C9" s="121">
        <v>0</v>
      </c>
      <c r="D9" s="121">
        <v>0</v>
      </c>
      <c r="E9" s="121">
        <v>0</v>
      </c>
      <c r="F9" s="121">
        <v>0</v>
      </c>
      <c r="G9" s="121">
        <v>0</v>
      </c>
      <c r="H9" s="121">
        <v>0</v>
      </c>
      <c r="I9" s="121">
        <v>0</v>
      </c>
      <c r="J9" s="515">
        <v>0</v>
      </c>
      <c r="K9" s="515">
        <v>0</v>
      </c>
      <c r="L9" s="515">
        <v>0</v>
      </c>
      <c r="M9" s="515">
        <v>0</v>
      </c>
      <c r="N9" s="515">
        <v>0</v>
      </c>
    </row>
    <row r="10" spans="1:14" ht="29.25">
      <c r="A10" s="512" t="s">
        <v>1046</v>
      </c>
      <c r="B10" s="121">
        <v>0</v>
      </c>
      <c r="C10" s="121">
        <v>0</v>
      </c>
      <c r="D10" s="121">
        <v>0</v>
      </c>
      <c r="E10" s="121">
        <v>0</v>
      </c>
      <c r="F10" s="121">
        <v>0</v>
      </c>
      <c r="G10" s="121">
        <v>0</v>
      </c>
      <c r="H10" s="121">
        <v>0</v>
      </c>
      <c r="I10" s="121">
        <v>0</v>
      </c>
      <c r="J10" s="515">
        <v>0</v>
      </c>
      <c r="K10" s="515">
        <v>0</v>
      </c>
      <c r="L10" s="515">
        <v>67.500264638999994</v>
      </c>
      <c r="M10" s="515">
        <v>89.715448561000002</v>
      </c>
      <c r="N10" s="515">
        <v>111.01347613900001</v>
      </c>
    </row>
    <row r="11" spans="1:14" ht="29.25">
      <c r="A11" s="522" t="s">
        <v>1047</v>
      </c>
      <c r="B11" s="121">
        <v>0</v>
      </c>
      <c r="C11" s="121">
        <v>0</v>
      </c>
      <c r="D11" s="121">
        <v>0</v>
      </c>
      <c r="E11" s="121">
        <v>0</v>
      </c>
      <c r="F11" s="121">
        <v>0.18887251399999999</v>
      </c>
      <c r="G11" s="121">
        <v>0.18887251399999999</v>
      </c>
      <c r="H11" s="121">
        <v>8.3834999999999999E-5</v>
      </c>
      <c r="I11" s="121">
        <v>0.18887251399999999</v>
      </c>
      <c r="J11" s="515">
        <v>0</v>
      </c>
      <c r="K11" s="515">
        <v>0</v>
      </c>
      <c r="L11" s="515">
        <v>1.9281419820000001</v>
      </c>
      <c r="M11" s="515">
        <v>3.5960571990000001</v>
      </c>
      <c r="N11" s="515">
        <v>5.2496262339999999</v>
      </c>
    </row>
    <row r="12" spans="1:14" ht="19.5">
      <c r="A12" s="512" t="s">
        <v>1048</v>
      </c>
      <c r="B12" s="121">
        <v>0</v>
      </c>
      <c r="C12" s="121">
        <v>0</v>
      </c>
      <c r="D12" s="121">
        <v>0</v>
      </c>
      <c r="E12" s="121">
        <v>0</v>
      </c>
      <c r="F12" s="121">
        <v>0</v>
      </c>
      <c r="G12" s="121">
        <v>0</v>
      </c>
      <c r="H12" s="121">
        <v>0</v>
      </c>
      <c r="I12" s="121">
        <v>0</v>
      </c>
      <c r="J12" s="515">
        <v>0</v>
      </c>
      <c r="K12" s="515">
        <v>0</v>
      </c>
      <c r="L12" s="515">
        <v>1.928006546</v>
      </c>
      <c r="M12" s="515">
        <v>3.5957928639999999</v>
      </c>
      <c r="N12" s="515">
        <v>5.2319379609999999</v>
      </c>
    </row>
    <row r="13" spans="1:14" ht="19.5">
      <c r="A13" s="512" t="s">
        <v>1049</v>
      </c>
      <c r="B13" s="121">
        <v>0</v>
      </c>
      <c r="C13" s="121">
        <v>0</v>
      </c>
      <c r="D13" s="121">
        <v>0</v>
      </c>
      <c r="E13" s="121">
        <v>0</v>
      </c>
      <c r="F13" s="121">
        <v>0</v>
      </c>
      <c r="G13" s="121">
        <v>2.787E-3</v>
      </c>
      <c r="H13" s="121">
        <v>0</v>
      </c>
      <c r="I13" s="121">
        <v>0</v>
      </c>
      <c r="J13" s="515">
        <v>0</v>
      </c>
      <c r="K13" s="515">
        <v>0</v>
      </c>
      <c r="L13" s="515">
        <v>0</v>
      </c>
      <c r="M13" s="515">
        <v>0</v>
      </c>
      <c r="N13" s="515">
        <v>0</v>
      </c>
    </row>
    <row r="14" spans="1:14" ht="19.5">
      <c r="A14" s="512" t="s">
        <v>1050</v>
      </c>
      <c r="B14" s="121">
        <v>0</v>
      </c>
      <c r="C14" s="121">
        <v>0</v>
      </c>
      <c r="D14" s="121">
        <v>0</v>
      </c>
      <c r="E14" s="121">
        <v>0</v>
      </c>
      <c r="F14" s="121">
        <v>0</v>
      </c>
      <c r="G14" s="121">
        <v>0</v>
      </c>
      <c r="H14" s="121">
        <v>0</v>
      </c>
      <c r="I14" s="121">
        <v>0</v>
      </c>
      <c r="J14" s="515">
        <v>0</v>
      </c>
      <c r="K14" s="515">
        <v>0</v>
      </c>
      <c r="L14" s="515">
        <v>0</v>
      </c>
      <c r="M14" s="515">
        <v>0</v>
      </c>
      <c r="N14" s="515">
        <v>0</v>
      </c>
    </row>
    <row r="15" spans="1:14" ht="19.5">
      <c r="A15" s="512" t="s">
        <v>1051</v>
      </c>
      <c r="B15" s="121">
        <v>0</v>
      </c>
      <c r="C15" s="121">
        <v>0</v>
      </c>
      <c r="D15" s="121">
        <v>0</v>
      </c>
      <c r="E15" s="121">
        <v>0</v>
      </c>
      <c r="F15" s="121">
        <v>0.18887251399999999</v>
      </c>
      <c r="G15" s="121">
        <v>0.191659514</v>
      </c>
      <c r="H15" s="121">
        <v>8.3834999999999999E-5</v>
      </c>
      <c r="I15" s="121">
        <v>0.18887251399999999</v>
      </c>
      <c r="J15" s="515">
        <v>0</v>
      </c>
      <c r="K15" s="515">
        <v>0</v>
      </c>
      <c r="L15" s="515">
        <v>1.3543600000000001E-4</v>
      </c>
      <c r="M15" s="515">
        <v>2.6433499999999998E-4</v>
      </c>
      <c r="N15" s="515">
        <v>1.7688273000000001E-2</v>
      </c>
    </row>
    <row r="16" spans="1:14" ht="29.25">
      <c r="A16" s="512" t="s">
        <v>1052</v>
      </c>
      <c r="B16" s="121">
        <v>0</v>
      </c>
      <c r="C16" s="121">
        <v>0</v>
      </c>
      <c r="D16" s="121">
        <v>0</v>
      </c>
      <c r="E16" s="121">
        <v>0</v>
      </c>
      <c r="F16" s="121">
        <v>0</v>
      </c>
      <c r="G16" s="121">
        <v>0</v>
      </c>
      <c r="H16" s="121">
        <v>0</v>
      </c>
      <c r="I16" s="121">
        <v>0</v>
      </c>
      <c r="J16" s="515">
        <v>0</v>
      </c>
      <c r="K16" s="515">
        <v>0</v>
      </c>
      <c r="L16" s="515">
        <v>0</v>
      </c>
      <c r="M16" s="515">
        <v>0</v>
      </c>
      <c r="N16" s="515">
        <v>0</v>
      </c>
    </row>
    <row r="17" spans="1:14" ht="29.25">
      <c r="A17" s="522" t="s">
        <v>1053</v>
      </c>
      <c r="B17" s="121">
        <v>285.72652156809005</v>
      </c>
      <c r="C17" s="121">
        <v>347.74452409459997</v>
      </c>
      <c r="D17" s="121">
        <v>414.38046255783996</v>
      </c>
      <c r="E17" s="121">
        <v>446.18703561581998</v>
      </c>
      <c r="F17" s="121">
        <v>463.54853929000001</v>
      </c>
      <c r="G17" s="121">
        <v>490.720536412</v>
      </c>
      <c r="H17" s="121">
        <v>564.36561731899997</v>
      </c>
      <c r="I17" s="121">
        <v>600.15170586600004</v>
      </c>
      <c r="J17" s="515">
        <v>64.077786000000003</v>
      </c>
      <c r="K17" s="515">
        <v>89.889844272000005</v>
      </c>
      <c r="L17" s="515">
        <v>121.905522963</v>
      </c>
      <c r="M17" s="515">
        <v>133.83753521200001</v>
      </c>
      <c r="N17" s="515">
        <v>147.05633269099999</v>
      </c>
    </row>
    <row r="18" spans="1:14" ht="19.5">
      <c r="A18" s="512" t="s">
        <v>1054</v>
      </c>
      <c r="B18" s="121">
        <v>30.723934</v>
      </c>
      <c r="C18" s="121">
        <v>37.252049</v>
      </c>
      <c r="D18" s="121">
        <v>40.797789289999997</v>
      </c>
      <c r="E18" s="121">
        <v>42.237373290000001</v>
      </c>
      <c r="F18" s="121">
        <v>8.8494471640000008</v>
      </c>
      <c r="G18" s="121">
        <v>9.7193343970000008</v>
      </c>
      <c r="H18" s="121">
        <v>10.527950423</v>
      </c>
      <c r="I18" s="121">
        <v>11.463971112999999</v>
      </c>
      <c r="J18" s="515">
        <v>0.209285587</v>
      </c>
      <c r="K18" s="515">
        <v>1.092317644</v>
      </c>
      <c r="L18" s="515">
        <v>2.7708730000000001E-3</v>
      </c>
      <c r="M18" s="515">
        <v>3.6198670000000001E-3</v>
      </c>
      <c r="N18" s="515">
        <v>4.4924630000000004E-3</v>
      </c>
    </row>
    <row r="19" spans="1:14" ht="19.5">
      <c r="A19" s="512" t="s">
        <v>1055</v>
      </c>
      <c r="B19" s="121">
        <v>254.05087281809</v>
      </c>
      <c r="C19" s="121">
        <v>309.4122904546</v>
      </c>
      <c r="D19" s="121">
        <v>372.25919365784</v>
      </c>
      <c r="E19" s="121">
        <v>402.57027530581996</v>
      </c>
      <c r="F19" s="121">
        <v>470.77316306900002</v>
      </c>
      <c r="G19" s="121">
        <v>492.02732990700002</v>
      </c>
      <c r="H19" s="121">
        <v>546.64495522000004</v>
      </c>
      <c r="I19" s="121">
        <v>580.50319825300005</v>
      </c>
      <c r="J19" s="515">
        <v>62.623123100000001</v>
      </c>
      <c r="K19" s="515">
        <v>86.052373720000006</v>
      </c>
      <c r="L19" s="515">
        <v>117.269785885</v>
      </c>
      <c r="M19" s="515">
        <v>126.21563188899999</v>
      </c>
      <c r="N19" s="515">
        <v>137.185576771</v>
      </c>
    </row>
    <row r="20" spans="1:14" ht="19.5">
      <c r="A20" s="512" t="s">
        <v>1056</v>
      </c>
      <c r="B20" s="121">
        <v>0</v>
      </c>
      <c r="C20" s="121">
        <v>0</v>
      </c>
      <c r="D20" s="121">
        <v>0</v>
      </c>
      <c r="E20" s="121">
        <v>0</v>
      </c>
      <c r="F20" s="121">
        <v>0</v>
      </c>
      <c r="G20" s="121">
        <v>0</v>
      </c>
      <c r="H20" s="121">
        <v>0</v>
      </c>
      <c r="I20" s="121">
        <v>0</v>
      </c>
      <c r="J20" s="515">
        <v>0.2</v>
      </c>
      <c r="K20" s="515">
        <v>0.59150745900000001</v>
      </c>
      <c r="L20" s="515">
        <v>1.1164541670000001</v>
      </c>
      <c r="M20" s="515">
        <v>1.762065663</v>
      </c>
      <c r="N20" s="515">
        <v>2.0599235249999999</v>
      </c>
    </row>
    <row r="21" spans="1:14" ht="19.5">
      <c r="A21" s="512" t="s">
        <v>1057</v>
      </c>
      <c r="B21" s="121">
        <v>0</v>
      </c>
      <c r="C21" s="121">
        <v>0</v>
      </c>
      <c r="D21" s="121">
        <v>0</v>
      </c>
      <c r="E21" s="121">
        <v>0</v>
      </c>
      <c r="F21" s="121">
        <v>0</v>
      </c>
      <c r="G21" s="121">
        <v>0</v>
      </c>
      <c r="H21" s="121">
        <v>0</v>
      </c>
      <c r="I21" s="121">
        <v>0</v>
      </c>
      <c r="J21" s="515">
        <v>0</v>
      </c>
      <c r="K21" s="515">
        <v>0</v>
      </c>
      <c r="L21" s="515">
        <v>0</v>
      </c>
      <c r="M21" s="515">
        <v>0</v>
      </c>
      <c r="N21" s="515">
        <v>0</v>
      </c>
    </row>
    <row r="22" spans="1:14" ht="19.5">
      <c r="A22" s="512" t="s">
        <v>1058</v>
      </c>
      <c r="B22" s="121">
        <v>0</v>
      </c>
      <c r="C22" s="121">
        <v>0</v>
      </c>
      <c r="D22" s="121">
        <v>0</v>
      </c>
      <c r="E22" s="121">
        <v>0</v>
      </c>
      <c r="F22" s="121">
        <v>0.82284935000000003</v>
      </c>
      <c r="G22" s="121">
        <v>1.14096614</v>
      </c>
      <c r="H22" s="121">
        <v>1.515972254</v>
      </c>
      <c r="I22" s="121">
        <v>2.0216289760000001</v>
      </c>
      <c r="J22" s="515">
        <v>0.58487549000000005</v>
      </c>
      <c r="K22" s="515">
        <v>1.2160109349999999</v>
      </c>
      <c r="L22" s="515">
        <v>2.13507589</v>
      </c>
      <c r="M22" s="515">
        <v>4.0001786370000003</v>
      </c>
      <c r="N22" s="515">
        <v>5.4985438980000003</v>
      </c>
    </row>
    <row r="23" spans="1:14" ht="19.5">
      <c r="A23" s="512" t="s">
        <v>1059</v>
      </c>
      <c r="B23" s="121">
        <v>0</v>
      </c>
      <c r="C23" s="121">
        <v>0</v>
      </c>
      <c r="D23" s="121">
        <v>0</v>
      </c>
      <c r="E23" s="121">
        <v>0</v>
      </c>
      <c r="F23" s="121">
        <v>0</v>
      </c>
      <c r="G23" s="121">
        <v>0</v>
      </c>
      <c r="H23" s="121">
        <v>0</v>
      </c>
      <c r="I23" s="121">
        <v>0</v>
      </c>
      <c r="J23" s="517">
        <v>0</v>
      </c>
      <c r="K23" s="515">
        <v>0</v>
      </c>
      <c r="L23" s="515">
        <v>0</v>
      </c>
      <c r="M23" s="515">
        <v>0</v>
      </c>
      <c r="N23" s="515">
        <v>0</v>
      </c>
    </row>
    <row r="24" spans="1:14" ht="29.25">
      <c r="A24" s="512" t="s">
        <v>1060</v>
      </c>
      <c r="B24" s="121">
        <v>6.3022999999999996E-2</v>
      </c>
      <c r="C24" s="121">
        <v>9.2869999999999994E-2</v>
      </c>
      <c r="D24" s="121">
        <v>0.18887300000000001</v>
      </c>
      <c r="E24" s="121">
        <v>0.18887300000000001</v>
      </c>
      <c r="F24" s="121">
        <v>4.2750134119999998</v>
      </c>
      <c r="G24" s="121">
        <v>4.7298262610000004</v>
      </c>
      <c r="H24" s="121">
        <v>5.6767394219999998</v>
      </c>
      <c r="I24" s="121">
        <v>6.1629075240000004</v>
      </c>
      <c r="J24" s="515">
        <v>0.46050182299999998</v>
      </c>
      <c r="K24" s="515">
        <v>0.93763451399999997</v>
      </c>
      <c r="L24" s="515">
        <v>1.3814361479999999</v>
      </c>
      <c r="M24" s="515">
        <v>1.856039156</v>
      </c>
      <c r="N24" s="515">
        <v>2.3077960339999999</v>
      </c>
    </row>
    <row r="25" spans="1:14" ht="19.5">
      <c r="A25" s="512" t="s">
        <v>1061</v>
      </c>
      <c r="B25" s="121">
        <v>94.550606999999999</v>
      </c>
      <c r="C25" s="121">
        <v>114.14122399999999</v>
      </c>
      <c r="D25" s="121">
        <v>134.195156</v>
      </c>
      <c r="E25" s="121">
        <v>154.229671</v>
      </c>
      <c r="F25" s="121">
        <v>1.4316789999999999</v>
      </c>
      <c r="G25" s="121">
        <v>0</v>
      </c>
      <c r="H25" s="121">
        <v>0</v>
      </c>
      <c r="I25" s="121">
        <v>0</v>
      </c>
      <c r="J25" s="515">
        <v>0</v>
      </c>
      <c r="K25" s="515">
        <v>0</v>
      </c>
      <c r="L25" s="515">
        <v>0</v>
      </c>
      <c r="M25" s="515">
        <v>0</v>
      </c>
      <c r="N25" s="515">
        <v>0</v>
      </c>
    </row>
    <row r="26" spans="1:14" ht="19.5">
      <c r="A26" s="511" t="s">
        <v>1062</v>
      </c>
      <c r="B26" s="121">
        <v>39.086688791</v>
      </c>
      <c r="C26" s="121">
        <v>46.343058863000003</v>
      </c>
      <c r="D26" s="121">
        <v>56.478173945000002</v>
      </c>
      <c r="E26" s="121">
        <v>67.315233548000009</v>
      </c>
      <c r="F26" s="121">
        <v>141.72904608299999</v>
      </c>
      <c r="G26" s="121">
        <v>135.454642361</v>
      </c>
      <c r="H26" s="121">
        <v>136.361994407</v>
      </c>
      <c r="I26" s="121">
        <v>146.37246207999999</v>
      </c>
      <c r="J26" s="515">
        <v>43.762597649999996</v>
      </c>
      <c r="K26" s="515">
        <v>30.686088072</v>
      </c>
      <c r="L26" s="515">
        <v>47.248186208</v>
      </c>
      <c r="M26" s="515">
        <v>58.546947162000002</v>
      </c>
      <c r="N26" s="515">
        <v>72.834820351999994</v>
      </c>
    </row>
    <row r="27" spans="1:14">
      <c r="A27" s="522" t="s">
        <v>1063</v>
      </c>
      <c r="B27" s="121">
        <v>304.08311316620996</v>
      </c>
      <c r="C27" s="121">
        <v>376.19113421520996</v>
      </c>
      <c r="D27" s="121">
        <v>436.05545804420996</v>
      </c>
      <c r="E27" s="121">
        <v>507.27849232020998</v>
      </c>
      <c r="F27" s="121">
        <v>489.91074294999999</v>
      </c>
      <c r="G27" s="121">
        <v>549.53566624500002</v>
      </c>
      <c r="H27" s="121">
        <v>612.69850038300001</v>
      </c>
      <c r="I27" s="121">
        <v>679.55423408000001</v>
      </c>
      <c r="J27" s="515">
        <v>42.535455343000002</v>
      </c>
      <c r="K27" s="515">
        <v>69.004264120000002</v>
      </c>
      <c r="L27" s="515">
        <v>99.724773682999995</v>
      </c>
      <c r="M27" s="515">
        <v>128.34171837599999</v>
      </c>
      <c r="N27" s="515">
        <v>154.139668863</v>
      </c>
    </row>
    <row r="28" spans="1:14">
      <c r="A28" s="522" t="s">
        <v>1064</v>
      </c>
      <c r="B28" s="121">
        <v>0</v>
      </c>
      <c r="C28" s="121">
        <v>0</v>
      </c>
      <c r="D28" s="121">
        <v>0</v>
      </c>
      <c r="E28" s="121">
        <v>0</v>
      </c>
      <c r="F28" s="121">
        <v>13.289516791</v>
      </c>
      <c r="G28" s="121">
        <v>12.176624502999999</v>
      </c>
      <c r="H28" s="121">
        <v>14.692283850999999</v>
      </c>
      <c r="I28" s="121">
        <v>14.948416180000001</v>
      </c>
      <c r="J28" s="515">
        <v>0.74753684099999995</v>
      </c>
      <c r="K28" s="515">
        <v>1.619610346</v>
      </c>
      <c r="L28" s="515">
        <v>2.412949528</v>
      </c>
      <c r="M28" s="515">
        <v>2.9388057719999998</v>
      </c>
      <c r="N28" s="515">
        <v>3.807067269</v>
      </c>
    </row>
    <row r="29" spans="1:14">
      <c r="A29" s="522" t="s">
        <v>1065</v>
      </c>
      <c r="B29" s="121">
        <v>0</v>
      </c>
      <c r="C29" s="121">
        <v>0</v>
      </c>
      <c r="D29" s="121">
        <v>0</v>
      </c>
      <c r="E29" s="121">
        <v>0</v>
      </c>
      <c r="F29" s="121">
        <v>72.555711560999995</v>
      </c>
      <c r="G29" s="121">
        <v>85.065109187000004</v>
      </c>
      <c r="H29" s="121">
        <v>95.111687257</v>
      </c>
      <c r="I29" s="121">
        <v>104.697610506</v>
      </c>
      <c r="J29" s="515">
        <v>9.4540150579999995</v>
      </c>
      <c r="K29" s="515">
        <v>19.088427489000001</v>
      </c>
      <c r="L29" s="515">
        <v>30.738552896000002</v>
      </c>
      <c r="M29" s="515">
        <v>40.403759286000003</v>
      </c>
      <c r="N29" s="515">
        <v>51.155930712999997</v>
      </c>
    </row>
    <row r="30" spans="1:14">
      <c r="A30" s="522" t="s">
        <v>1066</v>
      </c>
      <c r="B30" s="121">
        <v>0</v>
      </c>
      <c r="C30" s="121">
        <v>0</v>
      </c>
      <c r="D30" s="121">
        <v>0</v>
      </c>
      <c r="E30" s="121">
        <v>0</v>
      </c>
      <c r="F30" s="121">
        <v>47.977953941000003</v>
      </c>
      <c r="G30" s="121">
        <v>50.529730282000003</v>
      </c>
      <c r="H30" s="121">
        <v>53.913909713000002</v>
      </c>
      <c r="I30" s="121">
        <v>57.329427991999999</v>
      </c>
      <c r="J30" s="515">
        <v>6.390678941</v>
      </c>
      <c r="K30" s="515">
        <v>8.9864081349999996</v>
      </c>
      <c r="L30" s="515">
        <v>11.681510909</v>
      </c>
      <c r="M30" s="515">
        <v>14.308455364</v>
      </c>
      <c r="N30" s="515">
        <v>17.591722522000001</v>
      </c>
    </row>
    <row r="31" spans="1:14" ht="19.5">
      <c r="A31" s="522" t="s">
        <v>1067</v>
      </c>
      <c r="B31" s="121">
        <v>39.086688791</v>
      </c>
      <c r="C31" s="121">
        <v>46.343058863000003</v>
      </c>
      <c r="D31" s="121">
        <v>56.478173945000002</v>
      </c>
      <c r="E31" s="121">
        <v>67.315233548000009</v>
      </c>
      <c r="F31" s="121">
        <v>673.21956428999999</v>
      </c>
      <c r="G31" s="121">
        <v>782.35034140200003</v>
      </c>
      <c r="H31" s="121">
        <v>912.77455361099999</v>
      </c>
      <c r="I31" s="121">
        <v>1002.902150838</v>
      </c>
      <c r="J31" s="515">
        <v>102.890283833</v>
      </c>
      <c r="K31" s="515">
        <v>129.38479816200001</v>
      </c>
      <c r="L31" s="515">
        <v>191.80597322400001</v>
      </c>
      <c r="M31" s="515">
        <v>244.53968596000001</v>
      </c>
      <c r="N31" s="515">
        <v>299.52920971899999</v>
      </c>
    </row>
    <row r="32" spans="1:14">
      <c r="A32" s="521" t="s">
        <v>1068</v>
      </c>
      <c r="B32" s="121">
        <v>55.225189025069994</v>
      </c>
      <c r="C32" s="121">
        <v>69.593602844279985</v>
      </c>
      <c r="D32" s="121">
        <v>76.565925097769991</v>
      </c>
      <c r="E32" s="121">
        <v>84.700998224269981</v>
      </c>
      <c r="F32" s="121">
        <v>31.648072466999999</v>
      </c>
      <c r="G32" s="121">
        <v>33.052272475999999</v>
      </c>
      <c r="H32" s="121">
        <v>29.905697328999999</v>
      </c>
      <c r="I32" s="121">
        <v>39.633553487999997</v>
      </c>
      <c r="J32" s="515">
        <v>4.5033046560000001</v>
      </c>
      <c r="K32" s="515">
        <v>6.6723981820000002</v>
      </c>
      <c r="L32" s="515">
        <v>7.3963505700000001</v>
      </c>
      <c r="M32" s="515">
        <v>11.636515345999999</v>
      </c>
      <c r="N32" s="515">
        <v>20.666715992</v>
      </c>
    </row>
    <row r="33" spans="1:14">
      <c r="A33" s="511" t="s">
        <v>1069</v>
      </c>
      <c r="B33" s="121">
        <v>1.7E-8</v>
      </c>
      <c r="C33" s="121">
        <v>1.7999999999999999E-8</v>
      </c>
      <c r="D33" s="121">
        <v>1.9000000000000001E-8</v>
      </c>
      <c r="E33" s="121">
        <v>2E-8</v>
      </c>
      <c r="F33" s="121">
        <v>3.0207884850000002</v>
      </c>
      <c r="G33" s="121">
        <v>3.5965167830000002</v>
      </c>
      <c r="H33" s="121">
        <v>4.1967214359999998</v>
      </c>
      <c r="I33" s="121">
        <v>4.83305191</v>
      </c>
      <c r="J33" s="515">
        <v>0.49839684899999998</v>
      </c>
      <c r="K33" s="515">
        <v>1.19131516</v>
      </c>
      <c r="L33" s="515">
        <v>1.6683372409999999</v>
      </c>
      <c r="M33" s="515">
        <v>3.0955869410000001</v>
      </c>
      <c r="N33" s="515">
        <v>2.9372869860000002</v>
      </c>
    </row>
    <row r="34" spans="1:14">
      <c r="A34" s="511" t="s">
        <v>1070</v>
      </c>
      <c r="B34" s="121">
        <v>55.225189025069994</v>
      </c>
      <c r="C34" s="121">
        <v>69.593602844279985</v>
      </c>
      <c r="D34" s="121">
        <v>76.565925097769991</v>
      </c>
      <c r="E34" s="121">
        <v>84.700998224269981</v>
      </c>
      <c r="F34" s="121">
        <v>28.627283982000002</v>
      </c>
      <c r="G34" s="121">
        <v>29.455755693</v>
      </c>
      <c r="H34" s="121">
        <v>25.708975893000002</v>
      </c>
      <c r="I34" s="121">
        <v>34.800501578000002</v>
      </c>
      <c r="J34" s="515">
        <v>4.0049078070000004</v>
      </c>
      <c r="K34" s="515">
        <v>5.481083022</v>
      </c>
      <c r="L34" s="515">
        <v>5.7280133290000004</v>
      </c>
      <c r="M34" s="515">
        <v>8.5409284050000007</v>
      </c>
      <c r="N34" s="515">
        <v>17.729429006</v>
      </c>
    </row>
    <row r="35" spans="1:14">
      <c r="A35" s="513" t="s">
        <v>1071</v>
      </c>
      <c r="B35" s="121">
        <v>2047.23270390786</v>
      </c>
      <c r="C35" s="121">
        <v>2514.6434793045601</v>
      </c>
      <c r="D35" s="121">
        <v>2950.6071525677098</v>
      </c>
      <c r="E35" s="121">
        <v>3454.7269608966699</v>
      </c>
      <c r="F35" s="121">
        <v>4340.9069681319997</v>
      </c>
      <c r="G35" s="121">
        <v>4961.3062160339996</v>
      </c>
      <c r="H35" s="121">
        <v>5498.3571859829999</v>
      </c>
      <c r="I35" s="121">
        <v>6114.8442923920002</v>
      </c>
      <c r="J35" s="515">
        <v>775.17580374199997</v>
      </c>
      <c r="K35" s="515">
        <v>1082.119059421</v>
      </c>
      <c r="L35" s="515">
        <v>1658.9764044359999</v>
      </c>
      <c r="M35" s="515">
        <v>2141.2436524129998</v>
      </c>
      <c r="N35" s="515">
        <v>2682.0848594979998</v>
      </c>
    </row>
    <row r="36" spans="1:14">
      <c r="A36" s="521" t="s">
        <v>1072</v>
      </c>
      <c r="B36" s="121">
        <v>1942.1411570068101</v>
      </c>
      <c r="C36" s="121">
        <v>2405.1835505542604</v>
      </c>
      <c r="D36" s="121">
        <v>2817.8087306528696</v>
      </c>
      <c r="E36" s="121">
        <v>3286.7746290526802</v>
      </c>
      <c r="F36" s="121">
        <v>4165.9418555350003</v>
      </c>
      <c r="G36" s="121">
        <v>4785.6658954049999</v>
      </c>
      <c r="H36" s="121">
        <v>5302.3084323470002</v>
      </c>
      <c r="I36" s="121">
        <v>5900.8528785730005</v>
      </c>
      <c r="J36" s="515">
        <v>759.08852771099998</v>
      </c>
      <c r="K36" s="515">
        <v>1053.8201815899999</v>
      </c>
      <c r="L36" s="515">
        <v>1626.3705358669999</v>
      </c>
      <c r="M36" s="515">
        <v>2098.8346221779998</v>
      </c>
      <c r="N36" s="515">
        <v>2623.3467190440001</v>
      </c>
    </row>
    <row r="37" spans="1:14">
      <c r="A37" s="511" t="s">
        <v>1073</v>
      </c>
      <c r="B37" s="121">
        <v>0</v>
      </c>
      <c r="C37" s="121">
        <v>0</v>
      </c>
      <c r="D37" s="121">
        <v>0</v>
      </c>
      <c r="E37" s="121">
        <v>0</v>
      </c>
      <c r="F37" s="121">
        <v>928.76480583399996</v>
      </c>
      <c r="G37" s="121">
        <v>1038.9398589</v>
      </c>
      <c r="H37" s="121">
        <v>1202.6806810119999</v>
      </c>
      <c r="I37" s="121">
        <v>1314.293904523</v>
      </c>
      <c r="J37" s="515">
        <v>147.09339799399999</v>
      </c>
      <c r="K37" s="515">
        <v>266.44478930299999</v>
      </c>
      <c r="L37" s="515">
        <v>400.97003584399999</v>
      </c>
      <c r="M37" s="515">
        <v>533.62497271500001</v>
      </c>
      <c r="N37" s="515">
        <v>665.23330668899996</v>
      </c>
    </row>
    <row r="38" spans="1:14">
      <c r="A38" s="522" t="s">
        <v>1074</v>
      </c>
      <c r="B38" s="121">
        <v>0</v>
      </c>
      <c r="C38" s="121">
        <v>0</v>
      </c>
      <c r="D38" s="121">
        <v>0</v>
      </c>
      <c r="E38" s="121">
        <v>0</v>
      </c>
      <c r="F38" s="121">
        <v>644.156919593</v>
      </c>
      <c r="G38" s="121">
        <v>736.06575421699995</v>
      </c>
      <c r="H38" s="121">
        <v>838.05797238499997</v>
      </c>
      <c r="I38" s="121">
        <v>915.47574586799999</v>
      </c>
      <c r="J38" s="515">
        <v>98.567300290000006</v>
      </c>
      <c r="K38" s="515">
        <v>201.11848822100001</v>
      </c>
      <c r="L38" s="515">
        <v>301.90211523400001</v>
      </c>
      <c r="M38" s="515">
        <v>406.351202312</v>
      </c>
      <c r="N38" s="515">
        <v>509.27284971799997</v>
      </c>
    </row>
    <row r="39" spans="1:14" ht="19.5">
      <c r="A39" s="522" t="s">
        <v>1075</v>
      </c>
      <c r="B39" s="121">
        <v>0</v>
      </c>
      <c r="C39" s="121">
        <v>0</v>
      </c>
      <c r="D39" s="121">
        <v>0</v>
      </c>
      <c r="E39" s="121">
        <v>0</v>
      </c>
      <c r="F39" s="121">
        <v>11.431051985</v>
      </c>
      <c r="G39" s="121">
        <v>13.511995602000001</v>
      </c>
      <c r="H39" s="121">
        <v>15.319636874</v>
      </c>
      <c r="I39" s="121">
        <v>17.199233550999999</v>
      </c>
      <c r="J39" s="515">
        <v>1.9119491529999999</v>
      </c>
      <c r="K39" s="515">
        <v>3.6955077639999998</v>
      </c>
      <c r="L39" s="515">
        <v>5.1458018900000004</v>
      </c>
      <c r="M39" s="515">
        <v>6.6313271550000001</v>
      </c>
      <c r="N39" s="515">
        <v>8.8552736230000004</v>
      </c>
    </row>
    <row r="40" spans="1:14">
      <c r="A40" s="522" t="s">
        <v>1076</v>
      </c>
      <c r="B40" s="121">
        <v>0</v>
      </c>
      <c r="C40" s="121">
        <v>0</v>
      </c>
      <c r="D40" s="121">
        <v>0</v>
      </c>
      <c r="E40" s="121">
        <v>0</v>
      </c>
      <c r="F40" s="121">
        <v>232.88508840899999</v>
      </c>
      <c r="G40" s="121">
        <v>246.589732621</v>
      </c>
      <c r="H40" s="121">
        <v>276.57383818300002</v>
      </c>
      <c r="I40" s="121">
        <v>304.93154677000001</v>
      </c>
      <c r="J40" s="515">
        <v>36.234511558000001</v>
      </c>
      <c r="K40" s="515">
        <v>44.645551740000002</v>
      </c>
      <c r="L40" s="515">
        <v>61.384632232999998</v>
      </c>
      <c r="M40" s="515">
        <v>77.272573575999999</v>
      </c>
      <c r="N40" s="515">
        <v>95.736271209999998</v>
      </c>
    </row>
    <row r="41" spans="1:14">
      <c r="A41" s="522" t="s">
        <v>1077</v>
      </c>
      <c r="B41" s="121">
        <v>0</v>
      </c>
      <c r="C41" s="121">
        <v>0</v>
      </c>
      <c r="D41" s="121">
        <v>0</v>
      </c>
      <c r="E41" s="121">
        <v>0</v>
      </c>
      <c r="F41" s="121">
        <v>9.4017775999999997E-2</v>
      </c>
      <c r="G41" s="121">
        <v>9.4267775999999998E-2</v>
      </c>
      <c r="H41" s="121">
        <v>22.284265360999999</v>
      </c>
      <c r="I41" s="121">
        <v>24.105221952000001</v>
      </c>
      <c r="J41" s="515">
        <v>1.684437602</v>
      </c>
      <c r="K41" s="515">
        <v>3.4704978180000001</v>
      </c>
      <c r="L41" s="515">
        <v>5.0022775770000001</v>
      </c>
      <c r="M41" s="515">
        <v>6.6195565509999996</v>
      </c>
      <c r="N41" s="515">
        <v>7.0899808520000001</v>
      </c>
    </row>
    <row r="42" spans="1:14" ht="19.5">
      <c r="A42" s="522" t="s">
        <v>1078</v>
      </c>
      <c r="B42" s="121">
        <v>0</v>
      </c>
      <c r="C42" s="121">
        <v>0</v>
      </c>
      <c r="D42" s="121">
        <v>0</v>
      </c>
      <c r="E42" s="121">
        <v>0</v>
      </c>
      <c r="F42" s="121">
        <v>19.264117276</v>
      </c>
      <c r="G42" s="121">
        <v>20.339796832000001</v>
      </c>
      <c r="H42" s="121">
        <v>21.269181254999999</v>
      </c>
      <c r="I42" s="121">
        <v>22.126469186000001</v>
      </c>
      <c r="J42" s="515">
        <v>0.71925853299999998</v>
      </c>
      <c r="K42" s="515">
        <v>1.3827535179999999</v>
      </c>
      <c r="L42" s="515">
        <v>2.1499225059999998</v>
      </c>
      <c r="M42" s="515">
        <v>2.9182146750000002</v>
      </c>
      <c r="N42" s="515">
        <v>3.541635447</v>
      </c>
    </row>
    <row r="43" spans="1:14" ht="19.5">
      <c r="A43" s="522" t="s">
        <v>1079</v>
      </c>
      <c r="B43" s="121">
        <v>0</v>
      </c>
      <c r="C43" s="121">
        <v>0</v>
      </c>
      <c r="D43" s="121">
        <v>0</v>
      </c>
      <c r="E43" s="121">
        <v>0</v>
      </c>
      <c r="F43" s="121">
        <v>20.933610795</v>
      </c>
      <c r="G43" s="121">
        <v>22.338311852</v>
      </c>
      <c r="H43" s="121">
        <v>29.175786953999999</v>
      </c>
      <c r="I43" s="121">
        <v>30.455687196</v>
      </c>
      <c r="J43" s="515">
        <v>7.9759408580000004</v>
      </c>
      <c r="K43" s="515">
        <v>12.131990242000001</v>
      </c>
      <c r="L43" s="515">
        <v>25.385286403999999</v>
      </c>
      <c r="M43" s="515">
        <v>33.832098446000003</v>
      </c>
      <c r="N43" s="515">
        <v>40.737295838999998</v>
      </c>
    </row>
    <row r="44" spans="1:14">
      <c r="A44" s="511" t="s">
        <v>1080</v>
      </c>
      <c r="B44" s="121">
        <v>4.7337300000000004</v>
      </c>
      <c r="C44" s="121">
        <v>5.9317770000000003</v>
      </c>
      <c r="D44" s="121">
        <v>6.5522980000000004</v>
      </c>
      <c r="E44" s="121">
        <v>7.3530340000000001</v>
      </c>
      <c r="F44" s="121">
        <v>10.106840819</v>
      </c>
      <c r="G44" s="121">
        <v>9.449353297</v>
      </c>
      <c r="H44" s="121">
        <v>10.702602632</v>
      </c>
      <c r="I44" s="121">
        <v>12.2620445</v>
      </c>
      <c r="J44" s="515">
        <v>8.5381994920000004</v>
      </c>
      <c r="K44" s="515">
        <v>5.0665928840000003</v>
      </c>
      <c r="L44" s="515">
        <v>5.2068319809999997</v>
      </c>
      <c r="M44" s="515">
        <v>6.2196068870000003</v>
      </c>
      <c r="N44" s="515">
        <v>7.6902001970000002</v>
      </c>
    </row>
    <row r="45" spans="1:14">
      <c r="A45" s="511" t="s">
        <v>1081</v>
      </c>
      <c r="B45" s="121">
        <v>470.15013756500002</v>
      </c>
      <c r="C45" s="121">
        <v>575.15811653399987</v>
      </c>
      <c r="D45" s="121">
        <v>665.18212685699996</v>
      </c>
      <c r="E45" s="121">
        <v>767.33151836499997</v>
      </c>
      <c r="F45" s="121">
        <v>868.10160518299995</v>
      </c>
      <c r="G45" s="121">
        <v>994.47394091800004</v>
      </c>
      <c r="H45" s="121">
        <v>1114.9452988759999</v>
      </c>
      <c r="I45" s="121">
        <v>1260.0722634870001</v>
      </c>
      <c r="J45" s="515">
        <v>193.62492282900001</v>
      </c>
      <c r="K45" s="515">
        <v>244.56081903500001</v>
      </c>
      <c r="L45" s="515">
        <v>356.08345366399999</v>
      </c>
      <c r="M45" s="515">
        <v>473.066231383</v>
      </c>
      <c r="N45" s="515">
        <v>602.31450269300001</v>
      </c>
    </row>
    <row r="46" spans="1:14">
      <c r="A46" s="522" t="s">
        <v>1082</v>
      </c>
      <c r="B46" s="121">
        <v>457.68810956499999</v>
      </c>
      <c r="C46" s="121">
        <v>559.35312153399991</v>
      </c>
      <c r="D46" s="121">
        <v>651.03434985700005</v>
      </c>
      <c r="E46" s="121">
        <v>748.91070636500001</v>
      </c>
      <c r="F46" s="121">
        <v>847.53257445099996</v>
      </c>
      <c r="G46" s="121">
        <v>969.86881619799999</v>
      </c>
      <c r="H46" s="121">
        <v>1086.5368021199999</v>
      </c>
      <c r="I46" s="121">
        <v>1231.2107233310001</v>
      </c>
      <c r="J46" s="515">
        <v>191.515344086</v>
      </c>
      <c r="K46" s="515">
        <v>240.282952099</v>
      </c>
      <c r="L46" s="515">
        <v>349.22214915199999</v>
      </c>
      <c r="M46" s="515">
        <v>464.34476266799999</v>
      </c>
      <c r="N46" s="515">
        <v>590.26614551700004</v>
      </c>
    </row>
    <row r="47" spans="1:14" ht="19.5">
      <c r="A47" s="522" t="s">
        <v>1083</v>
      </c>
      <c r="B47" s="121">
        <v>1.7E-8</v>
      </c>
      <c r="C47" s="121">
        <v>1.7999999999999999E-8</v>
      </c>
      <c r="D47" s="121">
        <v>1.9000000000000001E-8</v>
      </c>
      <c r="E47" s="121">
        <v>2E-8</v>
      </c>
      <c r="F47" s="121">
        <v>1.585613116</v>
      </c>
      <c r="G47" s="121">
        <v>1.82167681</v>
      </c>
      <c r="H47" s="121">
        <v>2.346596602</v>
      </c>
      <c r="I47" s="121">
        <v>2.6176385199999999</v>
      </c>
      <c r="J47" s="515">
        <v>0.413589712</v>
      </c>
      <c r="K47" s="515">
        <v>0.88342950099999995</v>
      </c>
      <c r="L47" s="515">
        <v>0.91742175400000003</v>
      </c>
      <c r="M47" s="515">
        <v>1.1500258379999999</v>
      </c>
      <c r="N47" s="515">
        <v>1.3946463250000001</v>
      </c>
    </row>
    <row r="48" spans="1:14">
      <c r="A48" s="522" t="s">
        <v>1084</v>
      </c>
      <c r="B48" s="121">
        <v>12.462028</v>
      </c>
      <c r="C48" s="121">
        <v>15.804995</v>
      </c>
      <c r="D48" s="121">
        <v>14.147777</v>
      </c>
      <c r="E48" s="121">
        <v>18.420812000000002</v>
      </c>
      <c r="F48" s="121">
        <v>18.983417616000001</v>
      </c>
      <c r="G48" s="121">
        <v>22.78344791</v>
      </c>
      <c r="H48" s="121">
        <v>26.061900154</v>
      </c>
      <c r="I48" s="121">
        <v>26.243901636</v>
      </c>
      <c r="J48" s="515">
        <v>1.6959890310000001</v>
      </c>
      <c r="K48" s="515">
        <v>3.3944374349999999</v>
      </c>
      <c r="L48" s="515">
        <v>5.943882758</v>
      </c>
      <c r="M48" s="515">
        <v>7.571442877</v>
      </c>
      <c r="N48" s="515">
        <v>10.653710851</v>
      </c>
    </row>
    <row r="49" spans="1:14">
      <c r="A49" s="511" t="s">
        <v>1085</v>
      </c>
      <c r="B49" s="121">
        <v>0</v>
      </c>
      <c r="C49" s="121">
        <v>0</v>
      </c>
      <c r="D49" s="121">
        <v>0</v>
      </c>
      <c r="E49" s="121">
        <v>0</v>
      </c>
      <c r="F49" s="121">
        <v>161.285413428</v>
      </c>
      <c r="G49" s="121">
        <v>178.91909107199999</v>
      </c>
      <c r="H49" s="121">
        <v>227.55291386799999</v>
      </c>
      <c r="I49" s="121">
        <v>242.945935343</v>
      </c>
      <c r="J49" s="515">
        <v>20.042743246000001</v>
      </c>
      <c r="K49" s="515">
        <v>42.243837741</v>
      </c>
      <c r="L49" s="515">
        <v>64.672199644000003</v>
      </c>
      <c r="M49" s="515">
        <v>85.415525106999993</v>
      </c>
      <c r="N49" s="515">
        <v>101.260803955</v>
      </c>
    </row>
    <row r="50" spans="1:14">
      <c r="A50" s="522" t="s">
        <v>1086</v>
      </c>
      <c r="B50" s="121">
        <v>0</v>
      </c>
      <c r="C50" s="121">
        <v>0</v>
      </c>
      <c r="D50" s="121">
        <v>0</v>
      </c>
      <c r="E50" s="121">
        <v>0</v>
      </c>
      <c r="F50" s="121">
        <v>0</v>
      </c>
      <c r="G50" s="121">
        <v>0</v>
      </c>
      <c r="H50" s="121">
        <v>0</v>
      </c>
      <c r="I50" s="121">
        <v>0.61499082800000004</v>
      </c>
      <c r="J50" s="515">
        <v>1.0180569999999999E-3</v>
      </c>
      <c r="K50" s="515">
        <v>2.8962459999999999E-3</v>
      </c>
      <c r="L50" s="515">
        <v>6.5252440000000004E-3</v>
      </c>
      <c r="M50" s="515">
        <v>7.9559143999999998E-2</v>
      </c>
      <c r="N50" s="515">
        <v>0.218741456</v>
      </c>
    </row>
    <row r="51" spans="1:14">
      <c r="A51" s="522" t="s">
        <v>1087</v>
      </c>
      <c r="B51" s="121">
        <v>0</v>
      </c>
      <c r="C51" s="121">
        <v>0</v>
      </c>
      <c r="D51" s="121">
        <v>0</v>
      </c>
      <c r="E51" s="121">
        <v>0</v>
      </c>
      <c r="F51" s="121">
        <v>161.285413428</v>
      </c>
      <c r="G51" s="121">
        <v>178.91909107199999</v>
      </c>
      <c r="H51" s="121">
        <v>227.55291386799999</v>
      </c>
      <c r="I51" s="121">
        <v>242.330944515</v>
      </c>
      <c r="J51" s="515">
        <v>20.041725189000001</v>
      </c>
      <c r="K51" s="515">
        <v>42.240941495000001</v>
      </c>
      <c r="L51" s="515">
        <v>64.6656744</v>
      </c>
      <c r="M51" s="515">
        <v>85.335965963000007</v>
      </c>
      <c r="N51" s="515">
        <v>101.042062499</v>
      </c>
    </row>
    <row r="52" spans="1:14">
      <c r="A52" s="511" t="s">
        <v>1088</v>
      </c>
      <c r="B52" s="121">
        <v>747.15254671102002</v>
      </c>
      <c r="C52" s="121">
        <v>952.70220462322993</v>
      </c>
      <c r="D52" s="121">
        <v>1114.8880219636198</v>
      </c>
      <c r="E52" s="121">
        <v>1313.8304064966601</v>
      </c>
      <c r="F52" s="121">
        <v>1471.4019117610001</v>
      </c>
      <c r="G52" s="121">
        <v>1707.02846866</v>
      </c>
      <c r="H52" s="121">
        <v>1776.1548113870001</v>
      </c>
      <c r="I52" s="121">
        <v>1999.496690837</v>
      </c>
      <c r="J52" s="515">
        <v>248.97537470500001</v>
      </c>
      <c r="K52" s="515">
        <v>311.32574064699998</v>
      </c>
      <c r="L52" s="515">
        <v>441.66407738700002</v>
      </c>
      <c r="M52" s="515">
        <v>523.59386157999995</v>
      </c>
      <c r="N52" s="515">
        <v>649.34962092499995</v>
      </c>
    </row>
    <row r="53" spans="1:14" ht="19.5">
      <c r="A53" s="522" t="s">
        <v>1089</v>
      </c>
      <c r="B53" s="121">
        <v>1.7E-8</v>
      </c>
      <c r="C53" s="121">
        <v>1.7999999999999999E-8</v>
      </c>
      <c r="D53" s="121">
        <v>1.9000000000000001E-8</v>
      </c>
      <c r="E53" s="121">
        <v>2E-8</v>
      </c>
      <c r="F53" s="121">
        <v>1286.1969824309999</v>
      </c>
      <c r="G53" s="121">
        <v>1551.942659714</v>
      </c>
      <c r="H53" s="121">
        <v>1305.4015465120001</v>
      </c>
      <c r="I53" s="121">
        <v>1851.9799445260001</v>
      </c>
      <c r="J53" s="515">
        <v>225.785320146</v>
      </c>
      <c r="K53" s="515">
        <v>254.89751098599999</v>
      </c>
      <c r="L53" s="515">
        <v>372.17012906600002</v>
      </c>
      <c r="M53" s="515">
        <v>461.659079314</v>
      </c>
      <c r="N53" s="515">
        <v>576.50204871899996</v>
      </c>
    </row>
    <row r="54" spans="1:14" ht="29.25">
      <c r="A54" s="512" t="s">
        <v>1090</v>
      </c>
      <c r="B54" s="121">
        <v>527.02602199251999</v>
      </c>
      <c r="C54" s="121">
        <v>673.69544753538992</v>
      </c>
      <c r="D54" s="121">
        <v>787.80104350645979</v>
      </c>
      <c r="E54" s="121">
        <v>958.20463602414998</v>
      </c>
      <c r="F54" s="121">
        <v>1075.4174712189999</v>
      </c>
      <c r="G54" s="121">
        <v>1290.2335416589999</v>
      </c>
      <c r="H54" s="121">
        <v>1299.9026411509999</v>
      </c>
      <c r="I54" s="121">
        <v>1494.050630813</v>
      </c>
      <c r="J54" s="515">
        <v>218.685813938</v>
      </c>
      <c r="K54" s="515">
        <v>254.18582617000001</v>
      </c>
      <c r="L54" s="515">
        <v>371.27814223799999</v>
      </c>
      <c r="M54" s="515">
        <v>461.21780790700001</v>
      </c>
      <c r="N54" s="515">
        <v>575.45615716099996</v>
      </c>
    </row>
    <row r="55" spans="1:14" ht="29.25">
      <c r="A55" s="512" t="s">
        <v>1091</v>
      </c>
      <c r="B55" s="121">
        <v>212.02300399999999</v>
      </c>
      <c r="C55" s="121">
        <v>268.312386</v>
      </c>
      <c r="D55" s="121">
        <v>314.794736</v>
      </c>
      <c r="E55" s="121">
        <v>341.54420199999998</v>
      </c>
      <c r="F55" s="121">
        <v>17.310505328000001</v>
      </c>
      <c r="G55" s="121">
        <v>17.342505328000001</v>
      </c>
      <c r="H55" s="121">
        <v>0.27464232799999999</v>
      </c>
      <c r="I55" s="121">
        <v>0.249642328</v>
      </c>
      <c r="J55" s="515">
        <v>0</v>
      </c>
      <c r="K55" s="515">
        <v>0</v>
      </c>
      <c r="L55" s="515">
        <v>0</v>
      </c>
      <c r="M55" s="515">
        <v>0</v>
      </c>
      <c r="N55" s="515">
        <v>0</v>
      </c>
    </row>
    <row r="56" spans="1:14" ht="29.25">
      <c r="A56" s="512" t="s">
        <v>1092</v>
      </c>
      <c r="B56" s="121">
        <v>0</v>
      </c>
      <c r="C56" s="121">
        <v>0</v>
      </c>
      <c r="D56" s="121">
        <v>0</v>
      </c>
      <c r="E56" s="121">
        <v>0</v>
      </c>
      <c r="F56" s="121">
        <v>264.73412888399997</v>
      </c>
      <c r="G56" s="121">
        <v>265.67358572699999</v>
      </c>
      <c r="H56" s="121">
        <v>5.2242630329999997</v>
      </c>
      <c r="I56" s="121">
        <v>357.67967138500001</v>
      </c>
      <c r="J56" s="515">
        <v>7.0995062080000002</v>
      </c>
      <c r="K56" s="515">
        <v>0.711684816</v>
      </c>
      <c r="L56" s="515">
        <v>0.89198682799999995</v>
      </c>
      <c r="M56" s="515">
        <v>0.441271407</v>
      </c>
      <c r="N56" s="515">
        <v>1.0458915580000001</v>
      </c>
    </row>
    <row r="57" spans="1:14" ht="29.25" customHeight="1">
      <c r="A57" s="522" t="s">
        <v>1093</v>
      </c>
      <c r="B57" s="121">
        <v>0</v>
      </c>
      <c r="C57" s="121">
        <v>0</v>
      </c>
      <c r="D57" s="121">
        <v>0</v>
      </c>
      <c r="E57" s="121">
        <v>0</v>
      </c>
      <c r="F57" s="121">
        <v>6.330405141</v>
      </c>
      <c r="G57" s="121">
        <v>5.5</v>
      </c>
      <c r="H57" s="121">
        <v>332.30715202599998</v>
      </c>
      <c r="I57" s="121">
        <v>6.6</v>
      </c>
      <c r="J57" s="515">
        <v>0.55000000000000004</v>
      </c>
      <c r="K57" s="515">
        <v>26.286446854000001</v>
      </c>
      <c r="L57" s="515">
        <v>29.588636362999999</v>
      </c>
      <c r="M57" s="515">
        <v>2.2000000000000002</v>
      </c>
      <c r="N57" s="515">
        <v>2.75</v>
      </c>
    </row>
    <row r="58" spans="1:14" ht="19.5" customHeight="1">
      <c r="A58" s="522" t="s">
        <v>1094</v>
      </c>
      <c r="B58" s="121">
        <v>8.1035207184899996</v>
      </c>
      <c r="C58" s="121">
        <v>10.694371087819997</v>
      </c>
      <c r="D58" s="121">
        <v>12.29224245716</v>
      </c>
      <c r="E58" s="121">
        <v>14.08156847249</v>
      </c>
      <c r="F58" s="121">
        <v>107.609401189</v>
      </c>
      <c r="G58" s="121">
        <v>128.27883594599999</v>
      </c>
      <c r="H58" s="121">
        <v>138.446112849</v>
      </c>
      <c r="I58" s="121">
        <v>140.916746311</v>
      </c>
      <c r="J58" s="515">
        <v>22.640054558999999</v>
      </c>
      <c r="K58" s="515">
        <v>30.141782806999998</v>
      </c>
      <c r="L58" s="515">
        <v>39.905311957999999</v>
      </c>
      <c r="M58" s="515">
        <v>59.734782266000003</v>
      </c>
      <c r="N58" s="515">
        <v>70.097572205999995</v>
      </c>
    </row>
    <row r="59" spans="1:14">
      <c r="A59" s="511" t="s">
        <v>1095</v>
      </c>
      <c r="B59" s="121">
        <v>55.954973000000003</v>
      </c>
      <c r="C59" s="121">
        <v>67.164544000000006</v>
      </c>
      <c r="D59" s="121">
        <v>77.963425000000001</v>
      </c>
      <c r="E59" s="121">
        <v>89.217747000000003</v>
      </c>
      <c r="F59" s="121">
        <v>62.213017696000001</v>
      </c>
      <c r="G59" s="121">
        <v>69.504662988999996</v>
      </c>
      <c r="H59" s="121">
        <v>77.720735344000005</v>
      </c>
      <c r="I59" s="121">
        <v>83.969430837000004</v>
      </c>
      <c r="J59" s="515">
        <v>9.6372594960000004</v>
      </c>
      <c r="K59" s="515">
        <v>15.799419627000001</v>
      </c>
      <c r="L59" s="515">
        <v>22.245247334999998</v>
      </c>
      <c r="M59" s="515">
        <v>28.819806577000001</v>
      </c>
      <c r="N59" s="515">
        <v>36.662190455000001</v>
      </c>
    </row>
    <row r="60" spans="1:14">
      <c r="A60" s="511" t="s">
        <v>1096</v>
      </c>
      <c r="B60" s="121">
        <v>287.55018312278997</v>
      </c>
      <c r="C60" s="121">
        <v>349.21710506503001</v>
      </c>
      <c r="D60" s="121">
        <v>401.20144288023999</v>
      </c>
      <c r="E60" s="121">
        <v>458.17598147902004</v>
      </c>
      <c r="F60" s="121">
        <v>18.584949983000001</v>
      </c>
      <c r="G60" s="121">
        <v>16.563194671000002</v>
      </c>
      <c r="H60" s="121">
        <v>12.671032096999999</v>
      </c>
      <c r="I60" s="121">
        <v>13.434084168</v>
      </c>
      <c r="J60" s="515">
        <v>3.8872898999999999</v>
      </c>
      <c r="K60" s="515">
        <v>3.2353222389999998</v>
      </c>
      <c r="L60" s="515">
        <v>3.5377157960000001</v>
      </c>
      <c r="M60" s="515">
        <v>5.4609795999999999</v>
      </c>
      <c r="N60" s="515">
        <v>6.6129473939999999</v>
      </c>
    </row>
    <row r="61" spans="1:14">
      <c r="A61" s="511" t="s">
        <v>1097</v>
      </c>
      <c r="B61" s="121">
        <v>1.7E-8</v>
      </c>
      <c r="C61" s="121">
        <v>1.7999999999999999E-8</v>
      </c>
      <c r="D61" s="121">
        <v>1.9000000000000001E-8</v>
      </c>
      <c r="E61" s="121">
        <v>2E-8</v>
      </c>
      <c r="F61" s="121">
        <v>218.82907536600001</v>
      </c>
      <c r="G61" s="121">
        <v>255.78402187899999</v>
      </c>
      <c r="H61" s="121">
        <v>285.25692447799997</v>
      </c>
      <c r="I61" s="121">
        <v>331.12971559900001</v>
      </c>
      <c r="J61" s="515">
        <v>49.055213991999999</v>
      </c>
      <c r="K61" s="515">
        <v>95.343985825000004</v>
      </c>
      <c r="L61" s="515">
        <v>157.09610239</v>
      </c>
      <c r="M61" s="515">
        <v>212.680316463</v>
      </c>
      <c r="N61" s="515">
        <v>272.63772495900002</v>
      </c>
    </row>
    <row r="62" spans="1:14">
      <c r="A62" s="511" t="s">
        <v>1098</v>
      </c>
      <c r="B62" s="121">
        <v>376.22249460799998</v>
      </c>
      <c r="C62" s="121">
        <v>452.83061033199999</v>
      </c>
      <c r="D62" s="121">
        <v>545.68551595200006</v>
      </c>
      <c r="E62" s="121">
        <v>643.77453571199999</v>
      </c>
      <c r="F62" s="121">
        <v>426.654235465</v>
      </c>
      <c r="G62" s="121">
        <v>515.00330301899999</v>
      </c>
      <c r="H62" s="121">
        <v>594.62343265300001</v>
      </c>
      <c r="I62" s="121">
        <v>643.24880927900006</v>
      </c>
      <c r="J62" s="515">
        <v>78.234126056999997</v>
      </c>
      <c r="K62" s="515">
        <v>69.799674288999995</v>
      </c>
      <c r="L62" s="515">
        <v>174.89487182600001</v>
      </c>
      <c r="M62" s="515">
        <v>229.95332186600001</v>
      </c>
      <c r="N62" s="515">
        <v>281.58542177700002</v>
      </c>
    </row>
    <row r="63" spans="1:14">
      <c r="A63" s="521" t="s">
        <v>1099</v>
      </c>
      <c r="B63" s="121">
        <v>105.09154690104999</v>
      </c>
      <c r="C63" s="121">
        <v>109.45992875029999</v>
      </c>
      <c r="D63" s="121">
        <v>132.79842191483999</v>
      </c>
      <c r="E63" s="121">
        <v>167.95233184399001</v>
      </c>
      <c r="F63" s="121">
        <v>174.965112597</v>
      </c>
      <c r="G63" s="121">
        <v>175.640320629</v>
      </c>
      <c r="H63" s="121">
        <v>196.04875363599999</v>
      </c>
      <c r="I63" s="121">
        <v>213.991413819</v>
      </c>
      <c r="J63" s="515">
        <v>16.087276030999998</v>
      </c>
      <c r="K63" s="515">
        <v>28.298877830999999</v>
      </c>
      <c r="L63" s="515">
        <v>32.605868569000002</v>
      </c>
      <c r="M63" s="515">
        <v>42.409030235000003</v>
      </c>
      <c r="N63" s="515">
        <v>58.738140454000003</v>
      </c>
    </row>
    <row r="64" spans="1:14">
      <c r="A64" s="513" t="s">
        <v>1100</v>
      </c>
      <c r="B64" s="121">
        <v>515.72346093439</v>
      </c>
      <c r="C64" s="121">
        <v>644.60828722976009</v>
      </c>
      <c r="D64" s="121">
        <v>815.44708968895009</v>
      </c>
      <c r="E64" s="121">
        <v>927.07367169350016</v>
      </c>
      <c r="F64" s="121">
        <v>1091.668196933</v>
      </c>
      <c r="G64" s="121">
        <v>1177.8882223359999</v>
      </c>
      <c r="H64" s="121">
        <v>1418.033116909</v>
      </c>
      <c r="I64" s="121">
        <v>1589.2606692280001</v>
      </c>
      <c r="J64" s="515">
        <v>223.20583450699999</v>
      </c>
      <c r="K64" s="515">
        <v>404.50735313299998</v>
      </c>
      <c r="L64" s="515">
        <v>621.36277324599996</v>
      </c>
      <c r="M64" s="515">
        <v>894.28606483900001</v>
      </c>
      <c r="N64" s="515">
        <v>1123.899959112</v>
      </c>
    </row>
    <row r="65" spans="1:14">
      <c r="A65" s="513" t="s">
        <v>1101</v>
      </c>
      <c r="B65" s="121">
        <v>0</v>
      </c>
      <c r="C65" s="121">
        <v>0</v>
      </c>
      <c r="D65" s="121">
        <v>0</v>
      </c>
      <c r="E65" s="121">
        <v>0</v>
      </c>
      <c r="F65" s="121">
        <v>0</v>
      </c>
      <c r="G65" s="121">
        <v>0</v>
      </c>
      <c r="H65" s="121">
        <v>0</v>
      </c>
      <c r="I65" s="121">
        <v>0</v>
      </c>
      <c r="J65" s="121">
        <v>0</v>
      </c>
      <c r="K65" s="121">
        <v>0</v>
      </c>
      <c r="L65" s="515">
        <v>0</v>
      </c>
      <c r="M65" s="515">
        <v>0</v>
      </c>
      <c r="N65" s="515">
        <v>0</v>
      </c>
    </row>
    <row r="66" spans="1:14">
      <c r="A66" s="521" t="s">
        <v>1102</v>
      </c>
      <c r="B66" s="121">
        <v>75.131707000000006</v>
      </c>
      <c r="C66" s="121">
        <v>95.226270999999997</v>
      </c>
      <c r="D66" s="121">
        <v>128.64326</v>
      </c>
      <c r="E66" s="121">
        <v>149.61720700000001</v>
      </c>
      <c r="F66" s="121">
        <v>198.37719235700001</v>
      </c>
      <c r="G66" s="121">
        <v>216.65902842099999</v>
      </c>
      <c r="H66" s="121">
        <v>277.57855529900002</v>
      </c>
      <c r="I66" s="121">
        <v>316.63486329199998</v>
      </c>
      <c r="J66" s="515">
        <v>47.516897313999998</v>
      </c>
      <c r="K66" s="515">
        <v>87.017788871999997</v>
      </c>
      <c r="L66" s="515">
        <v>120.019873272</v>
      </c>
      <c r="M66" s="515">
        <v>171.97967628999999</v>
      </c>
      <c r="N66" s="515">
        <v>216.23906271999999</v>
      </c>
    </row>
    <row r="67" spans="1:14">
      <c r="A67" s="521" t="s">
        <v>1103</v>
      </c>
      <c r="B67" s="121">
        <v>0.35480600000000001</v>
      </c>
      <c r="C67" s="121">
        <v>0.26423800000000014</v>
      </c>
      <c r="D67" s="121">
        <v>0.87384099999999998</v>
      </c>
      <c r="E67" s="121">
        <v>2.6422470000000007</v>
      </c>
      <c r="F67" s="121">
        <v>5.3026403090000001</v>
      </c>
      <c r="G67" s="121">
        <v>5.6552477530000003</v>
      </c>
      <c r="H67" s="121">
        <v>5.733099653</v>
      </c>
      <c r="I67" s="121">
        <v>4.451929281</v>
      </c>
      <c r="J67" s="515">
        <v>3.7458601489999999</v>
      </c>
      <c r="K67" s="515">
        <v>3.697030217</v>
      </c>
      <c r="L67" s="515">
        <v>-1.610742039</v>
      </c>
      <c r="M67" s="515">
        <v>-3.9774237079999999</v>
      </c>
      <c r="N67" s="515">
        <v>-6.3175196549999999</v>
      </c>
    </row>
    <row r="68" spans="1:14">
      <c r="A68" s="513" t="s">
        <v>1033</v>
      </c>
      <c r="B68" s="121">
        <v>440.94655993439</v>
      </c>
      <c r="C68" s="121">
        <v>549.64625422975996</v>
      </c>
      <c r="D68" s="121">
        <v>687.67767068895012</v>
      </c>
      <c r="E68" s="121">
        <v>780.09871169350004</v>
      </c>
      <c r="F68" s="121">
        <v>898.593644885</v>
      </c>
      <c r="G68" s="121">
        <v>966.88444166800002</v>
      </c>
      <c r="H68" s="121">
        <v>1146.1876612630001</v>
      </c>
      <c r="I68" s="121">
        <v>1277.0777352170001</v>
      </c>
      <c r="J68" s="515">
        <v>179.434797342</v>
      </c>
      <c r="K68" s="515">
        <v>321.18659447800002</v>
      </c>
      <c r="L68" s="515">
        <v>499.73215793499998</v>
      </c>
      <c r="M68" s="515">
        <v>718.32896484100002</v>
      </c>
      <c r="N68" s="515">
        <v>901.34337673699997</v>
      </c>
    </row>
    <row r="69" spans="1:14" ht="19.5">
      <c r="A69" s="513" t="s">
        <v>1036</v>
      </c>
      <c r="B69" s="121">
        <v>0</v>
      </c>
      <c r="C69" s="121">
        <v>0</v>
      </c>
      <c r="D69" s="121">
        <v>0</v>
      </c>
      <c r="E69" s="121">
        <v>0</v>
      </c>
      <c r="F69" s="121">
        <v>24.616498501999999</v>
      </c>
      <c r="G69" s="121">
        <v>25.860754577000002</v>
      </c>
      <c r="H69" s="121">
        <v>5.8224142560000001</v>
      </c>
      <c r="I69" s="121">
        <v>3.6413071389999998</v>
      </c>
      <c r="J69" s="515">
        <v>-9.2098774520000006</v>
      </c>
      <c r="K69" s="515">
        <v>-10.592679874</v>
      </c>
      <c r="L69" s="515">
        <v>-12.882651443</v>
      </c>
      <c r="M69" s="515">
        <v>-12.894106248</v>
      </c>
      <c r="N69" s="515">
        <v>-15.026365698999999</v>
      </c>
    </row>
    <row r="70" spans="1:14" ht="19.5">
      <c r="A70" s="521" t="s">
        <v>1104</v>
      </c>
      <c r="B70" s="121">
        <v>0</v>
      </c>
      <c r="C70" s="121">
        <v>0</v>
      </c>
      <c r="D70" s="121">
        <v>0</v>
      </c>
      <c r="E70" s="121">
        <v>0</v>
      </c>
      <c r="F70" s="121">
        <v>0</v>
      </c>
      <c r="G70" s="121">
        <v>0</v>
      </c>
      <c r="H70" s="121">
        <v>0</v>
      </c>
      <c r="I70" s="121">
        <v>0</v>
      </c>
      <c r="J70" s="515">
        <v>0</v>
      </c>
      <c r="K70" s="515">
        <v>0</v>
      </c>
      <c r="L70" s="515">
        <v>0</v>
      </c>
      <c r="M70" s="515">
        <v>0</v>
      </c>
      <c r="N70" s="515">
        <v>0</v>
      </c>
    </row>
    <row r="71" spans="1:14" ht="19.5">
      <c r="A71" s="521" t="s">
        <v>1105</v>
      </c>
      <c r="B71" s="121">
        <v>0</v>
      </c>
      <c r="C71" s="121">
        <v>0</v>
      </c>
      <c r="D71" s="121">
        <v>0</v>
      </c>
      <c r="E71" s="121">
        <v>0</v>
      </c>
      <c r="F71" s="121">
        <v>36.442176001</v>
      </c>
      <c r="G71" s="121">
        <v>36.442176001</v>
      </c>
      <c r="H71" s="121">
        <v>0</v>
      </c>
      <c r="I71" s="121">
        <v>0</v>
      </c>
      <c r="J71" s="515">
        <v>0</v>
      </c>
      <c r="K71" s="515">
        <v>0</v>
      </c>
      <c r="L71" s="515">
        <v>0</v>
      </c>
      <c r="M71" s="515">
        <v>0</v>
      </c>
      <c r="N71" s="515">
        <v>0</v>
      </c>
    </row>
    <row r="72" spans="1:14" ht="19.5">
      <c r="A72" s="521" t="s">
        <v>1106</v>
      </c>
      <c r="B72" s="121">
        <v>0</v>
      </c>
      <c r="C72" s="121">
        <v>0</v>
      </c>
      <c r="D72" s="121">
        <v>0</v>
      </c>
      <c r="E72" s="121">
        <v>0</v>
      </c>
      <c r="F72" s="121">
        <v>0</v>
      </c>
      <c r="G72" s="121">
        <v>0</v>
      </c>
      <c r="H72" s="121">
        <v>0</v>
      </c>
      <c r="I72" s="121">
        <v>0</v>
      </c>
      <c r="J72" s="515">
        <v>0</v>
      </c>
      <c r="K72" s="515">
        <v>0</v>
      </c>
      <c r="L72" s="515">
        <v>0</v>
      </c>
      <c r="M72" s="515">
        <v>0</v>
      </c>
      <c r="N72" s="515">
        <v>0</v>
      </c>
    </row>
    <row r="73" spans="1:14" ht="29.25">
      <c r="A73" s="521" t="s">
        <v>1107</v>
      </c>
      <c r="B73" s="121">
        <v>0</v>
      </c>
      <c r="C73" s="121">
        <v>0</v>
      </c>
      <c r="D73" s="121">
        <v>0</v>
      </c>
      <c r="E73" s="121">
        <v>0</v>
      </c>
      <c r="F73" s="121">
        <v>0</v>
      </c>
      <c r="G73" s="121">
        <v>0</v>
      </c>
      <c r="H73" s="121">
        <v>0</v>
      </c>
      <c r="I73" s="121">
        <v>0</v>
      </c>
      <c r="J73" s="515">
        <v>0</v>
      </c>
      <c r="K73" s="515">
        <v>0</v>
      </c>
      <c r="L73" s="515">
        <v>0</v>
      </c>
      <c r="M73" s="515">
        <v>0</v>
      </c>
      <c r="N73" s="515">
        <v>0</v>
      </c>
    </row>
    <row r="74" spans="1:14" ht="29.25">
      <c r="A74" s="521" t="s">
        <v>1108</v>
      </c>
      <c r="B74" s="121">
        <v>0</v>
      </c>
      <c r="C74" s="121">
        <v>0</v>
      </c>
      <c r="D74" s="121">
        <v>0</v>
      </c>
      <c r="E74" s="121">
        <v>0</v>
      </c>
      <c r="F74" s="121">
        <v>-11.825677498999999</v>
      </c>
      <c r="G74" s="121">
        <v>-10.581421424</v>
      </c>
      <c r="H74" s="121">
        <v>5.8224142560000001</v>
      </c>
      <c r="I74" s="121">
        <v>3.6413071389999998</v>
      </c>
      <c r="J74" s="515">
        <v>-9.2098774520000006</v>
      </c>
      <c r="K74" s="515">
        <v>-10.592679874</v>
      </c>
      <c r="L74" s="515">
        <v>-12.882651443</v>
      </c>
      <c r="M74" s="515">
        <v>-12.894106248</v>
      </c>
      <c r="N74" s="515">
        <v>-15.026365698999999</v>
      </c>
    </row>
    <row r="75" spans="1:14">
      <c r="A75" s="513" t="s">
        <v>1109</v>
      </c>
      <c r="B75" s="121">
        <v>0</v>
      </c>
      <c r="C75" s="121">
        <v>0</v>
      </c>
      <c r="D75" s="121">
        <v>0</v>
      </c>
      <c r="E75" s="121">
        <v>0</v>
      </c>
      <c r="F75" s="121">
        <v>911.26050938699996</v>
      </c>
      <c r="G75" s="121">
        <v>986.738934245</v>
      </c>
      <c r="H75" s="121">
        <v>1151.997192519</v>
      </c>
      <c r="I75" s="121">
        <v>1280.716755356</v>
      </c>
      <c r="J75" s="515">
        <v>170.22263289</v>
      </c>
      <c r="K75" s="515">
        <v>310.59391460400002</v>
      </c>
      <c r="L75" s="515">
        <v>486.84721949200002</v>
      </c>
      <c r="M75" s="515">
        <v>705.43257159300003</v>
      </c>
      <c r="N75" s="515">
        <v>886.31472403800001</v>
      </c>
    </row>
    <row r="76" spans="1:14" ht="15.75" customHeight="1">
      <c r="A76" s="651"/>
      <c r="B76" s="652"/>
      <c r="C76" s="652"/>
      <c r="D76" s="652"/>
      <c r="E76" s="652"/>
      <c r="F76" s="652"/>
      <c r="G76" s="652"/>
      <c r="H76" s="652"/>
      <c r="I76" s="652"/>
      <c r="J76" s="652"/>
      <c r="K76" s="652"/>
      <c r="L76" s="652"/>
      <c r="M76" s="652"/>
      <c r="N76" s="652"/>
    </row>
  </sheetData>
  <customSheetViews>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s>
  <mergeCells count="2">
    <mergeCell ref="A1:N1"/>
    <mergeCell ref="A76:N76"/>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28"/>
  <sheetViews>
    <sheetView workbookViewId="0">
      <pane xSplit="1" ySplit="2" topLeftCell="B3" activePane="bottomRight" state="frozen"/>
      <selection activeCell="F41" sqref="F41"/>
      <selection pane="topRight" activeCell="F41" sqref="F41"/>
      <selection pane="bottomLeft" activeCell="F41" sqref="F41"/>
      <selection pane="bottomRight" activeCell="M33" sqref="M33"/>
    </sheetView>
  </sheetViews>
  <sheetFormatPr defaultColWidth="9.140625" defaultRowHeight="9.75"/>
  <cols>
    <col min="1" max="1" width="38.5703125" style="3" customWidth="1"/>
    <col min="2" max="9" width="6" style="3" customWidth="1"/>
    <col min="10" max="16384" width="9.140625" style="3"/>
  </cols>
  <sheetData>
    <row r="1" spans="1:14" s="1" customFormat="1" ht="25.5" customHeight="1">
      <c r="A1" s="647" t="s">
        <v>597</v>
      </c>
      <c r="B1" s="648"/>
      <c r="C1" s="648"/>
      <c r="D1" s="648"/>
      <c r="E1" s="648"/>
      <c r="F1" s="648"/>
      <c r="G1" s="648"/>
      <c r="H1" s="648"/>
      <c r="I1" s="648"/>
      <c r="J1" s="648"/>
      <c r="K1" s="648"/>
      <c r="L1" s="648"/>
      <c r="M1" s="648"/>
      <c r="N1" s="648"/>
    </row>
    <row r="2" spans="1:14" s="146" customFormat="1" ht="12" thickBot="1">
      <c r="A2" s="535" t="s">
        <v>5</v>
      </c>
      <c r="B2" s="519">
        <v>42491</v>
      </c>
      <c r="C2" s="519">
        <v>42522</v>
      </c>
      <c r="D2" s="519">
        <v>42552</v>
      </c>
      <c r="E2" s="519">
        <v>42583</v>
      </c>
      <c r="F2" s="519">
        <v>42614</v>
      </c>
      <c r="G2" s="519">
        <v>42644</v>
      </c>
      <c r="H2" s="519">
        <v>42675</v>
      </c>
      <c r="I2" s="519">
        <v>42705</v>
      </c>
      <c r="J2" s="519">
        <v>42736</v>
      </c>
      <c r="K2" s="519">
        <v>42767</v>
      </c>
      <c r="L2" s="536">
        <v>42795</v>
      </c>
      <c r="M2" s="519">
        <v>42826</v>
      </c>
      <c r="N2" s="536">
        <v>42856</v>
      </c>
    </row>
    <row r="3" spans="1:14">
      <c r="A3" s="537" t="s">
        <v>1110</v>
      </c>
      <c r="B3" s="121">
        <v>2431.6654205169898</v>
      </c>
      <c r="C3" s="121">
        <v>2403.0945019999999</v>
      </c>
      <c r="D3" s="121">
        <v>2266.3525946701498</v>
      </c>
      <c r="E3" s="121">
        <v>2366.0102020351001</v>
      </c>
      <c r="F3" s="121">
        <v>1539.482589879</v>
      </c>
      <c r="G3" s="121">
        <v>2016.1288671540001</v>
      </c>
      <c r="H3" s="121">
        <v>1882.7326707929999</v>
      </c>
      <c r="I3" s="121">
        <v>2525.5182179940002</v>
      </c>
      <c r="J3" s="515">
        <v>2360.6032199259998</v>
      </c>
      <c r="K3" s="515">
        <v>2173.7184108179999</v>
      </c>
      <c r="L3" s="515">
        <v>1987.6007596960001</v>
      </c>
      <c r="M3" s="515">
        <v>2258.1981277059999</v>
      </c>
      <c r="N3" s="515">
        <v>1908.358699399</v>
      </c>
    </row>
    <row r="4" spans="1:14">
      <c r="A4" s="538" t="s">
        <v>1111</v>
      </c>
      <c r="B4" s="121">
        <v>0</v>
      </c>
      <c r="C4" s="121">
        <v>0</v>
      </c>
      <c r="D4" s="121">
        <v>0</v>
      </c>
      <c r="E4" s="121">
        <v>0</v>
      </c>
      <c r="F4" s="121">
        <v>1036.7299378790001</v>
      </c>
      <c r="G4" s="121">
        <v>1513.376215154</v>
      </c>
      <c r="H4" s="121">
        <v>1882.7326707929999</v>
      </c>
      <c r="I4" s="121">
        <v>2525.5182179940002</v>
      </c>
      <c r="J4" s="515">
        <v>2360.6032199259998</v>
      </c>
      <c r="K4" s="515">
        <v>2173.7184108179999</v>
      </c>
      <c r="L4" s="515">
        <v>1987.6007596960001</v>
      </c>
      <c r="M4" s="515">
        <v>2258.1981277059999</v>
      </c>
      <c r="N4" s="515">
        <v>1908.358699399</v>
      </c>
    </row>
    <row r="5" spans="1:14" ht="19.5">
      <c r="A5" s="539" t="s">
        <v>1112</v>
      </c>
      <c r="B5" s="121">
        <v>0</v>
      </c>
      <c r="C5" s="121">
        <v>0</v>
      </c>
      <c r="D5" s="121">
        <v>0</v>
      </c>
      <c r="E5" s="121">
        <v>0</v>
      </c>
      <c r="F5" s="121">
        <v>1036.7299378790001</v>
      </c>
      <c r="G5" s="121">
        <v>1513.376215154</v>
      </c>
      <c r="H5" s="121">
        <v>1882.7326707929999</v>
      </c>
      <c r="I5" s="121">
        <v>2241.6478399940002</v>
      </c>
      <c r="J5" s="515">
        <v>2076.7328419260002</v>
      </c>
      <c r="K5" s="515">
        <v>2173.7184108179999</v>
      </c>
      <c r="L5" s="515">
        <v>1987.6007596960001</v>
      </c>
      <c r="M5" s="515">
        <v>2258.1981277059999</v>
      </c>
      <c r="N5" s="515">
        <v>1908.358699399</v>
      </c>
    </row>
    <row r="6" spans="1:14" ht="19.5">
      <c r="A6" s="539" t="s">
        <v>1113</v>
      </c>
      <c r="B6" s="121">
        <v>0</v>
      </c>
      <c r="C6" s="121">
        <v>0</v>
      </c>
      <c r="D6" s="121">
        <v>0</v>
      </c>
      <c r="E6" s="121">
        <v>0</v>
      </c>
      <c r="F6" s="121">
        <v>0</v>
      </c>
      <c r="G6" s="121">
        <v>0</v>
      </c>
      <c r="H6" s="121">
        <v>0</v>
      </c>
      <c r="I6" s="121">
        <v>0</v>
      </c>
      <c r="J6" s="515">
        <v>0</v>
      </c>
      <c r="K6" s="515">
        <v>0</v>
      </c>
      <c r="L6" s="515">
        <v>0</v>
      </c>
      <c r="M6" s="515">
        <v>0</v>
      </c>
      <c r="N6" s="515">
        <v>0</v>
      </c>
    </row>
    <row r="7" spans="1:14" ht="19.5">
      <c r="A7" s="539" t="s">
        <v>1114</v>
      </c>
      <c r="B7" s="121">
        <v>0</v>
      </c>
      <c r="C7" s="121">
        <v>0</v>
      </c>
      <c r="D7" s="121">
        <v>0</v>
      </c>
      <c r="E7" s="121">
        <v>0</v>
      </c>
      <c r="F7" s="121">
        <v>0</v>
      </c>
      <c r="G7" s="121">
        <v>0</v>
      </c>
      <c r="H7" s="121">
        <v>0</v>
      </c>
      <c r="I7" s="121">
        <v>283.87037800000002</v>
      </c>
      <c r="J7" s="515">
        <v>283.87037800000002</v>
      </c>
      <c r="K7" s="515">
        <v>0</v>
      </c>
      <c r="L7" s="515">
        <v>0</v>
      </c>
      <c r="M7" s="515">
        <v>0</v>
      </c>
      <c r="N7" s="515">
        <v>0</v>
      </c>
    </row>
    <row r="8" spans="1:14">
      <c r="A8" s="538" t="s">
        <v>1115</v>
      </c>
      <c r="B8" s="121">
        <v>0</v>
      </c>
      <c r="C8" s="121">
        <v>0</v>
      </c>
      <c r="D8" s="121">
        <v>0</v>
      </c>
      <c r="E8" s="121">
        <v>0</v>
      </c>
      <c r="F8" s="121">
        <v>0</v>
      </c>
      <c r="G8" s="121">
        <v>0</v>
      </c>
      <c r="H8" s="121">
        <v>0</v>
      </c>
      <c r="I8" s="121">
        <v>0</v>
      </c>
      <c r="J8" s="515">
        <v>0</v>
      </c>
      <c r="K8" s="515">
        <v>0</v>
      </c>
      <c r="L8" s="515">
        <v>0</v>
      </c>
      <c r="M8" s="515">
        <v>0</v>
      </c>
      <c r="N8" s="515">
        <v>0</v>
      </c>
    </row>
    <row r="9" spans="1:14" ht="19.5">
      <c r="A9" s="539" t="s">
        <v>1116</v>
      </c>
      <c r="B9" s="121">
        <v>0</v>
      </c>
      <c r="C9" s="121">
        <v>0</v>
      </c>
      <c r="D9" s="121">
        <v>0</v>
      </c>
      <c r="E9" s="121">
        <v>0</v>
      </c>
      <c r="F9" s="121">
        <v>0</v>
      </c>
      <c r="G9" s="121">
        <v>0</v>
      </c>
      <c r="H9" s="121">
        <v>0</v>
      </c>
      <c r="I9" s="121">
        <v>0</v>
      </c>
      <c r="J9" s="515">
        <v>0</v>
      </c>
      <c r="K9" s="515">
        <v>0</v>
      </c>
      <c r="L9" s="515">
        <v>0</v>
      </c>
      <c r="M9" s="515">
        <v>0</v>
      </c>
      <c r="N9" s="515">
        <v>0</v>
      </c>
    </row>
    <row r="10" spans="1:14" ht="19.5">
      <c r="A10" s="539" t="s">
        <v>1117</v>
      </c>
      <c r="B10" s="121">
        <v>0</v>
      </c>
      <c r="C10" s="121">
        <v>0</v>
      </c>
      <c r="D10" s="121">
        <v>0</v>
      </c>
      <c r="E10" s="121">
        <v>0</v>
      </c>
      <c r="F10" s="121">
        <v>0</v>
      </c>
      <c r="G10" s="121">
        <v>0</v>
      </c>
      <c r="H10" s="121">
        <v>0</v>
      </c>
      <c r="I10" s="121">
        <v>0</v>
      </c>
      <c r="J10" s="515">
        <v>0</v>
      </c>
      <c r="K10" s="515">
        <v>0</v>
      </c>
      <c r="L10" s="515">
        <v>0</v>
      </c>
      <c r="M10" s="515">
        <v>0</v>
      </c>
      <c r="N10" s="515">
        <v>0</v>
      </c>
    </row>
    <row r="11" spans="1:14" ht="19.5">
      <c r="A11" s="539" t="s">
        <v>1118</v>
      </c>
      <c r="B11" s="121">
        <v>0</v>
      </c>
      <c r="C11" s="121">
        <v>0</v>
      </c>
      <c r="D11" s="121">
        <v>0</v>
      </c>
      <c r="E11" s="121">
        <v>0</v>
      </c>
      <c r="F11" s="121">
        <v>0</v>
      </c>
      <c r="G11" s="121">
        <v>0</v>
      </c>
      <c r="H11" s="121">
        <v>0</v>
      </c>
      <c r="I11" s="121">
        <v>0</v>
      </c>
      <c r="J11" s="515">
        <v>0</v>
      </c>
      <c r="K11" s="515">
        <v>0</v>
      </c>
      <c r="L11" s="515">
        <v>0</v>
      </c>
      <c r="M11" s="515">
        <v>0</v>
      </c>
      <c r="N11" s="515">
        <v>0</v>
      </c>
    </row>
    <row r="12" spans="1:14" ht="18">
      <c r="A12" s="540" t="s">
        <v>1119</v>
      </c>
      <c r="B12" s="121">
        <v>0</v>
      </c>
      <c r="C12" s="121">
        <v>0</v>
      </c>
      <c r="D12" s="121">
        <v>0</v>
      </c>
      <c r="E12" s="121">
        <v>0</v>
      </c>
      <c r="F12" s="121">
        <v>598.54252986699998</v>
      </c>
      <c r="G12" s="121">
        <v>531.76742582400004</v>
      </c>
      <c r="H12" s="121">
        <v>520.99003970700005</v>
      </c>
      <c r="I12" s="121">
        <v>483.03872141800002</v>
      </c>
      <c r="J12" s="515">
        <v>510.553452445</v>
      </c>
      <c r="K12" s="515">
        <v>480.81121337299999</v>
      </c>
      <c r="L12" s="515">
        <v>531.006027324</v>
      </c>
      <c r="M12" s="515">
        <v>497.111780748</v>
      </c>
      <c r="N12" s="515">
        <v>483.27942083599999</v>
      </c>
    </row>
    <row r="13" spans="1:14">
      <c r="A13" s="540" t="s">
        <v>1120</v>
      </c>
      <c r="B13" s="121">
        <v>0</v>
      </c>
      <c r="C13" s="121">
        <v>0</v>
      </c>
      <c r="D13" s="121">
        <v>0</v>
      </c>
      <c r="E13" s="121">
        <v>0</v>
      </c>
      <c r="F13" s="121">
        <v>0</v>
      </c>
      <c r="G13" s="121">
        <v>0</v>
      </c>
      <c r="H13" s="121">
        <v>0</v>
      </c>
      <c r="I13" s="121">
        <v>0</v>
      </c>
      <c r="J13" s="515">
        <v>0</v>
      </c>
      <c r="K13" s="515">
        <v>0</v>
      </c>
      <c r="L13" s="515">
        <v>0</v>
      </c>
      <c r="M13" s="515">
        <v>0</v>
      </c>
      <c r="N13" s="515">
        <v>0</v>
      </c>
    </row>
    <row r="14" spans="1:14" ht="19.5">
      <c r="A14" s="538" t="s">
        <v>1121</v>
      </c>
      <c r="B14" s="121">
        <v>0</v>
      </c>
      <c r="C14" s="121">
        <v>0</v>
      </c>
      <c r="D14" s="121">
        <v>0</v>
      </c>
      <c r="E14" s="121">
        <v>0</v>
      </c>
      <c r="F14" s="121">
        <v>0</v>
      </c>
      <c r="G14" s="121">
        <v>0</v>
      </c>
      <c r="H14" s="121">
        <v>0</v>
      </c>
      <c r="I14" s="121">
        <v>0</v>
      </c>
      <c r="J14" s="515">
        <v>0</v>
      </c>
      <c r="K14" s="515">
        <v>0</v>
      </c>
      <c r="L14" s="515">
        <v>0</v>
      </c>
      <c r="M14" s="515">
        <v>0</v>
      </c>
      <c r="N14" s="515">
        <v>0</v>
      </c>
    </row>
    <row r="15" spans="1:14" ht="19.5">
      <c r="A15" s="538" t="s">
        <v>1122</v>
      </c>
      <c r="B15" s="121">
        <v>0</v>
      </c>
      <c r="C15" s="121">
        <v>0</v>
      </c>
      <c r="D15" s="121">
        <v>0</v>
      </c>
      <c r="E15" s="121">
        <v>0</v>
      </c>
      <c r="F15" s="121">
        <v>0</v>
      </c>
      <c r="G15" s="121">
        <v>0</v>
      </c>
      <c r="H15" s="121">
        <v>0</v>
      </c>
      <c r="I15" s="121">
        <v>0</v>
      </c>
      <c r="J15" s="515">
        <v>0</v>
      </c>
      <c r="K15" s="515">
        <v>0</v>
      </c>
      <c r="L15" s="515">
        <v>0</v>
      </c>
      <c r="M15" s="515">
        <v>0</v>
      </c>
      <c r="N15" s="515">
        <v>0</v>
      </c>
    </row>
    <row r="16" spans="1:14">
      <c r="A16" s="540" t="s">
        <v>1123</v>
      </c>
      <c r="B16" s="121">
        <v>6953.9339920191605</v>
      </c>
      <c r="C16" s="121">
        <v>8331.3940356316507</v>
      </c>
      <c r="D16" s="121">
        <v>8369.6772362351003</v>
      </c>
      <c r="E16" s="121">
        <v>8185.3136097404986</v>
      </c>
      <c r="F16" s="121">
        <v>7906.0392701609999</v>
      </c>
      <c r="G16" s="121">
        <v>8894.6287978990003</v>
      </c>
      <c r="H16" s="121">
        <v>8913.3500606130001</v>
      </c>
      <c r="I16" s="121">
        <v>8950.5108385929998</v>
      </c>
      <c r="J16" s="515">
        <v>8823.0145480909996</v>
      </c>
      <c r="K16" s="515">
        <v>9084.2502231670005</v>
      </c>
      <c r="L16" s="515">
        <v>9148.2946851849993</v>
      </c>
      <c r="M16" s="515">
        <v>9299.3363663149994</v>
      </c>
      <c r="N16" s="515">
        <v>9362.1637056889995</v>
      </c>
    </row>
    <row r="17" spans="1:14">
      <c r="A17" s="538" t="s">
        <v>1124</v>
      </c>
      <c r="B17" s="121">
        <v>0</v>
      </c>
      <c r="C17" s="121">
        <v>0</v>
      </c>
      <c r="D17" s="121">
        <v>0</v>
      </c>
      <c r="E17" s="121">
        <v>0</v>
      </c>
      <c r="F17" s="121">
        <v>2497.3466055680001</v>
      </c>
      <c r="G17" s="121">
        <v>2416.6266873469999</v>
      </c>
      <c r="H17" s="121">
        <v>2341.8553648329998</v>
      </c>
      <c r="I17" s="121">
        <v>2229.363402296</v>
      </c>
      <c r="J17" s="515">
        <v>2055.1408948889998</v>
      </c>
      <c r="K17" s="515">
        <v>1967.5426593960001</v>
      </c>
      <c r="L17" s="515">
        <v>2024.121918456</v>
      </c>
      <c r="M17" s="515">
        <v>1978.16239161</v>
      </c>
      <c r="N17" s="515">
        <v>1870.2036125970001</v>
      </c>
    </row>
    <row r="18" spans="1:14" ht="19.5">
      <c r="A18" s="538" t="s">
        <v>1125</v>
      </c>
      <c r="B18" s="121">
        <v>0</v>
      </c>
      <c r="C18" s="121">
        <v>0</v>
      </c>
      <c r="D18" s="121">
        <v>0</v>
      </c>
      <c r="E18" s="121">
        <v>0</v>
      </c>
      <c r="F18" s="121">
        <v>5322.944435593</v>
      </c>
      <c r="G18" s="121">
        <v>6392.2538815520002</v>
      </c>
      <c r="H18" s="121">
        <v>6571.4946957800003</v>
      </c>
      <c r="I18" s="121">
        <v>6721.1474362970002</v>
      </c>
      <c r="J18" s="515">
        <v>6767.8736532020002</v>
      </c>
      <c r="K18" s="515">
        <v>7116.7075637710004</v>
      </c>
      <c r="L18" s="515">
        <v>7124.1727667289997</v>
      </c>
      <c r="M18" s="515">
        <v>7321.1739747049996</v>
      </c>
      <c r="N18" s="515">
        <v>7491.9600930919996</v>
      </c>
    </row>
    <row r="19" spans="1:14">
      <c r="A19" s="540" t="s">
        <v>1126</v>
      </c>
      <c r="B19" s="121">
        <v>0</v>
      </c>
      <c r="C19" s="121">
        <v>0</v>
      </c>
      <c r="D19" s="121">
        <v>0</v>
      </c>
      <c r="E19" s="121">
        <v>0</v>
      </c>
      <c r="F19" s="121">
        <v>1331.3898913339999</v>
      </c>
      <c r="G19" s="121">
        <v>1227.7107289999999</v>
      </c>
      <c r="H19" s="121">
        <v>1186.7625</v>
      </c>
      <c r="I19" s="121">
        <v>1175.6500000000001</v>
      </c>
      <c r="J19" s="515">
        <v>1056.3208377809999</v>
      </c>
      <c r="K19" s="515">
        <v>1056.6375044490001</v>
      </c>
      <c r="L19" s="515">
        <v>1054.5791711070001</v>
      </c>
      <c r="M19" s="515">
        <v>943.99582889099997</v>
      </c>
      <c r="N19" s="515">
        <v>943.570828893</v>
      </c>
    </row>
    <row r="20" spans="1:14">
      <c r="A20" s="538" t="s">
        <v>1127</v>
      </c>
      <c r="B20" s="121">
        <v>0</v>
      </c>
      <c r="C20" s="121">
        <v>0</v>
      </c>
      <c r="D20" s="121">
        <v>0</v>
      </c>
      <c r="E20" s="121">
        <v>0</v>
      </c>
      <c r="F20" s="121">
        <v>1245.6416623340001</v>
      </c>
      <c r="G20" s="121">
        <v>1141.9625000000001</v>
      </c>
      <c r="H20" s="121">
        <v>1186.7625</v>
      </c>
      <c r="I20" s="121">
        <v>1175.6500000000001</v>
      </c>
      <c r="J20" s="515">
        <v>1056.3208377809999</v>
      </c>
      <c r="K20" s="515">
        <v>1056.6375044490001</v>
      </c>
      <c r="L20" s="515">
        <v>1054.5791711070001</v>
      </c>
      <c r="M20" s="515">
        <v>943.99582889099997</v>
      </c>
      <c r="N20" s="515">
        <v>943.570828893</v>
      </c>
    </row>
    <row r="21" spans="1:14">
      <c r="A21" s="538" t="s">
        <v>1128</v>
      </c>
      <c r="B21" s="121">
        <v>0</v>
      </c>
      <c r="C21" s="121">
        <v>0</v>
      </c>
      <c r="D21" s="121">
        <v>0</v>
      </c>
      <c r="E21" s="121">
        <v>0</v>
      </c>
      <c r="F21" s="121">
        <v>0</v>
      </c>
      <c r="G21" s="121">
        <v>0</v>
      </c>
      <c r="H21" s="121">
        <v>0</v>
      </c>
      <c r="I21" s="121">
        <v>0</v>
      </c>
      <c r="J21" s="515">
        <v>0</v>
      </c>
      <c r="K21" s="515">
        <v>0</v>
      </c>
      <c r="L21" s="515">
        <v>0</v>
      </c>
      <c r="M21" s="515">
        <v>0</v>
      </c>
      <c r="N21" s="515">
        <v>0</v>
      </c>
    </row>
    <row r="22" spans="1:14">
      <c r="A22" s="538" t="s">
        <v>1129</v>
      </c>
      <c r="B22" s="121">
        <v>0</v>
      </c>
      <c r="C22" s="121">
        <v>0</v>
      </c>
      <c r="D22" s="121">
        <v>0</v>
      </c>
      <c r="E22" s="121">
        <v>0</v>
      </c>
      <c r="F22" s="121">
        <v>0</v>
      </c>
      <c r="G22" s="121">
        <v>0</v>
      </c>
      <c r="H22" s="121">
        <v>0</v>
      </c>
      <c r="I22" s="121">
        <v>0</v>
      </c>
      <c r="J22" s="515">
        <v>0</v>
      </c>
      <c r="K22" s="515">
        <v>0</v>
      </c>
      <c r="L22" s="515">
        <v>0</v>
      </c>
      <c r="M22" s="515">
        <v>0</v>
      </c>
      <c r="N22" s="515">
        <v>0</v>
      </c>
    </row>
    <row r="23" spans="1:14">
      <c r="A23" s="540" t="s">
        <v>1130</v>
      </c>
      <c r="B23" s="121">
        <v>0</v>
      </c>
      <c r="C23" s="121">
        <v>0</v>
      </c>
      <c r="D23" s="121">
        <v>0</v>
      </c>
      <c r="E23" s="121">
        <v>0</v>
      </c>
      <c r="F23" s="121">
        <v>204.91308268899999</v>
      </c>
      <c r="G23" s="121">
        <v>248.91668323100001</v>
      </c>
      <c r="H23" s="121">
        <v>291.10277033599999</v>
      </c>
      <c r="I23" s="121">
        <v>333.230878104</v>
      </c>
      <c r="J23" s="515">
        <v>48.855436738999998</v>
      </c>
      <c r="K23" s="515">
        <v>92.425777022000005</v>
      </c>
      <c r="L23" s="515">
        <v>149.058356589</v>
      </c>
      <c r="M23" s="515">
        <v>197.49850111800001</v>
      </c>
      <c r="N23" s="515">
        <v>995.14106358499998</v>
      </c>
    </row>
    <row r="24" spans="1:14">
      <c r="A24" s="538" t="s">
        <v>1131</v>
      </c>
      <c r="B24" s="121">
        <v>0</v>
      </c>
      <c r="C24" s="121">
        <v>0</v>
      </c>
      <c r="D24" s="121">
        <v>0</v>
      </c>
      <c r="E24" s="121">
        <v>0</v>
      </c>
      <c r="F24" s="121">
        <v>206.20495766900001</v>
      </c>
      <c r="G24" s="121">
        <v>249.07356342899999</v>
      </c>
      <c r="H24" s="121">
        <v>289.92158301000001</v>
      </c>
      <c r="I24" s="121">
        <v>333.32828068700002</v>
      </c>
      <c r="J24" s="515">
        <v>49.373907064000001</v>
      </c>
      <c r="K24" s="515">
        <v>92.382037065000006</v>
      </c>
      <c r="L24" s="515">
        <v>149.31443678799999</v>
      </c>
      <c r="M24" s="515">
        <v>197.86998174199999</v>
      </c>
      <c r="N24" s="515">
        <v>994.65559053599998</v>
      </c>
    </row>
    <row r="25" spans="1:14">
      <c r="A25" s="538" t="s">
        <v>1132</v>
      </c>
      <c r="B25" s="121">
        <v>0</v>
      </c>
      <c r="C25" s="121">
        <v>0</v>
      </c>
      <c r="D25" s="121">
        <v>0</v>
      </c>
      <c r="E25" s="121">
        <v>0</v>
      </c>
      <c r="F25" s="121">
        <v>-2.304561976</v>
      </c>
      <c r="G25" s="121">
        <v>-1.5801847920000001</v>
      </c>
      <c r="H25" s="121">
        <v>-1.7359554989999999</v>
      </c>
      <c r="I25" s="121">
        <v>-1.6046110469999999</v>
      </c>
      <c r="J25" s="515">
        <v>-0.58266866399999995</v>
      </c>
      <c r="K25" s="515">
        <v>-0.320004126</v>
      </c>
      <c r="L25" s="515">
        <v>-0.71814808299999999</v>
      </c>
      <c r="M25" s="515">
        <v>-0.86633254400000004</v>
      </c>
      <c r="N25" s="515">
        <v>-7.6024544999999999E-2</v>
      </c>
    </row>
    <row r="26" spans="1:14">
      <c r="A26" s="538" t="s">
        <v>1133</v>
      </c>
      <c r="B26" s="121">
        <v>0</v>
      </c>
      <c r="C26" s="121">
        <v>0</v>
      </c>
      <c r="D26" s="121">
        <v>0</v>
      </c>
      <c r="E26" s="121">
        <v>0</v>
      </c>
      <c r="F26" s="121">
        <v>1.012686996</v>
      </c>
      <c r="G26" s="121">
        <v>1.423304594</v>
      </c>
      <c r="H26" s="121">
        <v>2.917142825</v>
      </c>
      <c r="I26" s="121">
        <v>1.5072084640000001</v>
      </c>
      <c r="J26" s="515">
        <v>6.4198338999999993E-2</v>
      </c>
      <c r="K26" s="515">
        <v>0.363744083</v>
      </c>
      <c r="L26" s="515">
        <v>0.46206788399999998</v>
      </c>
      <c r="M26" s="515">
        <v>0.49485192</v>
      </c>
      <c r="N26" s="515">
        <v>0.56149759399999999</v>
      </c>
    </row>
    <row r="27" spans="1:14">
      <c r="A27" s="541" t="s">
        <v>1134</v>
      </c>
      <c r="B27" s="121">
        <v>0</v>
      </c>
      <c r="C27" s="121">
        <v>0</v>
      </c>
      <c r="D27" s="121">
        <v>0</v>
      </c>
      <c r="E27" s="121">
        <v>0</v>
      </c>
      <c r="F27" s="121">
        <v>9694.0303329300004</v>
      </c>
      <c r="G27" s="121">
        <v>12213.770739108</v>
      </c>
      <c r="H27" s="121">
        <v>12794.938041449001</v>
      </c>
      <c r="I27" s="121">
        <v>13467.948656109</v>
      </c>
      <c r="J27" s="515">
        <v>12799.347494981999</v>
      </c>
      <c r="K27" s="515">
        <v>12887.843128828999</v>
      </c>
      <c r="L27" s="515">
        <v>12870.538999901</v>
      </c>
      <c r="M27" s="515">
        <v>13196.140604778</v>
      </c>
      <c r="N27" s="515">
        <v>13692.513718402</v>
      </c>
    </row>
    <row r="28" spans="1:14" ht="15.75" customHeight="1">
      <c r="A28" s="653"/>
      <c r="B28" s="652"/>
      <c r="C28" s="652"/>
      <c r="D28" s="652"/>
      <c r="E28" s="652"/>
      <c r="F28" s="652"/>
      <c r="G28" s="652"/>
      <c r="H28" s="652"/>
      <c r="I28" s="652"/>
      <c r="J28" s="652"/>
      <c r="K28" s="652"/>
      <c r="L28" s="652"/>
      <c r="M28" s="652"/>
      <c r="N28" s="652"/>
    </row>
  </sheetData>
  <customSheetViews>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2">
    <mergeCell ref="A1:N1"/>
    <mergeCell ref="A28:N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Q13"/>
  <sheetViews>
    <sheetView workbookViewId="0">
      <pane xSplit="1" ySplit="2" topLeftCell="B3" activePane="bottomRight" state="frozen"/>
      <selection activeCell="F41" sqref="F41"/>
      <selection pane="topRight" activeCell="F41" sqref="F41"/>
      <selection pane="bottomLeft" activeCell="F41" sqref="F41"/>
      <selection pane="bottomRight" activeCell="N9" sqref="N9"/>
    </sheetView>
  </sheetViews>
  <sheetFormatPr defaultColWidth="9.140625" defaultRowHeight="9.75"/>
  <cols>
    <col min="1" max="1" width="11.28515625" style="3" customWidth="1"/>
    <col min="2" max="6" width="7.140625" style="3" customWidth="1"/>
    <col min="7" max="16384" width="9.140625" style="3"/>
  </cols>
  <sheetData>
    <row r="1" spans="1:14" s="1" customFormat="1" ht="24.75" customHeight="1">
      <c r="A1" s="647" t="s">
        <v>598</v>
      </c>
      <c r="B1" s="648"/>
      <c r="C1" s="648"/>
      <c r="D1" s="648"/>
      <c r="E1" s="648"/>
      <c r="F1" s="648"/>
      <c r="G1" s="648"/>
      <c r="H1" s="648"/>
      <c r="I1" s="648"/>
      <c r="J1" s="648"/>
      <c r="K1" s="648"/>
      <c r="L1" s="648"/>
      <c r="M1" s="648"/>
      <c r="N1" s="648"/>
    </row>
    <row r="2" spans="1:14" s="134" customFormat="1" ht="12.75">
      <c r="A2" s="572" t="s">
        <v>605</v>
      </c>
      <c r="B2" s="573">
        <v>42491</v>
      </c>
      <c r="C2" s="573">
        <v>42522</v>
      </c>
      <c r="D2" s="573">
        <v>42552</v>
      </c>
      <c r="E2" s="573">
        <v>42583</v>
      </c>
      <c r="F2" s="573">
        <v>42614</v>
      </c>
      <c r="G2" s="573">
        <v>42644</v>
      </c>
      <c r="H2" s="573">
        <v>42675</v>
      </c>
      <c r="I2" s="573">
        <v>42705</v>
      </c>
      <c r="J2" s="573">
        <v>42736</v>
      </c>
      <c r="K2" s="573">
        <v>42767</v>
      </c>
      <c r="L2" s="574">
        <v>42795</v>
      </c>
      <c r="M2" s="573">
        <v>42826</v>
      </c>
      <c r="N2" s="574">
        <v>42856</v>
      </c>
    </row>
    <row r="3" spans="1:14">
      <c r="A3" s="542" t="s">
        <v>186</v>
      </c>
      <c r="B3" s="543">
        <v>0.9241388620819917</v>
      </c>
      <c r="C3" s="543">
        <v>0.9201565074619622</v>
      </c>
      <c r="D3" s="543">
        <v>0.92805976483525221</v>
      </c>
      <c r="E3" s="543">
        <v>0.92793292037817388</v>
      </c>
      <c r="F3" s="543">
        <v>0.91246998354362163</v>
      </c>
      <c r="G3" s="543">
        <v>0.91825011724847949</v>
      </c>
      <c r="H3" s="543">
        <v>0.92932918655179053</v>
      </c>
      <c r="I3" s="543">
        <v>0.92536178012919246</v>
      </c>
      <c r="J3" s="544">
        <v>0.93410676295272166</v>
      </c>
      <c r="K3" s="545">
        <v>0.91969822247038657</v>
      </c>
      <c r="L3" s="225">
        <v>0.92481874706329681</v>
      </c>
      <c r="M3" s="225">
        <v>0.91896478220379363</v>
      </c>
      <c r="N3" s="225">
        <v>0.91402472809675051</v>
      </c>
    </row>
    <row r="4" spans="1:14" s="222" customFormat="1">
      <c r="A4" s="546" t="s">
        <v>185</v>
      </c>
      <c r="B4" s="225">
        <v>1.8491250925395726</v>
      </c>
      <c r="C4" s="225">
        <v>1.7969067894620101</v>
      </c>
      <c r="D4" s="225">
        <v>1.7575760367251925</v>
      </c>
      <c r="E4" s="225">
        <v>1.862205917689937</v>
      </c>
      <c r="F4" s="225">
        <v>1.5520127837415592</v>
      </c>
      <c r="G4" s="225">
        <v>1.513777702814052</v>
      </c>
      <c r="H4" s="225">
        <v>1.4454717544793234</v>
      </c>
      <c r="I4" s="225">
        <v>1.4314539581998735</v>
      </c>
      <c r="J4" s="532">
        <v>1.3627461177790738</v>
      </c>
      <c r="K4" s="533">
        <v>1.3756007783990931</v>
      </c>
      <c r="L4" s="225">
        <v>1.3497458120771026</v>
      </c>
      <c r="M4" s="225">
        <v>1.4747881858165177</v>
      </c>
      <c r="N4" s="225">
        <v>1.55</v>
      </c>
    </row>
    <row r="5" spans="1:14">
      <c r="A5" s="546" t="s">
        <v>187</v>
      </c>
      <c r="B5" s="219">
        <v>9.0106868672601745</v>
      </c>
      <c r="C5" s="219">
        <v>9.0867154215076482</v>
      </c>
      <c r="D5" s="219">
        <v>8.5637399348610934</v>
      </c>
      <c r="E5" s="219">
        <v>8.8424143226463823</v>
      </c>
      <c r="F5" s="219">
        <v>6.1914668596100064</v>
      </c>
      <c r="G5" s="219">
        <v>6.3386766016692233</v>
      </c>
      <c r="H5" s="219">
        <v>6.4183873994359439</v>
      </c>
      <c r="I5" s="219">
        <v>6.1940468027716316</v>
      </c>
      <c r="J5" s="531">
        <v>6.1800025644745862</v>
      </c>
      <c r="K5" s="530">
        <v>5.7459878648016458</v>
      </c>
      <c r="L5" s="225">
        <v>5.4549321769610506</v>
      </c>
      <c r="M5" s="225">
        <v>7.4245295251367054</v>
      </c>
      <c r="N5" s="225">
        <v>6.696058668909985</v>
      </c>
    </row>
    <row r="6" spans="1:14" ht="15.75" customHeight="1">
      <c r="A6" s="653"/>
      <c r="B6" s="652"/>
      <c r="C6" s="652"/>
      <c r="D6" s="652"/>
      <c r="E6" s="652"/>
      <c r="F6" s="652"/>
      <c r="G6" s="652"/>
      <c r="H6" s="652"/>
      <c r="I6" s="652"/>
      <c r="J6" s="652"/>
      <c r="K6" s="652"/>
      <c r="L6" s="652"/>
      <c r="M6" s="652"/>
      <c r="N6" s="652"/>
    </row>
    <row r="7" spans="1:14">
      <c r="A7" s="61"/>
    </row>
    <row r="8" spans="1:14">
      <c r="A8" s="61"/>
    </row>
    <row r="9" spans="1:14">
      <c r="A9" s="61"/>
    </row>
    <row r="10" spans="1:14">
      <c r="A10" s="61"/>
    </row>
    <row r="11" spans="1:14">
      <c r="A11" s="61"/>
    </row>
    <row r="12" spans="1:14">
      <c r="A12" s="61"/>
    </row>
    <row r="13" spans="1:14">
      <c r="A13" s="61"/>
    </row>
  </sheetData>
  <customSheetViews>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F41" sqref="F41"/>
    </sheetView>
  </sheetViews>
  <sheetFormatPr defaultRowHeight="15"/>
  <cols>
    <col min="1" max="1" width="3.28515625" style="17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85" t="s">
        <v>672</v>
      </c>
      <c r="D1" s="185"/>
      <c r="E1" s="186" t="s">
        <v>673</v>
      </c>
    </row>
    <row r="2" spans="3:5">
      <c r="C2" s="187"/>
      <c r="D2" s="187"/>
      <c r="E2" s="187"/>
    </row>
    <row r="3" spans="3:5" ht="18.75">
      <c r="C3" s="188" t="s">
        <v>676</v>
      </c>
      <c r="D3" s="188"/>
      <c r="E3" s="188" t="s">
        <v>708</v>
      </c>
    </row>
    <row r="4" spans="3:5" ht="18.75">
      <c r="C4" s="188"/>
      <c r="D4" s="188"/>
      <c r="E4" s="188"/>
    </row>
    <row r="5" spans="3:5">
      <c r="C5" s="189" t="s">
        <v>709</v>
      </c>
      <c r="D5" s="189"/>
      <c r="E5" s="190" t="s">
        <v>710</v>
      </c>
    </row>
    <row r="6" spans="3:5" ht="56.25">
      <c r="C6" s="191" t="s">
        <v>711</v>
      </c>
      <c r="D6" s="191"/>
      <c r="E6" s="192" t="s">
        <v>712</v>
      </c>
    </row>
    <row r="7" spans="3:5">
      <c r="C7" s="193"/>
      <c r="D7" s="193"/>
      <c r="E7" s="194"/>
    </row>
    <row r="8" spans="3:5">
      <c r="C8" s="189" t="s">
        <v>713</v>
      </c>
      <c r="D8" s="189"/>
      <c r="E8" s="190" t="s">
        <v>714</v>
      </c>
    </row>
    <row r="9" spans="3:5" ht="56.25">
      <c r="C9" s="191" t="s">
        <v>715</v>
      </c>
      <c r="D9" s="191"/>
      <c r="E9" s="192" t="s">
        <v>716</v>
      </c>
    </row>
    <row r="10" spans="3:5">
      <c r="C10" s="194"/>
      <c r="D10" s="194"/>
      <c r="E10" s="194"/>
    </row>
    <row r="11" spans="3:5">
      <c r="C11" s="189" t="s">
        <v>717</v>
      </c>
      <c r="D11" s="189"/>
      <c r="E11" s="190" t="s">
        <v>718</v>
      </c>
    </row>
    <row r="12" spans="3:5" ht="45">
      <c r="C12" s="191" t="s">
        <v>719</v>
      </c>
      <c r="D12" s="191"/>
      <c r="E12" s="192" t="s">
        <v>720</v>
      </c>
    </row>
    <row r="13" spans="3:5">
      <c r="C13" s="193"/>
      <c r="D13" s="193"/>
      <c r="E13" s="194"/>
    </row>
    <row r="14" spans="3:5">
      <c r="C14" s="189" t="s">
        <v>721</v>
      </c>
      <c r="D14" s="189"/>
      <c r="E14" s="190" t="s">
        <v>722</v>
      </c>
    </row>
    <row r="15" spans="3:5" ht="56.25">
      <c r="C15" s="191" t="s">
        <v>723</v>
      </c>
      <c r="D15" s="191"/>
      <c r="E15" s="192" t="s">
        <v>724</v>
      </c>
    </row>
    <row r="16" spans="3:5">
      <c r="C16" s="194"/>
      <c r="D16" s="194"/>
      <c r="E16" s="194"/>
    </row>
    <row r="17" spans="3:5">
      <c r="C17" s="189" t="s">
        <v>725</v>
      </c>
      <c r="D17" s="189"/>
      <c r="E17" s="190" t="s">
        <v>726</v>
      </c>
    </row>
    <row r="18" spans="3:5" ht="56.25">
      <c r="C18" s="191" t="s">
        <v>727</v>
      </c>
      <c r="D18" s="191"/>
      <c r="E18" s="192" t="s">
        <v>728</v>
      </c>
    </row>
    <row r="19" spans="3:5">
      <c r="C19" s="194"/>
      <c r="D19" s="194"/>
      <c r="E19" s="194"/>
    </row>
    <row r="20" spans="3:5">
      <c r="C20" s="189" t="s">
        <v>729</v>
      </c>
      <c r="D20" s="189"/>
      <c r="E20" s="190" t="s">
        <v>730</v>
      </c>
    </row>
    <row r="21" spans="3:5" ht="45">
      <c r="C21" s="191" t="s">
        <v>731</v>
      </c>
      <c r="D21" s="191"/>
      <c r="E21" s="192" t="s">
        <v>732</v>
      </c>
    </row>
    <row r="22" spans="3:5">
      <c r="C22" s="194"/>
      <c r="D22" s="194"/>
      <c r="E22" s="194"/>
    </row>
    <row r="23" spans="3:5">
      <c r="C23" s="189" t="s">
        <v>733</v>
      </c>
      <c r="D23" s="189"/>
      <c r="E23" s="190" t="s">
        <v>734</v>
      </c>
    </row>
    <row r="24" spans="3:5" ht="22.5">
      <c r="C24" s="191" t="s">
        <v>735</v>
      </c>
      <c r="D24" s="191"/>
      <c r="E24" s="192" t="s">
        <v>736</v>
      </c>
    </row>
    <row r="25" spans="3:5">
      <c r="C25" s="194"/>
      <c r="D25" s="194"/>
      <c r="E25" s="194"/>
    </row>
    <row r="26" spans="3:5">
      <c r="C26" s="189" t="s">
        <v>737</v>
      </c>
      <c r="D26" s="189"/>
      <c r="E26" s="190" t="s">
        <v>738</v>
      </c>
    </row>
    <row r="27" spans="3:5" ht="45">
      <c r="C27" s="191" t="s">
        <v>739</v>
      </c>
      <c r="D27" s="191"/>
      <c r="E27" s="192" t="s">
        <v>740</v>
      </c>
    </row>
    <row r="28" spans="3:5">
      <c r="C28" s="194"/>
      <c r="D28" s="194"/>
      <c r="E28" s="194"/>
    </row>
    <row r="29" spans="3:5">
      <c r="C29" s="189" t="s">
        <v>741</v>
      </c>
      <c r="D29" s="189"/>
      <c r="E29" s="190" t="s">
        <v>742</v>
      </c>
    </row>
    <row r="30" spans="3:5" ht="33.75">
      <c r="C30" s="191" t="s">
        <v>743</v>
      </c>
      <c r="D30" s="191"/>
      <c r="E30" s="192" t="s">
        <v>744</v>
      </c>
    </row>
    <row r="31" spans="3:5">
      <c r="C31" s="195"/>
      <c r="D31" s="195"/>
      <c r="E31" s="194"/>
    </row>
    <row r="32" spans="3:5">
      <c r="C32" s="189" t="s">
        <v>745</v>
      </c>
      <c r="D32" s="189"/>
      <c r="E32" s="190" t="s">
        <v>746</v>
      </c>
    </row>
    <row r="33" spans="3:5" ht="67.5">
      <c r="C33" s="191" t="s">
        <v>747</v>
      </c>
      <c r="D33" s="191"/>
      <c r="E33" s="192" t="s">
        <v>748</v>
      </c>
    </row>
    <row r="34" spans="3:5">
      <c r="C34" s="196"/>
      <c r="D34" s="196"/>
      <c r="E34" s="196"/>
    </row>
    <row r="35" spans="3:5">
      <c r="C35" s="189" t="s">
        <v>749</v>
      </c>
      <c r="D35" s="189"/>
      <c r="E35" s="190" t="s">
        <v>750</v>
      </c>
    </row>
    <row r="36" spans="3:5" ht="56.25">
      <c r="C36" s="191" t="s">
        <v>751</v>
      </c>
      <c r="D36" s="191"/>
      <c r="E36" s="192" t="s">
        <v>752</v>
      </c>
    </row>
    <row r="37" spans="3:5">
      <c r="C37" s="196"/>
      <c r="D37" s="196"/>
      <c r="E37" s="196"/>
    </row>
    <row r="38" spans="3:5" ht="22.5">
      <c r="C38" s="189" t="s">
        <v>753</v>
      </c>
      <c r="D38" s="189"/>
      <c r="E38" s="190" t="s">
        <v>754</v>
      </c>
    </row>
    <row r="39" spans="3:5" ht="33.75">
      <c r="C39" s="191" t="s">
        <v>755</v>
      </c>
      <c r="D39" s="191"/>
      <c r="E39" s="192" t="s">
        <v>756</v>
      </c>
    </row>
    <row r="40" spans="3:5">
      <c r="C40" s="196"/>
      <c r="D40" s="196"/>
      <c r="E40" s="195"/>
    </row>
    <row r="41" spans="3:5">
      <c r="C41" s="197" t="s">
        <v>757</v>
      </c>
      <c r="D41" s="197"/>
      <c r="E41" s="196"/>
    </row>
    <row r="42" spans="3:5">
      <c r="C42" s="197"/>
      <c r="D42" s="197"/>
      <c r="E42" s="196"/>
    </row>
    <row r="43" spans="3:5">
      <c r="C43" s="189" t="s">
        <v>758</v>
      </c>
      <c r="D43" s="189"/>
      <c r="E43" s="190" t="s">
        <v>759</v>
      </c>
    </row>
    <row r="44" spans="3:5" ht="45">
      <c r="C44" s="191" t="s">
        <v>760</v>
      </c>
      <c r="D44" s="191"/>
      <c r="E44" s="192" t="s">
        <v>761</v>
      </c>
    </row>
    <row r="45" spans="3:5">
      <c r="C45" s="196"/>
      <c r="D45" s="196"/>
      <c r="E45" s="192"/>
    </row>
    <row r="46" spans="3:5">
      <c r="C46" s="189" t="s">
        <v>762</v>
      </c>
      <c r="D46" s="189"/>
      <c r="E46" s="190" t="s">
        <v>763</v>
      </c>
    </row>
    <row r="47" spans="3:5" ht="45">
      <c r="C47" s="191" t="s">
        <v>764</v>
      </c>
      <c r="D47" s="191"/>
      <c r="E47" s="192" t="s">
        <v>765</v>
      </c>
    </row>
    <row r="48" spans="3:5">
      <c r="C48" s="196"/>
      <c r="D48" s="196"/>
      <c r="E48" s="195"/>
    </row>
    <row r="49" spans="3:5">
      <c r="C49" s="189" t="s">
        <v>766</v>
      </c>
      <c r="D49" s="189"/>
      <c r="E49" s="190" t="s">
        <v>767</v>
      </c>
    </row>
    <row r="50" spans="3:5" ht="33.75">
      <c r="C50" s="191" t="s">
        <v>768</v>
      </c>
      <c r="D50" s="191"/>
      <c r="E50" s="192" t="s">
        <v>769</v>
      </c>
    </row>
    <row r="51" spans="3:5">
      <c r="C51" s="196"/>
      <c r="D51" s="196"/>
      <c r="E51" s="195"/>
    </row>
    <row r="52" spans="3:5" ht="22.5">
      <c r="C52" s="189" t="s">
        <v>770</v>
      </c>
      <c r="D52" s="189"/>
      <c r="E52" s="190" t="s">
        <v>771</v>
      </c>
    </row>
    <row r="53" spans="3:5" ht="45">
      <c r="C53" s="191" t="s">
        <v>772</v>
      </c>
      <c r="D53" s="191"/>
      <c r="E53" s="192" t="s">
        <v>773</v>
      </c>
    </row>
    <row r="54" spans="3:5">
      <c r="C54" s="198"/>
      <c r="D54" s="198"/>
      <c r="E54" s="195"/>
    </row>
    <row r="55" spans="3:5">
      <c r="C55" s="189" t="s">
        <v>774</v>
      </c>
      <c r="D55" s="189"/>
      <c r="E55" s="190" t="s">
        <v>775</v>
      </c>
    </row>
    <row r="56" spans="3:5" ht="56.25">
      <c r="C56" s="191" t="s">
        <v>776</v>
      </c>
      <c r="D56" s="191"/>
      <c r="E56" s="192" t="s">
        <v>777</v>
      </c>
    </row>
    <row r="57" spans="3:5">
      <c r="C57" s="198"/>
      <c r="D57" s="198"/>
      <c r="E57" s="195"/>
    </row>
    <row r="58" spans="3:5">
      <c r="C58" s="189" t="s">
        <v>778</v>
      </c>
      <c r="D58" s="189"/>
      <c r="E58" s="190" t="s">
        <v>779</v>
      </c>
    </row>
    <row r="59" spans="3:5" ht="56.25">
      <c r="C59" s="191" t="s">
        <v>780</v>
      </c>
      <c r="D59" s="191"/>
      <c r="E59" s="192" t="s">
        <v>781</v>
      </c>
    </row>
    <row r="60" spans="3:5">
      <c r="C60" s="198"/>
      <c r="D60" s="198"/>
      <c r="E60" s="195"/>
    </row>
    <row r="61" spans="3:5">
      <c r="C61" s="189" t="s">
        <v>782</v>
      </c>
      <c r="D61" s="189"/>
      <c r="E61" s="190" t="s">
        <v>783</v>
      </c>
    </row>
    <row r="62" spans="3:5" ht="78.75">
      <c r="C62" s="191" t="s">
        <v>784</v>
      </c>
      <c r="D62" s="191"/>
      <c r="E62" s="192" t="s">
        <v>785</v>
      </c>
    </row>
    <row r="63" spans="3:5">
      <c r="C63" s="198"/>
      <c r="D63" s="198"/>
      <c r="E63" s="195"/>
    </row>
    <row r="64" spans="3:5">
      <c r="C64" s="189" t="s">
        <v>786</v>
      </c>
      <c r="D64" s="189"/>
      <c r="E64" s="190" t="s">
        <v>787</v>
      </c>
    </row>
    <row r="65" spans="3:5" ht="56.25">
      <c r="C65" s="191" t="s">
        <v>788</v>
      </c>
      <c r="D65" s="191"/>
      <c r="E65" s="192" t="s">
        <v>789</v>
      </c>
    </row>
    <row r="66" spans="3:5">
      <c r="C66" s="198"/>
      <c r="D66" s="198"/>
      <c r="E66" s="196"/>
    </row>
    <row r="67" spans="3:5">
      <c r="C67" s="189" t="s">
        <v>790</v>
      </c>
      <c r="D67" s="189"/>
      <c r="E67" s="190" t="s">
        <v>791</v>
      </c>
    </row>
    <row r="68" spans="3:5" ht="45">
      <c r="C68" s="191" t="s">
        <v>792</v>
      </c>
      <c r="D68" s="191"/>
      <c r="E68" s="192" t="s">
        <v>793</v>
      </c>
    </row>
    <row r="69" spans="3:5">
      <c r="C69" s="198"/>
      <c r="D69" s="198"/>
      <c r="E69" s="196"/>
    </row>
    <row r="70" spans="3:5">
      <c r="C70" s="189" t="s">
        <v>794</v>
      </c>
      <c r="D70" s="189"/>
      <c r="E70" s="190" t="s">
        <v>795</v>
      </c>
    </row>
    <row r="71" spans="3:5" ht="45">
      <c r="C71" s="191" t="s">
        <v>796</v>
      </c>
      <c r="D71" s="191"/>
      <c r="E71" s="192" t="s">
        <v>797</v>
      </c>
    </row>
    <row r="72" spans="3:5">
      <c r="C72" s="198"/>
      <c r="D72" s="198"/>
      <c r="E72" s="196"/>
    </row>
    <row r="73" spans="3:5">
      <c r="C73" s="189" t="s">
        <v>798</v>
      </c>
      <c r="D73" s="189"/>
      <c r="E73" s="190" t="s">
        <v>798</v>
      </c>
    </row>
    <row r="74" spans="3:5" ht="56.25">
      <c r="C74" s="191" t="s">
        <v>799</v>
      </c>
      <c r="D74" s="191"/>
      <c r="E74" s="192" t="s">
        <v>800</v>
      </c>
    </row>
    <row r="75" spans="3:5">
      <c r="C75" s="198"/>
      <c r="D75" s="198"/>
      <c r="E75" s="195"/>
    </row>
    <row r="76" spans="3:5">
      <c r="C76" s="197" t="s">
        <v>801</v>
      </c>
      <c r="D76" s="197"/>
      <c r="E76" s="196"/>
    </row>
    <row r="77" spans="3:5">
      <c r="C77" s="197"/>
      <c r="D77" s="197"/>
      <c r="E77" s="196"/>
    </row>
    <row r="78" spans="3:5">
      <c r="C78" s="189" t="s">
        <v>802</v>
      </c>
      <c r="D78" s="189"/>
      <c r="E78" s="190" t="s">
        <v>803</v>
      </c>
    </row>
    <row r="79" spans="3:5" ht="45">
      <c r="C79" s="191" t="s">
        <v>804</v>
      </c>
      <c r="D79" s="191"/>
      <c r="E79" s="192" t="s">
        <v>805</v>
      </c>
    </row>
    <row r="80" spans="3:5">
      <c r="C80" s="191"/>
      <c r="D80" s="191"/>
      <c r="E80" s="195"/>
    </row>
    <row r="81" spans="3:5">
      <c r="C81" s="189" t="s">
        <v>806</v>
      </c>
      <c r="D81" s="189"/>
      <c r="E81" s="190" t="s">
        <v>806</v>
      </c>
    </row>
    <row r="82" spans="3:5" ht="22.5">
      <c r="C82" s="191" t="s">
        <v>807</v>
      </c>
      <c r="D82" s="191"/>
      <c r="E82" s="192" t="s">
        <v>808</v>
      </c>
    </row>
    <row r="83" spans="3:5">
      <c r="C83" s="191"/>
      <c r="D83" s="191"/>
      <c r="E83" s="199"/>
    </row>
    <row r="84" spans="3:5">
      <c r="C84" s="189" t="s">
        <v>809</v>
      </c>
      <c r="D84" s="189"/>
      <c r="E84" s="190" t="s">
        <v>809</v>
      </c>
    </row>
    <row r="85" spans="3:5" ht="78.75">
      <c r="C85" s="191" t="s">
        <v>810</v>
      </c>
      <c r="D85" s="191"/>
      <c r="E85" s="192" t="s">
        <v>811</v>
      </c>
    </row>
    <row r="86" spans="3:5">
      <c r="C86" s="191"/>
      <c r="D86" s="191"/>
      <c r="E86" s="199"/>
    </row>
    <row r="87" spans="3:5">
      <c r="C87" s="189" t="s">
        <v>812</v>
      </c>
      <c r="D87" s="189"/>
      <c r="E87" s="190" t="s">
        <v>812</v>
      </c>
    </row>
    <row r="88" spans="3:5" ht="90">
      <c r="C88" s="191" t="s">
        <v>813</v>
      </c>
      <c r="D88" s="191"/>
      <c r="E88" s="192" t="s">
        <v>814</v>
      </c>
    </row>
    <row r="89" spans="3:5">
      <c r="C89" s="191"/>
      <c r="D89" s="191"/>
      <c r="E89" s="199"/>
    </row>
    <row r="90" spans="3:5">
      <c r="C90" s="189" t="s">
        <v>815</v>
      </c>
      <c r="D90" s="189"/>
      <c r="E90" s="200" t="s">
        <v>816</v>
      </c>
    </row>
    <row r="91" spans="3:5" ht="101.25">
      <c r="C91" s="191" t="s">
        <v>817</v>
      </c>
      <c r="D91" s="191"/>
      <c r="E91" s="192" t="s">
        <v>818</v>
      </c>
    </row>
    <row r="92" spans="3:5">
      <c r="C92" s="191"/>
      <c r="D92" s="191"/>
      <c r="E92" s="199"/>
    </row>
    <row r="93" spans="3:5" ht="22.5">
      <c r="C93" s="189" t="s">
        <v>819</v>
      </c>
      <c r="D93" s="189"/>
      <c r="E93" s="190" t="s">
        <v>820</v>
      </c>
    </row>
    <row r="94" spans="3:5" ht="22.5">
      <c r="C94" s="191" t="s">
        <v>821</v>
      </c>
      <c r="D94" s="191"/>
      <c r="E94" s="192" t="s">
        <v>822</v>
      </c>
    </row>
    <row r="95" spans="3:5">
      <c r="C95" s="191"/>
      <c r="D95" s="191"/>
      <c r="E95" s="195"/>
    </row>
    <row r="96" spans="3:5">
      <c r="C96" s="197"/>
      <c r="D96" s="197"/>
      <c r="E96" s="201"/>
    </row>
    <row r="97" spans="3:5">
      <c r="C97" s="197" t="s">
        <v>823</v>
      </c>
      <c r="D97" s="197"/>
      <c r="E97" s="201" t="s">
        <v>824</v>
      </c>
    </row>
    <row r="98" spans="3:5">
      <c r="C98" s="197"/>
      <c r="D98" s="197"/>
      <c r="E98" s="195"/>
    </row>
    <row r="99" spans="3:5">
      <c r="C99" s="189" t="s">
        <v>825</v>
      </c>
      <c r="D99" s="189"/>
      <c r="E99" s="190" t="s">
        <v>825</v>
      </c>
    </row>
    <row r="100" spans="3:5" ht="78.75">
      <c r="C100" s="191" t="s">
        <v>826</v>
      </c>
      <c r="D100" s="191"/>
      <c r="E100" s="192" t="s">
        <v>827</v>
      </c>
    </row>
    <row r="101" spans="3:5">
      <c r="C101" s="191"/>
      <c r="D101" s="191"/>
      <c r="E101" s="199"/>
    </row>
    <row r="102" spans="3:5">
      <c r="C102" s="189" t="s">
        <v>828</v>
      </c>
      <c r="D102" s="189"/>
      <c r="E102" s="190" t="s">
        <v>829</v>
      </c>
    </row>
    <row r="103" spans="3:5" ht="33.75">
      <c r="C103" s="191" t="s">
        <v>830</v>
      </c>
      <c r="D103" s="191"/>
      <c r="E103" s="192" t="s">
        <v>831</v>
      </c>
    </row>
    <row r="104" spans="3:5">
      <c r="C104" s="191"/>
      <c r="D104" s="191"/>
      <c r="E104" s="199"/>
    </row>
    <row r="105" spans="3:5">
      <c r="C105" s="189" t="s">
        <v>832</v>
      </c>
      <c r="D105" s="189"/>
      <c r="E105" s="190" t="s">
        <v>833</v>
      </c>
    </row>
    <row r="106" spans="3:5" ht="33.75">
      <c r="C106" s="191" t="s">
        <v>834</v>
      </c>
      <c r="D106" s="191"/>
      <c r="E106" s="192" t="s">
        <v>835</v>
      </c>
    </row>
    <row r="107" spans="3:5">
      <c r="C107" s="191"/>
      <c r="D107" s="191"/>
      <c r="E107" s="199"/>
    </row>
    <row r="108" spans="3:5">
      <c r="C108" s="189" t="s">
        <v>836</v>
      </c>
      <c r="D108" s="189"/>
      <c r="E108" s="190" t="s">
        <v>836</v>
      </c>
    </row>
    <row r="109" spans="3:5" ht="67.5">
      <c r="C109" s="191" t="s">
        <v>837</v>
      </c>
      <c r="D109" s="191"/>
      <c r="E109" s="192" t="s">
        <v>838</v>
      </c>
    </row>
    <row r="110" spans="3:5">
      <c r="C110" s="191"/>
      <c r="D110" s="191"/>
      <c r="E110" s="199"/>
    </row>
    <row r="111" spans="3:5">
      <c r="C111" s="189" t="s">
        <v>839</v>
      </c>
      <c r="D111" s="189"/>
      <c r="E111" s="190" t="s">
        <v>840</v>
      </c>
    </row>
    <row r="112" spans="3:5" ht="33.75">
      <c r="C112" s="191" t="s">
        <v>841</v>
      </c>
      <c r="D112" s="191"/>
      <c r="E112" s="192" t="s">
        <v>842</v>
      </c>
    </row>
    <row r="113" spans="3:5">
      <c r="C113" s="191"/>
      <c r="D113" s="191"/>
      <c r="E113" s="199"/>
    </row>
    <row r="114" spans="3:5">
      <c r="C114" s="189" t="s">
        <v>843</v>
      </c>
      <c r="D114" s="189"/>
      <c r="E114" s="190" t="s">
        <v>844</v>
      </c>
    </row>
    <row r="115" spans="3:5" ht="33.75">
      <c r="C115" s="191" t="s">
        <v>845</v>
      </c>
      <c r="D115" s="191"/>
      <c r="E115" s="192" t="s">
        <v>846</v>
      </c>
    </row>
    <row r="116" spans="3:5">
      <c r="C116" s="191"/>
      <c r="D116" s="191"/>
      <c r="E116" s="199"/>
    </row>
    <row r="117" spans="3:5">
      <c r="C117" s="189" t="s">
        <v>847</v>
      </c>
      <c r="D117" s="189"/>
      <c r="E117" s="190" t="s">
        <v>848</v>
      </c>
    </row>
    <row r="118" spans="3:5" ht="101.25">
      <c r="C118" s="191" t="s">
        <v>849</v>
      </c>
      <c r="D118" s="191"/>
      <c r="E118" s="192" t="s">
        <v>850</v>
      </c>
    </row>
    <row r="119" spans="3:5">
      <c r="C119" s="191"/>
      <c r="D119" s="191"/>
      <c r="E119" s="199"/>
    </row>
    <row r="120" spans="3:5" ht="22.5">
      <c r="C120" s="189" t="s">
        <v>851</v>
      </c>
      <c r="D120" s="189"/>
      <c r="E120" s="190" t="s">
        <v>852</v>
      </c>
    </row>
    <row r="121" spans="3:5" ht="90">
      <c r="C121" s="191" t="s">
        <v>853</v>
      </c>
      <c r="D121" s="191"/>
      <c r="E121" s="192" t="s">
        <v>854</v>
      </c>
    </row>
    <row r="122" spans="3:5">
      <c r="C122" s="191"/>
      <c r="D122" s="191"/>
      <c r="E122" s="199"/>
    </row>
    <row r="123" spans="3:5">
      <c r="C123" s="189" t="s">
        <v>855</v>
      </c>
      <c r="D123" s="189"/>
      <c r="E123" s="190" t="s">
        <v>856</v>
      </c>
    </row>
    <row r="124" spans="3:5" ht="90">
      <c r="C124" s="191" t="s">
        <v>857</v>
      </c>
      <c r="D124" s="191"/>
      <c r="E124" s="192" t="s">
        <v>858</v>
      </c>
    </row>
    <row r="125" spans="3:5">
      <c r="C125" s="191"/>
      <c r="D125" s="191"/>
      <c r="E125" s="199"/>
    </row>
    <row r="126" spans="3:5">
      <c r="C126" s="189" t="s">
        <v>859</v>
      </c>
      <c r="D126" s="189"/>
      <c r="E126" s="190" t="s">
        <v>860</v>
      </c>
    </row>
    <row r="127" spans="3:5" ht="78.75">
      <c r="C127" s="191" t="s">
        <v>861</v>
      </c>
      <c r="D127" s="191"/>
      <c r="E127" s="192" t="s">
        <v>862</v>
      </c>
    </row>
    <row r="128" spans="3:5">
      <c r="C128" s="191"/>
      <c r="D128" s="191"/>
      <c r="E128" s="199"/>
    </row>
    <row r="129" spans="3:5">
      <c r="C129" s="189" t="s">
        <v>823</v>
      </c>
      <c r="D129" s="189"/>
      <c r="E129" s="190" t="s">
        <v>824</v>
      </c>
    </row>
    <row r="130" spans="3:5" ht="101.25">
      <c r="C130" s="191" t="s">
        <v>863</v>
      </c>
      <c r="D130" s="191"/>
      <c r="E130" s="192" t="s">
        <v>864</v>
      </c>
    </row>
    <row r="131" spans="3:5">
      <c r="C131" s="191"/>
      <c r="D131" s="191"/>
      <c r="E131" s="199"/>
    </row>
    <row r="132" spans="3:5">
      <c r="C132" s="189" t="s">
        <v>865</v>
      </c>
      <c r="D132" s="189"/>
      <c r="E132" s="190" t="s">
        <v>866</v>
      </c>
    </row>
    <row r="133" spans="3:5" ht="45">
      <c r="C133" s="191" t="s">
        <v>867</v>
      </c>
      <c r="D133" s="191"/>
      <c r="E133" s="192" t="s">
        <v>868</v>
      </c>
    </row>
    <row r="134" spans="3:5">
      <c r="C134" s="191"/>
      <c r="D134" s="191"/>
      <c r="E134" s="199"/>
    </row>
    <row r="135" spans="3:5" ht="22.5">
      <c r="C135" s="189" t="s">
        <v>869</v>
      </c>
      <c r="D135" s="189"/>
      <c r="E135" s="190" t="s">
        <v>870</v>
      </c>
    </row>
    <row r="136" spans="3:5" ht="45">
      <c r="C136" s="191" t="s">
        <v>871</v>
      </c>
      <c r="D136" s="191"/>
      <c r="E136" s="192" t="s">
        <v>872</v>
      </c>
    </row>
    <row r="137" spans="3:5">
      <c r="C137" s="191"/>
      <c r="D137" s="191"/>
      <c r="E137" s="199"/>
    </row>
    <row r="138" spans="3:5">
      <c r="C138" s="189" t="s">
        <v>873</v>
      </c>
      <c r="D138" s="189"/>
      <c r="E138" s="190" t="s">
        <v>873</v>
      </c>
    </row>
    <row r="139" spans="3:5" ht="45">
      <c r="C139" s="191" t="s">
        <v>874</v>
      </c>
      <c r="D139" s="191"/>
      <c r="E139" s="192" t="s">
        <v>875</v>
      </c>
    </row>
    <row r="140" spans="3:5">
      <c r="C140" s="191"/>
      <c r="D140" s="191"/>
      <c r="E140" s="199"/>
    </row>
    <row r="141" spans="3:5">
      <c r="C141" s="189" t="s">
        <v>876</v>
      </c>
      <c r="D141" s="189"/>
      <c r="E141" s="190" t="s">
        <v>876</v>
      </c>
    </row>
    <row r="142" spans="3:5" ht="33.75">
      <c r="C142" s="191" t="s">
        <v>877</v>
      </c>
      <c r="D142" s="191"/>
      <c r="E142" s="192" t="s">
        <v>878</v>
      </c>
    </row>
    <row r="143" spans="3:5">
      <c r="C143" s="191"/>
      <c r="D143" s="191"/>
      <c r="E143" s="199"/>
    </row>
    <row r="144" spans="3:5">
      <c r="C144" s="189" t="s">
        <v>879</v>
      </c>
      <c r="D144" s="189"/>
      <c r="E144" s="190" t="s">
        <v>880</v>
      </c>
    </row>
    <row r="145" spans="3:5" ht="22.5">
      <c r="C145" s="191" t="s">
        <v>881</v>
      </c>
      <c r="D145" s="191"/>
      <c r="E145" s="192" t="s">
        <v>882</v>
      </c>
    </row>
    <row r="146" spans="3:5">
      <c r="C146" s="191"/>
      <c r="D146" s="191"/>
      <c r="E146" s="199"/>
    </row>
    <row r="147" spans="3:5">
      <c r="C147" s="189" t="s">
        <v>883</v>
      </c>
      <c r="D147" s="189"/>
      <c r="E147" s="190" t="s">
        <v>884</v>
      </c>
    </row>
    <row r="148" spans="3:5" ht="45">
      <c r="C148" s="191" t="s">
        <v>885</v>
      </c>
      <c r="D148" s="191"/>
      <c r="E148" s="192" t="s">
        <v>886</v>
      </c>
    </row>
    <row r="149" spans="3:5">
      <c r="C149" s="191"/>
      <c r="D149" s="191"/>
      <c r="E149" s="199"/>
    </row>
    <row r="150" spans="3:5" ht="22.5">
      <c r="C150" s="189" t="s">
        <v>887</v>
      </c>
      <c r="D150" s="189"/>
      <c r="E150" s="190" t="s">
        <v>888</v>
      </c>
    </row>
    <row r="151" spans="3:5" ht="22.5">
      <c r="C151" s="191" t="s">
        <v>889</v>
      </c>
      <c r="D151" s="191"/>
      <c r="E151" s="192" t="s">
        <v>890</v>
      </c>
    </row>
    <row r="152" spans="3:5">
      <c r="C152" s="191"/>
      <c r="D152" s="191"/>
      <c r="E152" s="199"/>
    </row>
    <row r="153" spans="3:5" ht="22.5">
      <c r="C153" s="189" t="s">
        <v>891</v>
      </c>
      <c r="D153" s="189"/>
      <c r="E153" s="190" t="s">
        <v>892</v>
      </c>
    </row>
    <row r="154" spans="3:5" ht="22.5">
      <c r="C154" s="191" t="s">
        <v>893</v>
      </c>
      <c r="D154" s="191"/>
      <c r="E154" s="192" t="s">
        <v>894</v>
      </c>
    </row>
    <row r="155" spans="3:5">
      <c r="C155" s="191"/>
      <c r="D155" s="191"/>
      <c r="E155" s="199"/>
    </row>
    <row r="156" spans="3:5">
      <c r="C156" s="189" t="s">
        <v>895</v>
      </c>
      <c r="D156" s="189"/>
      <c r="E156" s="190" t="s">
        <v>895</v>
      </c>
    </row>
    <row r="157" spans="3:5" ht="56.25">
      <c r="C157" s="191" t="s">
        <v>896</v>
      </c>
      <c r="D157" s="191"/>
      <c r="E157" s="192" t="s">
        <v>897</v>
      </c>
    </row>
    <row r="158" spans="3:5">
      <c r="C158" s="191"/>
      <c r="D158" s="191"/>
      <c r="E158" s="199"/>
    </row>
    <row r="159" spans="3:5">
      <c r="C159" s="189" t="s">
        <v>898</v>
      </c>
      <c r="D159" s="189"/>
      <c r="E159" s="190" t="s">
        <v>899</v>
      </c>
    </row>
    <row r="160" spans="3:5" ht="101.25">
      <c r="C160" s="191" t="s">
        <v>900</v>
      </c>
      <c r="D160" s="191"/>
      <c r="E160" s="192" t="s">
        <v>901</v>
      </c>
    </row>
    <row r="161" spans="3:5">
      <c r="C161" s="191"/>
      <c r="D161" s="191"/>
      <c r="E161" s="199"/>
    </row>
    <row r="162" spans="3:5">
      <c r="C162" s="189" t="s">
        <v>902</v>
      </c>
      <c r="D162" s="189"/>
      <c r="E162" s="190" t="s">
        <v>903</v>
      </c>
    </row>
    <row r="163" spans="3:5" ht="33.75">
      <c r="C163" s="191" t="s">
        <v>904</v>
      </c>
      <c r="D163" s="191"/>
      <c r="E163" s="192" t="s">
        <v>905</v>
      </c>
    </row>
    <row r="164" spans="3:5">
      <c r="C164" s="191"/>
      <c r="D164" s="191"/>
      <c r="E164" s="199"/>
    </row>
    <row r="165" spans="3:5">
      <c r="C165" s="189" t="s">
        <v>906</v>
      </c>
      <c r="D165" s="189"/>
      <c r="E165" s="190" t="s">
        <v>907</v>
      </c>
    </row>
    <row r="166" spans="3:5" ht="45">
      <c r="C166" s="191" t="s">
        <v>908</v>
      </c>
      <c r="D166" s="191"/>
      <c r="E166" s="192" t="s">
        <v>909</v>
      </c>
    </row>
    <row r="168" spans="3:5">
      <c r="C168" s="202"/>
      <c r="D168" s="202"/>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34"/>
  <sheetViews>
    <sheetView workbookViewId="0">
      <selection activeCell="P12" sqref="P12"/>
    </sheetView>
  </sheetViews>
  <sheetFormatPr defaultColWidth="9.140625" defaultRowHeight="9.75"/>
  <cols>
    <col min="1" max="1" width="31.28515625" style="3" customWidth="1"/>
    <col min="2" max="9" width="8.5703125" style="3" customWidth="1"/>
    <col min="10" max="10" width="6.7109375" style="3" customWidth="1"/>
    <col min="11" max="12" width="6.85546875" style="3" customWidth="1"/>
    <col min="13" max="13" width="5.140625" style="3" bestFit="1" customWidth="1"/>
    <col min="14" max="14" width="5.140625" style="3" customWidth="1"/>
    <col min="15" max="15" width="30.140625" style="3" bestFit="1" customWidth="1"/>
    <col min="16" max="16384" width="9.140625" style="3"/>
  </cols>
  <sheetData>
    <row r="1" spans="1:16" s="1" customFormat="1" ht="31.5" customHeight="1" thickBot="1">
      <c r="A1" s="654" t="s">
        <v>599</v>
      </c>
      <c r="B1" s="655"/>
      <c r="C1" s="655"/>
      <c r="D1" s="655"/>
      <c r="E1" s="655"/>
      <c r="F1" s="655"/>
      <c r="G1" s="655"/>
      <c r="H1" s="655"/>
      <c r="I1" s="655"/>
      <c r="J1" s="655"/>
      <c r="K1" s="655"/>
      <c r="L1" s="655"/>
      <c r="M1" s="655"/>
      <c r="N1" s="655"/>
      <c r="O1" s="655"/>
    </row>
    <row r="2" spans="1:16" s="4" customFormat="1" ht="10.5" thickBot="1">
      <c r="A2" s="22" t="s">
        <v>5</v>
      </c>
      <c r="B2" s="147">
        <v>42491</v>
      </c>
      <c r="C2" s="147">
        <v>42522</v>
      </c>
      <c r="D2" s="147">
        <v>42552</v>
      </c>
      <c r="E2" s="147">
        <v>42583</v>
      </c>
      <c r="F2" s="147">
        <v>42614</v>
      </c>
      <c r="G2" s="147">
        <v>42644</v>
      </c>
      <c r="H2" s="147">
        <v>42675</v>
      </c>
      <c r="I2" s="147">
        <v>42705</v>
      </c>
      <c r="J2" s="147">
        <v>42736</v>
      </c>
      <c r="K2" s="559">
        <v>42767</v>
      </c>
      <c r="L2" s="559">
        <v>42795</v>
      </c>
      <c r="M2" s="559">
        <v>42826</v>
      </c>
      <c r="N2" s="559">
        <v>42856</v>
      </c>
      <c r="O2" s="149" t="s">
        <v>144</v>
      </c>
    </row>
    <row r="3" spans="1:16">
      <c r="A3" s="110" t="s">
        <v>12</v>
      </c>
      <c r="B3" s="111">
        <v>66.884115668827974</v>
      </c>
      <c r="C3" s="111">
        <v>106.96532765186316</v>
      </c>
      <c r="D3" s="111">
        <v>114.05874309789013</v>
      </c>
      <c r="E3" s="111">
        <v>136.77536188413899</v>
      </c>
      <c r="F3" s="111">
        <v>138.14486714968737</v>
      </c>
      <c r="G3" s="111">
        <v>136.41999999999999</v>
      </c>
      <c r="H3" s="111">
        <v>171.56880691658998</v>
      </c>
      <c r="I3" s="111">
        <v>146.28207980127999</v>
      </c>
      <c r="J3" s="551">
        <v>128.52727342131001</v>
      </c>
      <c r="K3" s="560">
        <v>173.02225808478002</v>
      </c>
      <c r="L3" s="564">
        <v>134.17314530446001</v>
      </c>
      <c r="M3" s="564">
        <v>133.47656292935002</v>
      </c>
      <c r="N3" s="564">
        <v>129.93900093862999</v>
      </c>
      <c r="O3" s="553" t="s">
        <v>118</v>
      </c>
      <c r="P3" s="21"/>
    </row>
    <row r="4" spans="1:16">
      <c r="A4" s="110" t="s">
        <v>303</v>
      </c>
      <c r="B4" s="111">
        <v>22.080252355277658</v>
      </c>
      <c r="C4" s="111">
        <v>44.634374542163343</v>
      </c>
      <c r="D4" s="111">
        <v>40.810761207536672</v>
      </c>
      <c r="E4" s="111">
        <v>53.530289008426671</v>
      </c>
      <c r="F4" s="111">
        <v>56.003930058206677</v>
      </c>
      <c r="G4" s="111">
        <v>51.41</v>
      </c>
      <c r="H4" s="111">
        <v>77.939316843650005</v>
      </c>
      <c r="I4" s="111">
        <v>57.518315572949987</v>
      </c>
      <c r="J4" s="551">
        <v>50.060984371250001</v>
      </c>
      <c r="K4" s="561">
        <v>93.717467173270009</v>
      </c>
      <c r="L4" s="550">
        <v>47.302405638810008</v>
      </c>
      <c r="M4" s="550">
        <v>51.330443669270004</v>
      </c>
      <c r="N4" s="550">
        <v>48.836323902239968</v>
      </c>
      <c r="O4" s="554" t="s">
        <v>119</v>
      </c>
      <c r="P4" s="21"/>
    </row>
    <row r="5" spans="1:16" ht="19.5">
      <c r="A5" s="110" t="s">
        <v>304</v>
      </c>
      <c r="B5" s="111">
        <v>0</v>
      </c>
      <c r="C5" s="111">
        <v>0</v>
      </c>
      <c r="D5" s="111">
        <v>0</v>
      </c>
      <c r="E5" s="111">
        <v>0</v>
      </c>
      <c r="F5" s="111">
        <v>0</v>
      </c>
      <c r="G5" s="111" t="s">
        <v>925</v>
      </c>
      <c r="H5" s="111">
        <v>0</v>
      </c>
      <c r="I5" s="111">
        <v>0</v>
      </c>
      <c r="J5" s="551">
        <v>0</v>
      </c>
      <c r="K5" s="561">
        <v>0</v>
      </c>
      <c r="L5" s="550">
        <v>0</v>
      </c>
      <c r="M5" s="550">
        <v>0</v>
      </c>
      <c r="N5" s="550">
        <v>0</v>
      </c>
      <c r="O5" s="554" t="s">
        <v>120</v>
      </c>
      <c r="P5" s="21"/>
    </row>
    <row r="6" spans="1:16">
      <c r="A6" s="110" t="s">
        <v>305</v>
      </c>
      <c r="B6" s="111">
        <v>6.7854833929999998</v>
      </c>
      <c r="C6" s="111">
        <v>9.5979823829999997</v>
      </c>
      <c r="D6" s="111">
        <v>9.0161913729999998</v>
      </c>
      <c r="E6" s="111">
        <v>9.0236993329999997</v>
      </c>
      <c r="F6" s="111">
        <v>8.9906956329999996</v>
      </c>
      <c r="G6" s="111">
        <v>8.5399999999999991</v>
      </c>
      <c r="H6" s="111">
        <v>8.5939326329999997</v>
      </c>
      <c r="I6" s="111">
        <v>15.637000633000001</v>
      </c>
      <c r="J6" s="551">
        <v>10.341647989169999</v>
      </c>
      <c r="K6" s="561">
        <v>7.0293369891699999</v>
      </c>
      <c r="L6" s="550">
        <v>19.885150633000002</v>
      </c>
      <c r="M6" s="550">
        <v>18.635150633000002</v>
      </c>
      <c r="N6" s="550">
        <v>15.4081032249</v>
      </c>
      <c r="O6" s="554" t="s">
        <v>121</v>
      </c>
      <c r="P6" s="21"/>
    </row>
    <row r="7" spans="1:16">
      <c r="A7" s="110" t="s">
        <v>306</v>
      </c>
      <c r="B7" s="111">
        <v>33.110703006818923</v>
      </c>
      <c r="C7" s="111">
        <v>36.888394731251694</v>
      </c>
      <c r="D7" s="111">
        <v>47.801609950516387</v>
      </c>
      <c r="E7" s="111">
        <v>48.29740801876148</v>
      </c>
      <c r="F7" s="111">
        <v>42.834069206568273</v>
      </c>
      <c r="G7" s="111">
        <v>45.65</v>
      </c>
      <c r="H7" s="111">
        <v>53.346915055469999</v>
      </c>
      <c r="I7" s="111">
        <v>41.286241303200001</v>
      </c>
      <c r="J7" s="551">
        <v>41.981310291200003</v>
      </c>
      <c r="K7" s="561">
        <v>43.886091624720002</v>
      </c>
      <c r="L7" s="550">
        <v>43.123321157789995</v>
      </c>
      <c r="M7" s="550">
        <v>40.058798381279999</v>
      </c>
      <c r="N7" s="550">
        <v>42.03737423295</v>
      </c>
      <c r="O7" s="554" t="s">
        <v>122</v>
      </c>
      <c r="P7" s="21"/>
    </row>
    <row r="8" spans="1:16">
      <c r="A8" s="110" t="s">
        <v>307</v>
      </c>
      <c r="B8" s="111">
        <v>4.9076769137314029</v>
      </c>
      <c r="C8" s="111">
        <v>15.844575995448121</v>
      </c>
      <c r="D8" s="111">
        <v>16.430180566837066</v>
      </c>
      <c r="E8" s="111">
        <v>25.923965523950859</v>
      </c>
      <c r="F8" s="111">
        <v>30.316172251912434</v>
      </c>
      <c r="G8" s="111">
        <v>30.81</v>
      </c>
      <c r="H8" s="111">
        <v>31.688642384469997</v>
      </c>
      <c r="I8" s="111">
        <v>31.84052229213</v>
      </c>
      <c r="J8" s="551">
        <v>26.143330769689999</v>
      </c>
      <c r="K8" s="561">
        <v>28.38936229762</v>
      </c>
      <c r="L8" s="550">
        <v>23.862267874859999</v>
      </c>
      <c r="M8" s="550">
        <v>23.452170245800026</v>
      </c>
      <c r="N8" s="550">
        <v>23.657199578539998</v>
      </c>
      <c r="O8" s="554" t="s">
        <v>123</v>
      </c>
      <c r="P8" s="21"/>
    </row>
    <row r="9" spans="1:16">
      <c r="A9" s="110" t="s">
        <v>14</v>
      </c>
      <c r="B9" s="111">
        <v>382.82266062346724</v>
      </c>
      <c r="C9" s="111">
        <v>760.37355862655829</v>
      </c>
      <c r="D9" s="111">
        <v>732.6308005197186</v>
      </c>
      <c r="E9" s="111">
        <v>705.76866963055227</v>
      </c>
      <c r="F9" s="111">
        <v>704.9634516105026</v>
      </c>
      <c r="G9" s="111">
        <v>715.9</v>
      </c>
      <c r="H9" s="111">
        <v>727.72736828075858</v>
      </c>
      <c r="I9" s="111">
        <v>752.60635444858008</v>
      </c>
      <c r="J9" s="551">
        <v>764.68005788255005</v>
      </c>
      <c r="K9" s="561">
        <v>772.54611905495005</v>
      </c>
      <c r="L9" s="550">
        <v>803.82203482498005</v>
      </c>
      <c r="M9" s="550">
        <v>811.38989561741005</v>
      </c>
      <c r="N9" s="550">
        <v>889.23366390148999</v>
      </c>
      <c r="O9" s="555" t="s">
        <v>124</v>
      </c>
      <c r="P9" s="21"/>
    </row>
    <row r="10" spans="1:16" ht="19.5">
      <c r="A10" s="110" t="s">
        <v>308</v>
      </c>
      <c r="B10" s="111">
        <v>0</v>
      </c>
      <c r="C10" s="111">
        <v>0</v>
      </c>
      <c r="D10" s="111">
        <v>0</v>
      </c>
      <c r="E10" s="111">
        <v>0</v>
      </c>
      <c r="F10" s="111">
        <v>0</v>
      </c>
      <c r="G10" s="111" t="s">
        <v>925</v>
      </c>
      <c r="H10" s="111">
        <v>0</v>
      </c>
      <c r="I10" s="111">
        <v>0</v>
      </c>
      <c r="J10" s="551">
        <v>0</v>
      </c>
      <c r="K10" s="561">
        <v>0</v>
      </c>
      <c r="L10" s="550">
        <v>0</v>
      </c>
      <c r="M10" s="550">
        <v>0</v>
      </c>
      <c r="N10" s="550">
        <v>0</v>
      </c>
      <c r="O10" s="554" t="s">
        <v>125</v>
      </c>
      <c r="P10" s="21"/>
    </row>
    <row r="11" spans="1:16">
      <c r="A11" s="110" t="s">
        <v>309</v>
      </c>
      <c r="B11" s="111">
        <v>0.33534360999999996</v>
      </c>
      <c r="C11" s="111">
        <v>2.7353436099999997</v>
      </c>
      <c r="D11" s="111">
        <v>2.7353436099999997</v>
      </c>
      <c r="E11" s="111">
        <v>2.7353436099999997</v>
      </c>
      <c r="F11" s="111">
        <v>2.7353436099999997</v>
      </c>
      <c r="G11" s="111">
        <v>2.2400000000000002</v>
      </c>
      <c r="H11" s="111">
        <v>2.2353436099999997</v>
      </c>
      <c r="I11" s="111">
        <v>2.235343619</v>
      </c>
      <c r="J11" s="551">
        <v>2.235343619</v>
      </c>
      <c r="K11" s="561">
        <v>2.235343619</v>
      </c>
      <c r="L11" s="550">
        <v>2.235343619</v>
      </c>
      <c r="M11" s="550">
        <v>2.0353436189999998</v>
      </c>
      <c r="N11" s="550">
        <v>1.8353436189999999</v>
      </c>
      <c r="O11" s="554" t="s">
        <v>126</v>
      </c>
      <c r="P11" s="21"/>
    </row>
    <row r="12" spans="1:16">
      <c r="A12" s="110" t="s">
        <v>310</v>
      </c>
      <c r="B12" s="111">
        <v>382.48731701346725</v>
      </c>
      <c r="C12" s="111">
        <v>757.63821501655843</v>
      </c>
      <c r="D12" s="111">
        <v>729.89545690971863</v>
      </c>
      <c r="E12" s="111">
        <v>703.03332602055229</v>
      </c>
      <c r="F12" s="111">
        <v>702.22810800050263</v>
      </c>
      <c r="G12" s="111">
        <v>713.66</v>
      </c>
      <c r="H12" s="111">
        <v>725.4920246707585</v>
      </c>
      <c r="I12" s="111">
        <v>750.37101082958009</v>
      </c>
      <c r="J12" s="551">
        <v>762.44471426355005</v>
      </c>
      <c r="K12" s="561">
        <v>770.31077543595006</v>
      </c>
      <c r="L12" s="550">
        <v>801.58669120598006</v>
      </c>
      <c r="M12" s="550">
        <v>809.35455199840999</v>
      </c>
      <c r="N12" s="550">
        <v>887.39832028248998</v>
      </c>
      <c r="O12" s="554" t="s">
        <v>127</v>
      </c>
      <c r="P12" s="21"/>
    </row>
    <row r="13" spans="1:16">
      <c r="A13" s="110" t="s">
        <v>311</v>
      </c>
      <c r="B13" s="111">
        <v>385.323654554592</v>
      </c>
      <c r="C13" s="111">
        <v>760.91152289098977</v>
      </c>
      <c r="D13" s="111">
        <v>737.91071678415005</v>
      </c>
      <c r="E13" s="111">
        <v>708.93377489498369</v>
      </c>
      <c r="F13" s="111">
        <v>707.89377987493401</v>
      </c>
      <c r="G13" s="111">
        <v>718.8</v>
      </c>
      <c r="H13" s="111">
        <v>730.36808654518995</v>
      </c>
      <c r="I13" s="111">
        <v>754.26586780400999</v>
      </c>
      <c r="J13" s="551">
        <v>766.47785323797996</v>
      </c>
      <c r="K13" s="561">
        <v>774.41139141038002</v>
      </c>
      <c r="L13" s="550">
        <v>805.52848918041002</v>
      </c>
      <c r="M13" s="550">
        <v>813.39363797284011</v>
      </c>
      <c r="N13" s="550">
        <v>890.57666225692003</v>
      </c>
      <c r="O13" s="556" t="s">
        <v>128</v>
      </c>
      <c r="P13" s="21"/>
    </row>
    <row r="14" spans="1:16">
      <c r="A14" s="110" t="s">
        <v>312</v>
      </c>
      <c r="B14" s="111">
        <v>2.83633754112476</v>
      </c>
      <c r="C14" s="111">
        <v>3.2733078744314241</v>
      </c>
      <c r="D14" s="111">
        <v>8.0152598744314236</v>
      </c>
      <c r="E14" s="111">
        <v>5.9004488744314241</v>
      </c>
      <c r="F14" s="111">
        <v>5.6656718744314238</v>
      </c>
      <c r="G14" s="111">
        <v>5.14</v>
      </c>
      <c r="H14" s="111">
        <v>4.8760618744314241</v>
      </c>
      <c r="I14" s="111">
        <v>3.8948569744300006</v>
      </c>
      <c r="J14" s="551">
        <v>4.0331389744300008</v>
      </c>
      <c r="K14" s="561">
        <v>4.1006159744300001</v>
      </c>
      <c r="L14" s="550">
        <v>3.9417979744300005</v>
      </c>
      <c r="M14" s="550">
        <v>4.0390859744300007</v>
      </c>
      <c r="N14" s="550">
        <v>3.1783419744300003</v>
      </c>
      <c r="O14" s="556" t="s">
        <v>129</v>
      </c>
      <c r="P14" s="21"/>
    </row>
    <row r="15" spans="1:16">
      <c r="A15" s="110" t="s">
        <v>15</v>
      </c>
      <c r="B15" s="111">
        <v>17.683418647556667</v>
      </c>
      <c r="C15" s="111">
        <v>19.609411627147502</v>
      </c>
      <c r="D15" s="111">
        <v>21.058888794860831</v>
      </c>
      <c r="E15" s="111">
        <v>21.030712397994169</v>
      </c>
      <c r="F15" s="111">
        <v>21.384156735457502</v>
      </c>
      <c r="G15" s="111">
        <v>21.44</v>
      </c>
      <c r="H15" s="111">
        <v>21.327650263360002</v>
      </c>
      <c r="I15" s="111">
        <v>21.068185602810001</v>
      </c>
      <c r="J15" s="551">
        <v>21.06575495209</v>
      </c>
      <c r="K15" s="561">
        <v>21.061593618370001</v>
      </c>
      <c r="L15" s="550">
        <v>20.91794912332</v>
      </c>
      <c r="M15" s="550">
        <v>20.643550539110002</v>
      </c>
      <c r="N15" s="550">
        <v>19.669340260559999</v>
      </c>
      <c r="O15" s="555" t="s">
        <v>130</v>
      </c>
      <c r="P15" s="21"/>
    </row>
    <row r="16" spans="1:16">
      <c r="A16" s="110" t="s">
        <v>16</v>
      </c>
      <c r="B16" s="111">
        <v>1.1665036478195572</v>
      </c>
      <c r="C16" s="111">
        <v>194.78485236915697</v>
      </c>
      <c r="D16" s="111">
        <v>188.65245636915697</v>
      </c>
      <c r="E16" s="111">
        <v>179.51529136915696</v>
      </c>
      <c r="F16" s="111">
        <v>174.03031472915694</v>
      </c>
      <c r="G16" s="111">
        <v>168.47</v>
      </c>
      <c r="H16" s="111">
        <v>130.89653713016</v>
      </c>
      <c r="I16" s="111">
        <v>172.51695483716</v>
      </c>
      <c r="J16" s="551">
        <v>287.05822237716001</v>
      </c>
      <c r="K16" s="561">
        <v>278.72125937716004</v>
      </c>
      <c r="L16" s="550">
        <v>82.680558377159997</v>
      </c>
      <c r="M16" s="550">
        <v>87.058545377160002</v>
      </c>
      <c r="N16" s="550">
        <v>14.053697399659999</v>
      </c>
      <c r="O16" s="555" t="s">
        <v>131</v>
      </c>
      <c r="P16" s="21"/>
    </row>
    <row r="17" spans="1:17">
      <c r="A17" s="110" t="s">
        <v>313</v>
      </c>
      <c r="B17" s="111">
        <v>0.2</v>
      </c>
      <c r="C17" s="111">
        <v>2.3149999999999999</v>
      </c>
      <c r="D17" s="111">
        <v>2.3149999999999999</v>
      </c>
      <c r="E17" s="111">
        <v>2.3149999999999999</v>
      </c>
      <c r="F17" s="111">
        <v>2.3149999999999999</v>
      </c>
      <c r="G17" s="111">
        <v>2.89</v>
      </c>
      <c r="H17" s="111">
        <v>2.2850000000000001</v>
      </c>
      <c r="I17" s="111">
        <v>2.2850000000000001</v>
      </c>
      <c r="J17" s="551">
        <v>2.2850000000000001</v>
      </c>
      <c r="K17" s="561">
        <v>2.2850000000000001</v>
      </c>
      <c r="L17" s="550">
        <v>2.2850000000000001</v>
      </c>
      <c r="M17" s="550">
        <v>2.2850000000000001</v>
      </c>
      <c r="N17" s="550">
        <v>2.2850000000000001</v>
      </c>
      <c r="O17" s="554" t="s">
        <v>132</v>
      </c>
      <c r="P17" s="21"/>
    </row>
    <row r="18" spans="1:17">
      <c r="A18" s="110" t="s">
        <v>314</v>
      </c>
      <c r="B18" s="111">
        <v>0.54305364881955698</v>
      </c>
      <c r="C18" s="111">
        <v>1.3181473701569484</v>
      </c>
      <c r="D18" s="111">
        <v>1.3050293701569484</v>
      </c>
      <c r="E18" s="111">
        <v>1.3076533701569484</v>
      </c>
      <c r="F18" s="111">
        <v>1.2592833301569484</v>
      </c>
      <c r="G18" s="111">
        <v>1.35</v>
      </c>
      <c r="H18" s="111">
        <v>1.3750657311599999</v>
      </c>
      <c r="I18" s="111">
        <v>1.3938457311599999</v>
      </c>
      <c r="J18" s="551">
        <v>1.4063382711600001</v>
      </c>
      <c r="K18" s="561">
        <v>1.4260112711599999</v>
      </c>
      <c r="L18" s="550">
        <v>1.4129422711599999</v>
      </c>
      <c r="M18" s="550">
        <v>1.4986092711600001</v>
      </c>
      <c r="N18" s="550">
        <v>1.2720780146600001</v>
      </c>
      <c r="O18" s="554" t="s">
        <v>133</v>
      </c>
      <c r="P18" s="21"/>
    </row>
    <row r="19" spans="1:17">
      <c r="A19" s="110" t="s">
        <v>315</v>
      </c>
      <c r="B19" s="111">
        <v>0.42344999899999997</v>
      </c>
      <c r="C19" s="111">
        <v>191.151704999</v>
      </c>
      <c r="D19" s="111">
        <v>185.03242699900002</v>
      </c>
      <c r="E19" s="111">
        <v>175.89263799900002</v>
      </c>
      <c r="F19" s="111">
        <v>170.45603139899998</v>
      </c>
      <c r="G19" s="111">
        <v>164.23</v>
      </c>
      <c r="H19" s="111">
        <v>127.23647139900001</v>
      </c>
      <c r="I19" s="111">
        <v>168.83810910600002</v>
      </c>
      <c r="J19" s="551">
        <v>283.36688410599999</v>
      </c>
      <c r="K19" s="561">
        <v>275.01024810600001</v>
      </c>
      <c r="L19" s="550">
        <v>78.982616106000009</v>
      </c>
      <c r="M19" s="550">
        <v>83.274936106000013</v>
      </c>
      <c r="N19" s="550">
        <v>10.496619384999999</v>
      </c>
      <c r="O19" s="554" t="s">
        <v>134</v>
      </c>
      <c r="P19" s="21"/>
    </row>
    <row r="20" spans="1:17">
      <c r="A20" s="117" t="s">
        <v>115</v>
      </c>
      <c r="B20" s="118">
        <v>468.55669858596087</v>
      </c>
      <c r="C20" s="118">
        <v>1081.7331502706347</v>
      </c>
      <c r="D20" s="118">
        <v>1056.4008887832163</v>
      </c>
      <c r="E20" s="118">
        <v>1043.0900352866779</v>
      </c>
      <c r="F20" s="118">
        <v>1038.5227902254212</v>
      </c>
      <c r="G20" s="118">
        <v>1042.23</v>
      </c>
      <c r="H20" s="118">
        <v>1051.52036258818</v>
      </c>
      <c r="I20" s="118">
        <v>1092.47357469236</v>
      </c>
      <c r="J20" s="552">
        <v>1201.3313086312098</v>
      </c>
      <c r="K20" s="562">
        <v>1245.3512301326</v>
      </c>
      <c r="L20" s="565">
        <v>1041.5936876299199</v>
      </c>
      <c r="M20" s="565">
        <v>1052.9935544688899</v>
      </c>
      <c r="N20" s="565">
        <v>1052.8957024972299</v>
      </c>
      <c r="O20" s="557" t="s">
        <v>135</v>
      </c>
      <c r="P20" s="21"/>
      <c r="Q20" s="266"/>
    </row>
    <row r="21" spans="1:17">
      <c r="A21" s="110" t="s">
        <v>17</v>
      </c>
      <c r="B21" s="111">
        <v>100.31222790635067</v>
      </c>
      <c r="C21" s="111">
        <v>252.58390480631792</v>
      </c>
      <c r="D21" s="111">
        <v>234.70508269470614</v>
      </c>
      <c r="E21" s="111">
        <v>216.55144976040103</v>
      </c>
      <c r="F21" s="111">
        <v>216.86315308871431</v>
      </c>
      <c r="G21" s="111">
        <v>214.26</v>
      </c>
      <c r="H21" s="111">
        <v>222.91345488752</v>
      </c>
      <c r="I21" s="111">
        <v>233.91458091371001</v>
      </c>
      <c r="J21" s="551">
        <v>313.24885423220002</v>
      </c>
      <c r="K21" s="561">
        <v>303.08542070776997</v>
      </c>
      <c r="L21" s="550">
        <v>294.65732355400002</v>
      </c>
      <c r="M21" s="550">
        <v>238.51053393668002</v>
      </c>
      <c r="N21" s="550">
        <v>189.87573174043004</v>
      </c>
      <c r="O21" s="555" t="s">
        <v>136</v>
      </c>
      <c r="P21" s="21"/>
      <c r="Q21" s="266"/>
    </row>
    <row r="22" spans="1:17">
      <c r="A22" s="110" t="s">
        <v>316</v>
      </c>
      <c r="B22" s="111">
        <v>93.097857080000011</v>
      </c>
      <c r="C22" s="111">
        <v>236.45490705</v>
      </c>
      <c r="D22" s="111">
        <v>218.60988301999998</v>
      </c>
      <c r="E22" s="111">
        <v>200.15276885000003</v>
      </c>
      <c r="F22" s="111">
        <v>199.4218587700033</v>
      </c>
      <c r="G22" s="111">
        <v>195.51</v>
      </c>
      <c r="H22" s="111">
        <v>191.61840186000001</v>
      </c>
      <c r="I22" s="111">
        <v>205.30855899000002</v>
      </c>
      <c r="J22" s="551">
        <v>243.00904536000002</v>
      </c>
      <c r="K22" s="561">
        <v>281.94429830000001</v>
      </c>
      <c r="L22" s="550">
        <v>257.62341133000001</v>
      </c>
      <c r="M22" s="550">
        <v>203.36436250999998</v>
      </c>
      <c r="N22" s="550">
        <v>158.62472758999999</v>
      </c>
      <c r="O22" s="554" t="s">
        <v>137</v>
      </c>
      <c r="P22" s="21"/>
    </row>
    <row r="23" spans="1:17">
      <c r="A23" s="110" t="s">
        <v>317</v>
      </c>
      <c r="B23" s="111">
        <v>7.2143708263506685</v>
      </c>
      <c r="C23" s="111">
        <v>16.128997756317951</v>
      </c>
      <c r="D23" s="111">
        <v>16.095199674706134</v>
      </c>
      <c r="E23" s="111">
        <v>16.398680910401048</v>
      </c>
      <c r="F23" s="111">
        <v>17.44129431871103</v>
      </c>
      <c r="G23" s="111">
        <v>18.75</v>
      </c>
      <c r="H23" s="111">
        <v>31.295053027520002</v>
      </c>
      <c r="I23" s="111">
        <v>28.606021923709999</v>
      </c>
      <c r="J23" s="551">
        <v>70.239808872200001</v>
      </c>
      <c r="K23" s="561">
        <v>21.141122407770002</v>
      </c>
      <c r="L23" s="550">
        <v>37.033912223999998</v>
      </c>
      <c r="M23" s="550">
        <v>35.146171426680027</v>
      </c>
      <c r="N23" s="550">
        <v>31.251004150430013</v>
      </c>
      <c r="O23" s="554" t="s">
        <v>138</v>
      </c>
      <c r="P23" s="21"/>
    </row>
    <row r="24" spans="1:17">
      <c r="A24" s="110" t="s">
        <v>116</v>
      </c>
      <c r="B24" s="111">
        <v>248.18987776992</v>
      </c>
      <c r="C24" s="111">
        <v>438.4992512262055</v>
      </c>
      <c r="D24" s="111">
        <v>421.20495223839885</v>
      </c>
      <c r="E24" s="111">
        <v>413.46759953416552</v>
      </c>
      <c r="F24" s="111">
        <v>373.52381409859555</v>
      </c>
      <c r="G24" s="111">
        <v>378.55</v>
      </c>
      <c r="H24" s="111">
        <v>373.79631568491993</v>
      </c>
      <c r="I24" s="111">
        <v>403.82079344552</v>
      </c>
      <c r="J24" s="551">
        <v>385.49535561990001</v>
      </c>
      <c r="K24" s="561">
        <v>437.82539199280001</v>
      </c>
      <c r="L24" s="550">
        <v>443.26278322774999</v>
      </c>
      <c r="M24" s="550">
        <v>509.86903867424002</v>
      </c>
      <c r="N24" s="550">
        <v>547.75773222744999</v>
      </c>
      <c r="O24" s="555" t="s">
        <v>139</v>
      </c>
      <c r="P24" s="21"/>
    </row>
    <row r="25" spans="1:17">
      <c r="A25" s="110" t="s">
        <v>18</v>
      </c>
      <c r="B25" s="111">
        <v>24.014914920999999</v>
      </c>
      <c r="C25" s="111">
        <v>25.484363923</v>
      </c>
      <c r="D25" s="111">
        <v>25.072222925000002</v>
      </c>
      <c r="E25" s="111">
        <v>17.164028927</v>
      </c>
      <c r="F25" s="111">
        <v>18.899257927000001</v>
      </c>
      <c r="G25" s="111">
        <v>17.72</v>
      </c>
      <c r="H25" s="111">
        <v>17.642991004000002</v>
      </c>
      <c r="I25" s="111">
        <v>18.864449</v>
      </c>
      <c r="J25" s="551">
        <v>16.773755000000001</v>
      </c>
      <c r="K25" s="561">
        <v>16.361255</v>
      </c>
      <c r="L25" s="550">
        <v>16.036255000000001</v>
      </c>
      <c r="M25" s="550">
        <v>16.036255000000001</v>
      </c>
      <c r="N25" s="550">
        <v>15.286255000000001</v>
      </c>
      <c r="O25" s="555" t="s">
        <v>140</v>
      </c>
      <c r="P25" s="21"/>
    </row>
    <row r="26" spans="1:17">
      <c r="A26" s="110" t="s">
        <v>19</v>
      </c>
      <c r="B26" s="111">
        <v>1.0754412160788827</v>
      </c>
      <c r="C26" s="111">
        <v>33.216966551133595</v>
      </c>
      <c r="D26" s="111">
        <v>46.962516541133596</v>
      </c>
      <c r="E26" s="111">
        <v>47.511822541133597</v>
      </c>
      <c r="F26" s="111">
        <v>48.2644799311336</v>
      </c>
      <c r="G26" s="111">
        <v>49.15</v>
      </c>
      <c r="H26" s="111">
        <v>50.694299930840003</v>
      </c>
      <c r="I26" s="111">
        <v>52.576078000839999</v>
      </c>
      <c r="J26" s="551">
        <v>53.448742187839997</v>
      </c>
      <c r="K26" s="561">
        <v>55.529509187839999</v>
      </c>
      <c r="L26" s="550">
        <v>57.282985149839995</v>
      </c>
      <c r="M26" s="550">
        <v>58.647545149839999</v>
      </c>
      <c r="N26" s="550">
        <v>70.708766082849991</v>
      </c>
      <c r="O26" s="555" t="s">
        <v>141</v>
      </c>
      <c r="P26" s="21"/>
    </row>
    <row r="27" spans="1:17">
      <c r="A27" s="110" t="s">
        <v>117</v>
      </c>
      <c r="B27" s="111">
        <v>94.964236772611287</v>
      </c>
      <c r="C27" s="111">
        <v>331.94866376397766</v>
      </c>
      <c r="D27" s="111">
        <v>328.45611438397765</v>
      </c>
      <c r="E27" s="111">
        <v>348.39513452397762</v>
      </c>
      <c r="F27" s="111">
        <v>380.97208517997768</v>
      </c>
      <c r="G27" s="111">
        <v>382.55</v>
      </c>
      <c r="H27" s="111">
        <v>386.4733010809</v>
      </c>
      <c r="I27" s="111">
        <v>383.29767333229</v>
      </c>
      <c r="J27" s="551">
        <v>432.36460159126995</v>
      </c>
      <c r="K27" s="561">
        <v>432.54965324418998</v>
      </c>
      <c r="L27" s="550">
        <v>230.35434070412998</v>
      </c>
      <c r="M27" s="550">
        <v>229.93018170812999</v>
      </c>
      <c r="N27" s="550">
        <v>229.26721744650001</v>
      </c>
      <c r="O27" s="555" t="s">
        <v>142</v>
      </c>
      <c r="P27" s="21"/>
    </row>
    <row r="28" spans="1:17">
      <c r="A28" s="110" t="s">
        <v>20</v>
      </c>
      <c r="B28" s="111">
        <v>82.119416515319998</v>
      </c>
      <c r="C28" s="111">
        <v>111.99441651532</v>
      </c>
      <c r="D28" s="111">
        <v>111.99441651532</v>
      </c>
      <c r="E28" s="111">
        <v>131.99441651532001</v>
      </c>
      <c r="F28" s="111">
        <v>165.41145851531999</v>
      </c>
      <c r="G28" s="111">
        <v>165.41</v>
      </c>
      <c r="H28" s="111">
        <v>165.41145851531999</v>
      </c>
      <c r="I28" s="111">
        <v>166.24381151499998</v>
      </c>
      <c r="J28" s="551">
        <v>166.24381151499998</v>
      </c>
      <c r="K28" s="561">
        <v>166.24381151499998</v>
      </c>
      <c r="L28" s="550">
        <v>166.24381151499998</v>
      </c>
      <c r="M28" s="550">
        <v>166.24381151499998</v>
      </c>
      <c r="N28" s="550">
        <v>166.24381151499998</v>
      </c>
      <c r="O28" s="554" t="s">
        <v>145</v>
      </c>
      <c r="P28" s="21"/>
    </row>
    <row r="29" spans="1:17">
      <c r="A29" s="110" t="s">
        <v>21</v>
      </c>
      <c r="B29" s="111">
        <v>10.9923126</v>
      </c>
      <c r="C29" s="111">
        <v>10.8923126</v>
      </c>
      <c r="D29" s="111">
        <v>10.8923126</v>
      </c>
      <c r="E29" s="111">
        <v>10.8923126</v>
      </c>
      <c r="F29" s="111">
        <v>10.8923126</v>
      </c>
      <c r="G29" s="111">
        <v>10.89</v>
      </c>
      <c r="H29" s="111">
        <v>10.89023165</v>
      </c>
      <c r="I29" s="111">
        <v>10.306779650000001</v>
      </c>
      <c r="J29" s="551">
        <v>10.327836844999998</v>
      </c>
      <c r="K29" s="561">
        <v>10.327836844999998</v>
      </c>
      <c r="L29" s="550">
        <v>10.327836844999998</v>
      </c>
      <c r="M29" s="550">
        <v>10.327836844999998</v>
      </c>
      <c r="N29" s="550">
        <v>10.327836844999998</v>
      </c>
      <c r="O29" s="554" t="s">
        <v>146</v>
      </c>
      <c r="P29" s="21"/>
    </row>
    <row r="30" spans="1:17">
      <c r="A30" s="110" t="s">
        <v>22</v>
      </c>
      <c r="B30" s="111">
        <v>1.4316406000000002</v>
      </c>
      <c r="C30" s="111">
        <v>3.2507846000000002</v>
      </c>
      <c r="D30" s="111">
        <v>3.2507846000000002</v>
      </c>
      <c r="E30" s="111">
        <v>3.2507846200000001</v>
      </c>
      <c r="F30" s="111">
        <v>3.2507846000000002</v>
      </c>
      <c r="G30" s="111">
        <v>3.25</v>
      </c>
      <c r="H30" s="111">
        <v>3.2507846000000002</v>
      </c>
      <c r="I30" s="111">
        <v>3.2507846000000002</v>
      </c>
      <c r="J30" s="551">
        <v>3.2507846000000002</v>
      </c>
      <c r="K30" s="561">
        <v>3.2507846000000002</v>
      </c>
      <c r="L30" s="550">
        <v>3.2507846000000002</v>
      </c>
      <c r="M30" s="550">
        <v>3.2507846000000002</v>
      </c>
      <c r="N30" s="550">
        <v>3.2507846000000002</v>
      </c>
      <c r="O30" s="554" t="s">
        <v>147</v>
      </c>
      <c r="P30" s="21"/>
    </row>
    <row r="31" spans="1:17">
      <c r="A31" s="110" t="s">
        <v>23</v>
      </c>
      <c r="B31" s="111">
        <v>1.4102413772912918</v>
      </c>
      <c r="C31" s="111">
        <v>197.01405897865766</v>
      </c>
      <c r="D31" s="111">
        <v>197.01405897865766</v>
      </c>
      <c r="E31" s="111">
        <v>196.79522937865767</v>
      </c>
      <c r="F31" s="111">
        <v>195.33854805465768</v>
      </c>
      <c r="G31" s="111">
        <v>195.29</v>
      </c>
      <c r="H31" s="111">
        <v>195.27684759558002</v>
      </c>
      <c r="I31" s="111">
        <v>194.63514855158002</v>
      </c>
      <c r="J31" s="551">
        <v>252.04459462613002</v>
      </c>
      <c r="K31" s="561">
        <v>251.69798535613</v>
      </c>
      <c r="L31" s="550">
        <v>51.066448214129998</v>
      </c>
      <c r="M31" s="550">
        <v>50.670718458130004</v>
      </c>
      <c r="N31" s="550">
        <v>50.459714466499996</v>
      </c>
      <c r="O31" s="554" t="s">
        <v>148</v>
      </c>
      <c r="P31" s="21"/>
    </row>
    <row r="32" spans="1:17">
      <c r="A32" s="110" t="s">
        <v>24</v>
      </c>
      <c r="B32" s="111">
        <v>-0.98937432000000003</v>
      </c>
      <c r="C32" s="111">
        <v>8.7970910700000005</v>
      </c>
      <c r="D32" s="111">
        <v>5.3045416899999998</v>
      </c>
      <c r="E32" s="111">
        <v>5.4623914100000004</v>
      </c>
      <c r="F32" s="111">
        <v>6.0789814099999999</v>
      </c>
      <c r="G32" s="111">
        <v>7.71</v>
      </c>
      <c r="H32" s="111">
        <v>11.64397872</v>
      </c>
      <c r="I32" s="111">
        <v>8.8611490157100032</v>
      </c>
      <c r="J32" s="551">
        <v>0.49757400513999955</v>
      </c>
      <c r="K32" s="561">
        <v>1.0292349280599995</v>
      </c>
      <c r="L32" s="550">
        <v>-0.53454046999999993</v>
      </c>
      <c r="M32" s="550">
        <v>-0.56296970999999996</v>
      </c>
      <c r="N32" s="550">
        <v>-1.01492998</v>
      </c>
      <c r="O32" s="554" t="s">
        <v>149</v>
      </c>
      <c r="P32" s="21"/>
    </row>
    <row r="33" spans="1:16" ht="10.5" thickBot="1">
      <c r="A33" s="2" t="s">
        <v>10</v>
      </c>
      <c r="B33" s="118">
        <v>468.55669858596087</v>
      </c>
      <c r="C33" s="118">
        <v>1081.7331502706347</v>
      </c>
      <c r="D33" s="118">
        <v>1056.4008887832163</v>
      </c>
      <c r="E33" s="118">
        <v>1043.0900352866779</v>
      </c>
      <c r="F33" s="118">
        <v>1038.5227902254212</v>
      </c>
      <c r="G33" s="118">
        <v>1042.23</v>
      </c>
      <c r="H33" s="118">
        <v>1051.52036258818</v>
      </c>
      <c r="I33" s="118">
        <v>1092.47357469236</v>
      </c>
      <c r="J33" s="552">
        <v>1201.3313086312098</v>
      </c>
      <c r="K33" s="563">
        <v>1245.3512301326</v>
      </c>
      <c r="L33" s="570">
        <v>1041.59368763572</v>
      </c>
      <c r="M33" s="570">
        <v>1052.9935544688899</v>
      </c>
      <c r="N33" s="570">
        <v>1052.8957024972299</v>
      </c>
      <c r="O33" s="558" t="s">
        <v>143</v>
      </c>
      <c r="P33" s="21"/>
    </row>
    <row r="34" spans="1:16" ht="10.5" thickBot="1">
      <c r="A34" s="120"/>
      <c r="B34" s="216"/>
      <c r="C34" s="216"/>
      <c r="D34" s="216"/>
      <c r="E34" s="216"/>
      <c r="F34" s="216"/>
      <c r="G34" s="216"/>
      <c r="H34" s="216"/>
      <c r="I34" s="249"/>
      <c r="J34" s="216"/>
      <c r="K34" s="534"/>
      <c r="L34" s="575"/>
      <c r="M34" s="534"/>
      <c r="N34" s="601"/>
      <c r="O34" s="24"/>
    </row>
  </sheetData>
  <customSheetViews>
    <customSheetView guid="{A346EDBB-8F5D-48AE-8CF0-8B5C084A1557}" showGridLines="0" topLeftCell="G1">
      <selection activeCell="O2" sqref="O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F21"/>
  <sheetViews>
    <sheetView workbookViewId="0">
      <selection activeCell="F41" sqref="F41"/>
    </sheetView>
  </sheetViews>
  <sheetFormatPr defaultColWidth="9.140625" defaultRowHeight="9.75"/>
  <cols>
    <col min="1" max="1" width="26.85546875" style="3" customWidth="1"/>
    <col min="2" max="2" width="6" style="3" hidden="1" customWidth="1"/>
    <col min="3" max="3" width="6.140625" style="3" hidden="1" customWidth="1"/>
    <col min="4" max="4" width="6.28515625" style="3" hidden="1" customWidth="1"/>
    <col min="5" max="7" width="6.140625" style="3" hidden="1" customWidth="1"/>
    <col min="8" max="8" width="5.5703125" style="3" hidden="1" customWidth="1"/>
    <col min="9" max="9" width="6.42578125" style="3" hidden="1" customWidth="1"/>
    <col min="10" max="10" width="6.28515625" style="3" hidden="1" customWidth="1"/>
    <col min="11" max="11" width="6" style="3" hidden="1" customWidth="1"/>
    <col min="12" max="12" width="6.140625" style="3" hidden="1" customWidth="1"/>
    <col min="13" max="13" width="6.28515625" style="3" hidden="1" customWidth="1"/>
    <col min="14" max="16" width="6" style="3" hidden="1" customWidth="1"/>
    <col min="17" max="25" width="6" style="3" customWidth="1"/>
    <col min="26" max="26" width="6.85546875" style="3" customWidth="1"/>
    <col min="27" max="28" width="7.5703125" style="3" customWidth="1"/>
    <col min="29" max="30" width="6.7109375" style="3" customWidth="1"/>
    <col min="31" max="31" width="26" style="3" bestFit="1" customWidth="1"/>
    <col min="32" max="16384" width="9.140625" style="3"/>
  </cols>
  <sheetData>
    <row r="1" spans="1:32" s="1" customFormat="1" ht="27" customHeight="1" thickBot="1">
      <c r="A1" s="654" t="s">
        <v>600</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row>
    <row r="2" spans="1:32" s="4" customFormat="1" ht="10.5" thickBot="1">
      <c r="A2" s="22" t="s">
        <v>5</v>
      </c>
      <c r="B2" s="148">
        <v>42005</v>
      </c>
      <c r="C2" s="148">
        <v>42036</v>
      </c>
      <c r="D2" s="148">
        <v>42064</v>
      </c>
      <c r="E2" s="148">
        <v>42095</v>
      </c>
      <c r="F2" s="148">
        <v>42125</v>
      </c>
      <c r="G2" s="148">
        <v>42156</v>
      </c>
      <c r="H2" s="148">
        <v>42186</v>
      </c>
      <c r="I2" s="148">
        <v>42217</v>
      </c>
      <c r="J2" s="148">
        <v>42248</v>
      </c>
      <c r="K2" s="148">
        <v>42278</v>
      </c>
      <c r="L2" s="22" t="s">
        <v>6</v>
      </c>
      <c r="M2" s="148">
        <v>42339</v>
      </c>
      <c r="N2" s="148">
        <v>42370</v>
      </c>
      <c r="O2" s="148">
        <v>42401</v>
      </c>
      <c r="P2" s="148">
        <v>42430</v>
      </c>
      <c r="Q2" s="148">
        <v>42461</v>
      </c>
      <c r="R2" s="148">
        <v>42491</v>
      </c>
      <c r="S2" s="148">
        <v>42522</v>
      </c>
      <c r="T2" s="148">
        <v>42552</v>
      </c>
      <c r="U2" s="148">
        <v>42583</v>
      </c>
      <c r="V2" s="148">
        <v>42614</v>
      </c>
      <c r="W2" s="148">
        <v>42644</v>
      </c>
      <c r="X2" s="148">
        <v>42675</v>
      </c>
      <c r="Y2" s="148">
        <v>42705</v>
      </c>
      <c r="Z2" s="148">
        <v>42736</v>
      </c>
      <c r="AA2" s="148">
        <v>42767</v>
      </c>
      <c r="AB2" s="148">
        <v>42795</v>
      </c>
      <c r="AC2" s="148">
        <v>42826</v>
      </c>
      <c r="AD2" s="148">
        <v>42856</v>
      </c>
      <c r="AE2" s="149" t="s">
        <v>144</v>
      </c>
    </row>
    <row r="3" spans="1:32">
      <c r="A3" s="110" t="s">
        <v>284</v>
      </c>
      <c r="B3" s="111">
        <v>4.3499999999999996</v>
      </c>
      <c r="C3" s="111">
        <v>8.19</v>
      </c>
      <c r="D3" s="111">
        <v>12.73</v>
      </c>
      <c r="E3" s="111">
        <v>17.39</v>
      </c>
      <c r="F3" s="111">
        <v>21.65</v>
      </c>
      <c r="G3" s="111">
        <v>26.48</v>
      </c>
      <c r="H3" s="111">
        <v>31.37</v>
      </c>
      <c r="I3" s="111">
        <v>36.409999999999997</v>
      </c>
      <c r="J3" s="111">
        <v>41.55</v>
      </c>
      <c r="K3" s="111">
        <v>46.32</v>
      </c>
      <c r="L3" s="111">
        <v>68.3</v>
      </c>
      <c r="M3" s="111">
        <v>77.09</v>
      </c>
      <c r="N3" s="111">
        <v>6.33</v>
      </c>
      <c r="O3" s="111">
        <v>10.420420995271526</v>
      </c>
      <c r="P3" s="111">
        <v>15.626709356464664</v>
      </c>
      <c r="Q3" s="111">
        <v>21.029112332007855</v>
      </c>
      <c r="R3" s="111">
        <v>25.839622927555286</v>
      </c>
      <c r="S3" s="111">
        <v>77.539043999718345</v>
      </c>
      <c r="T3" s="111">
        <v>88.050876053426293</v>
      </c>
      <c r="U3" s="111">
        <v>102.86838299941009</v>
      </c>
      <c r="V3" s="111">
        <v>115.81698838061705</v>
      </c>
      <c r="W3" s="111">
        <v>131.01</v>
      </c>
      <c r="X3" s="111">
        <v>148.67955066861001</v>
      </c>
      <c r="Y3" s="111">
        <v>165.62209325903999</v>
      </c>
      <c r="Z3" s="111">
        <v>15.98681738204</v>
      </c>
      <c r="AA3" s="111">
        <v>31.718396554109997</v>
      </c>
      <c r="AB3" s="111">
        <v>46.632237974360002</v>
      </c>
      <c r="AC3" s="111">
        <v>60.965717005030001</v>
      </c>
      <c r="AD3" s="111">
        <v>57.576530934880005</v>
      </c>
      <c r="AE3" s="112" t="s">
        <v>930</v>
      </c>
      <c r="AF3" s="21"/>
    </row>
    <row r="4" spans="1:32">
      <c r="A4" s="113" t="s">
        <v>25</v>
      </c>
      <c r="B4" s="111">
        <v>4.3</v>
      </c>
      <c r="C4" s="111">
        <v>8.1199999999999992</v>
      </c>
      <c r="D4" s="111">
        <v>12.63</v>
      </c>
      <c r="E4" s="111">
        <v>17.23</v>
      </c>
      <c r="F4" s="111">
        <v>21.45</v>
      </c>
      <c r="G4" s="111">
        <v>26.23</v>
      </c>
      <c r="H4" s="111">
        <v>31.05</v>
      </c>
      <c r="I4" s="111">
        <v>36.28</v>
      </c>
      <c r="J4" s="111">
        <v>41.41</v>
      </c>
      <c r="K4" s="111">
        <v>46.16</v>
      </c>
      <c r="L4" s="111">
        <v>68.12</v>
      </c>
      <c r="M4" s="111">
        <v>75.930000000000007</v>
      </c>
      <c r="N4" s="111">
        <v>6.3</v>
      </c>
      <c r="O4" s="111">
        <v>10.374803511281526</v>
      </c>
      <c r="P4" s="111">
        <v>15.565742868904666</v>
      </c>
      <c r="Q4" s="111">
        <v>20.915644538797856</v>
      </c>
      <c r="R4" s="111">
        <v>25.715668779605288</v>
      </c>
      <c r="S4" s="111">
        <v>77.118389425918338</v>
      </c>
      <c r="T4" s="111">
        <v>87.19072618351629</v>
      </c>
      <c r="U4" s="111">
        <v>101.34355336252678</v>
      </c>
      <c r="V4" s="111">
        <v>114.61940815044117</v>
      </c>
      <c r="W4" s="111">
        <v>128.63999999999999</v>
      </c>
      <c r="X4" s="111">
        <v>145.96988665396</v>
      </c>
      <c r="Y4" s="111">
        <v>162.62989034007001</v>
      </c>
      <c r="Z4" s="111">
        <v>15.532054744969999</v>
      </c>
      <c r="AA4" s="111">
        <v>30.94982979804</v>
      </c>
      <c r="AB4" s="111">
        <v>45.538853183729998</v>
      </c>
      <c r="AC4" s="111">
        <v>60.701018410190002</v>
      </c>
      <c r="AD4" s="111">
        <v>57.448792284720007</v>
      </c>
      <c r="AE4" s="114" t="s">
        <v>150</v>
      </c>
      <c r="AF4" s="21"/>
    </row>
    <row r="5" spans="1:32" ht="19.5">
      <c r="A5" s="115" t="s">
        <v>26</v>
      </c>
      <c r="B5" s="111" t="s">
        <v>13</v>
      </c>
      <c r="C5" s="111" t="s">
        <v>13</v>
      </c>
      <c r="D5" s="111" t="s">
        <v>13</v>
      </c>
      <c r="E5" s="111" t="s">
        <v>1</v>
      </c>
      <c r="F5" s="111" t="s">
        <v>13</v>
      </c>
      <c r="G5" s="111" t="s">
        <v>13</v>
      </c>
      <c r="H5" s="111" t="s">
        <v>13</v>
      </c>
      <c r="I5" s="111" t="s">
        <v>13</v>
      </c>
      <c r="J5" s="111" t="s">
        <v>13</v>
      </c>
      <c r="K5" s="111" t="s">
        <v>13</v>
      </c>
      <c r="L5" s="111" t="s">
        <v>13</v>
      </c>
      <c r="M5" s="111" t="s">
        <v>13</v>
      </c>
      <c r="N5" s="111" t="s">
        <v>13</v>
      </c>
      <c r="O5" s="111">
        <v>0</v>
      </c>
      <c r="P5" s="111">
        <v>0</v>
      </c>
      <c r="Q5" s="111">
        <v>0</v>
      </c>
      <c r="R5" s="111">
        <v>0</v>
      </c>
      <c r="S5" s="111">
        <v>0</v>
      </c>
      <c r="T5" s="111">
        <v>0</v>
      </c>
      <c r="U5" s="111">
        <v>0</v>
      </c>
      <c r="V5" s="111">
        <v>0</v>
      </c>
      <c r="W5" s="111" t="s">
        <v>925</v>
      </c>
      <c r="X5" s="111">
        <v>0</v>
      </c>
      <c r="Y5" s="111">
        <v>0</v>
      </c>
      <c r="Z5" s="111">
        <v>0</v>
      </c>
      <c r="AA5" s="111">
        <v>0</v>
      </c>
      <c r="AB5" s="111">
        <v>0</v>
      </c>
      <c r="AC5" s="111">
        <v>0</v>
      </c>
      <c r="AD5" s="111">
        <v>0</v>
      </c>
      <c r="AE5" s="116" t="s">
        <v>125</v>
      </c>
      <c r="AF5" s="21"/>
    </row>
    <row r="6" spans="1:32" ht="19.5">
      <c r="A6" s="115" t="s">
        <v>27</v>
      </c>
      <c r="B6" s="111" t="s">
        <v>13</v>
      </c>
      <c r="C6" s="111" t="s">
        <v>13</v>
      </c>
      <c r="D6" s="111" t="s">
        <v>13</v>
      </c>
      <c r="E6" s="111" t="s">
        <v>1</v>
      </c>
      <c r="F6" s="111" t="s">
        <v>13</v>
      </c>
      <c r="G6" s="111" t="s">
        <v>13</v>
      </c>
      <c r="H6" s="111" t="s">
        <v>13</v>
      </c>
      <c r="I6" s="111" t="s">
        <v>13</v>
      </c>
      <c r="J6" s="111" t="s">
        <v>13</v>
      </c>
      <c r="K6" s="111" t="s">
        <v>13</v>
      </c>
      <c r="L6" s="111" t="s">
        <v>13</v>
      </c>
      <c r="M6" s="111" t="s">
        <v>13</v>
      </c>
      <c r="N6" s="111" t="s">
        <v>13</v>
      </c>
      <c r="O6" s="111">
        <v>0</v>
      </c>
      <c r="P6" s="111">
        <v>0</v>
      </c>
      <c r="Q6" s="111">
        <v>0</v>
      </c>
      <c r="R6" s="111">
        <v>0</v>
      </c>
      <c r="S6" s="111">
        <v>0</v>
      </c>
      <c r="T6" s="111">
        <v>0</v>
      </c>
      <c r="U6" s="111">
        <v>0</v>
      </c>
      <c r="V6" s="111">
        <v>0</v>
      </c>
      <c r="W6" s="111" t="s">
        <v>925</v>
      </c>
      <c r="X6" s="111">
        <v>0</v>
      </c>
      <c r="Y6" s="111">
        <v>0</v>
      </c>
      <c r="Z6" s="111">
        <v>0</v>
      </c>
      <c r="AA6" s="111">
        <v>0</v>
      </c>
      <c r="AB6" s="111">
        <v>0</v>
      </c>
      <c r="AC6" s="111">
        <v>0</v>
      </c>
      <c r="AD6" s="111">
        <v>0</v>
      </c>
      <c r="AE6" s="116" t="s">
        <v>126</v>
      </c>
      <c r="AF6" s="21"/>
    </row>
    <row r="7" spans="1:32">
      <c r="A7" s="115" t="s">
        <v>28</v>
      </c>
      <c r="B7" s="111">
        <v>4.3</v>
      </c>
      <c r="C7" s="111">
        <v>8.1199999999999992</v>
      </c>
      <c r="D7" s="111">
        <v>12.63</v>
      </c>
      <c r="E7" s="111">
        <v>17.23</v>
      </c>
      <c r="F7" s="111">
        <v>21.45</v>
      </c>
      <c r="G7" s="111">
        <v>26.23</v>
      </c>
      <c r="H7" s="111">
        <v>31.05</v>
      </c>
      <c r="I7" s="111">
        <v>36.28</v>
      </c>
      <c r="J7" s="111">
        <v>41.41</v>
      </c>
      <c r="K7" s="111">
        <v>46.16</v>
      </c>
      <c r="L7" s="111">
        <v>68.12</v>
      </c>
      <c r="M7" s="111">
        <v>75.930000000000007</v>
      </c>
      <c r="N7" s="111">
        <v>6.3</v>
      </c>
      <c r="O7" s="111">
        <v>10.374803511281526</v>
      </c>
      <c r="P7" s="111">
        <v>15.565742868904666</v>
      </c>
      <c r="Q7" s="111">
        <v>20.915644538797856</v>
      </c>
      <c r="R7" s="111">
        <v>25.715668779605288</v>
      </c>
      <c r="S7" s="111">
        <v>77.118389425918338</v>
      </c>
      <c r="T7" s="111">
        <v>87.19072618351629</v>
      </c>
      <c r="U7" s="111">
        <v>101.34355336252678</v>
      </c>
      <c r="V7" s="111">
        <v>114.61940815044117</v>
      </c>
      <c r="W7" s="111">
        <v>128.63999999999999</v>
      </c>
      <c r="X7" s="111">
        <v>145.96988665396</v>
      </c>
      <c r="Y7" s="111">
        <v>162.62989034007001</v>
      </c>
      <c r="Z7" s="111">
        <v>15.532054744969999</v>
      </c>
      <c r="AA7" s="111">
        <v>30.94982979804</v>
      </c>
      <c r="AB7" s="111">
        <v>45.538853183729998</v>
      </c>
      <c r="AC7" s="111">
        <v>60.701018410190002</v>
      </c>
      <c r="AD7" s="111">
        <v>57.448792284720007</v>
      </c>
      <c r="AE7" s="116" t="s">
        <v>151</v>
      </c>
      <c r="AF7" s="21"/>
    </row>
    <row r="8" spans="1:32">
      <c r="A8" s="113" t="s">
        <v>318</v>
      </c>
      <c r="B8" s="111">
        <v>0.05</v>
      </c>
      <c r="C8" s="111">
        <v>7.0000000000000007E-2</v>
      </c>
      <c r="D8" s="111">
        <v>0.11</v>
      </c>
      <c r="E8" s="111">
        <v>0.16</v>
      </c>
      <c r="F8" s="111">
        <v>0.2</v>
      </c>
      <c r="G8" s="111">
        <v>0.25</v>
      </c>
      <c r="H8" s="111">
        <v>0.32</v>
      </c>
      <c r="I8" s="111">
        <v>0.13</v>
      </c>
      <c r="J8" s="111">
        <v>0.14000000000000001</v>
      </c>
      <c r="K8" s="111">
        <v>0.16</v>
      </c>
      <c r="L8" s="111">
        <v>0.18</v>
      </c>
      <c r="M8" s="111">
        <v>1.17</v>
      </c>
      <c r="N8" s="111">
        <v>0.03</v>
      </c>
      <c r="O8" s="111">
        <v>4.5617483989999999E-2</v>
      </c>
      <c r="P8" s="111">
        <v>6.0966487560000004E-2</v>
      </c>
      <c r="Q8" s="111">
        <v>0.11346779321</v>
      </c>
      <c r="R8" s="111">
        <v>0.12395414795000001</v>
      </c>
      <c r="S8" s="111">
        <v>0.42065457379999999</v>
      </c>
      <c r="T8" s="111">
        <v>0.86014986990999998</v>
      </c>
      <c r="U8" s="111">
        <v>1.5248296368833345</v>
      </c>
      <c r="V8" s="111">
        <v>1.1975802301758913</v>
      </c>
      <c r="W8" s="111">
        <v>2.37</v>
      </c>
      <c r="X8" s="111">
        <v>2.7096640146500004</v>
      </c>
      <c r="Y8" s="111">
        <v>2.9922029189699999</v>
      </c>
      <c r="Z8" s="111">
        <v>0.45476263706999998</v>
      </c>
      <c r="AA8" s="111">
        <v>0.76856675607000002</v>
      </c>
      <c r="AB8" s="111">
        <v>1.09338479063</v>
      </c>
      <c r="AC8" s="111">
        <v>0.26469859483999997</v>
      </c>
      <c r="AD8" s="111">
        <v>0.12773865015999999</v>
      </c>
      <c r="AE8" s="114" t="s">
        <v>152</v>
      </c>
      <c r="AF8" s="21"/>
    </row>
    <row r="9" spans="1:32">
      <c r="A9" s="110" t="s">
        <v>926</v>
      </c>
      <c r="B9" s="111">
        <v>4.79</v>
      </c>
      <c r="C9" s="111">
        <v>8.4</v>
      </c>
      <c r="D9" s="111">
        <v>12.51</v>
      </c>
      <c r="E9" s="111">
        <v>17.18</v>
      </c>
      <c r="F9" s="111">
        <v>21.23</v>
      </c>
      <c r="G9" s="111">
        <v>26.14</v>
      </c>
      <c r="H9" s="111">
        <v>31.24</v>
      </c>
      <c r="I9" s="111">
        <v>36.17</v>
      </c>
      <c r="J9" s="111">
        <v>40.81</v>
      </c>
      <c r="K9" s="111">
        <v>46</v>
      </c>
      <c r="L9" s="111">
        <v>69.09</v>
      </c>
      <c r="M9" s="111">
        <v>77.739999999999995</v>
      </c>
      <c r="N9" s="111">
        <v>6.85</v>
      </c>
      <c r="O9" s="111">
        <v>11.02949020246553</v>
      </c>
      <c r="P9" s="111">
        <v>16.472307187069557</v>
      </c>
      <c r="Q9" s="111">
        <v>21.815379858849447</v>
      </c>
      <c r="R9" s="111">
        <v>26.828997242564608</v>
      </c>
      <c r="S9" s="111">
        <v>36.834623922127051</v>
      </c>
      <c r="T9" s="111">
        <v>81.735484364615971</v>
      </c>
      <c r="U9" s="111">
        <v>94.022332593848859</v>
      </c>
      <c r="V9" s="111">
        <v>106.29585597083394</v>
      </c>
      <c r="W9" s="111">
        <v>119.9</v>
      </c>
      <c r="X9" s="111">
        <v>132.0619119456</v>
      </c>
      <c r="Y9" s="111">
        <v>152.22857713677001</v>
      </c>
      <c r="Z9" s="111">
        <v>15.489243374999999</v>
      </c>
      <c r="AA9" s="111">
        <v>30.68916162339</v>
      </c>
      <c r="AB9" s="111">
        <v>47.166778450159995</v>
      </c>
      <c r="AC9" s="111">
        <v>61.561905720890003</v>
      </c>
      <c r="AD9" s="111">
        <v>58.568396911770002</v>
      </c>
      <c r="AE9" s="112" t="s">
        <v>302</v>
      </c>
      <c r="AF9" s="21"/>
    </row>
    <row r="10" spans="1:32">
      <c r="A10" s="113" t="s">
        <v>29</v>
      </c>
      <c r="B10" s="111">
        <v>4.75</v>
      </c>
      <c r="C10" s="111">
        <v>8.35</v>
      </c>
      <c r="D10" s="111">
        <v>12.44</v>
      </c>
      <c r="E10" s="111">
        <v>17.079999999999998</v>
      </c>
      <c r="F10" s="111">
        <v>21.1</v>
      </c>
      <c r="G10" s="111">
        <v>26</v>
      </c>
      <c r="H10" s="111">
        <v>31.08</v>
      </c>
      <c r="I10" s="111">
        <v>35.97</v>
      </c>
      <c r="J10" s="111">
        <v>40.619999999999997</v>
      </c>
      <c r="K10" s="111">
        <v>45.78</v>
      </c>
      <c r="L10" s="111">
        <v>68.849999999999994</v>
      </c>
      <c r="M10" s="111">
        <v>77.38</v>
      </c>
      <c r="N10" s="111">
        <v>6.83</v>
      </c>
      <c r="O10" s="111">
        <v>10.974071471645532</v>
      </c>
      <c r="P10" s="111">
        <v>16.394433779648448</v>
      </c>
      <c r="Q10" s="111">
        <v>21.714371796518332</v>
      </c>
      <c r="R10" s="111">
        <v>26.703816459783493</v>
      </c>
      <c r="S10" s="111">
        <v>36.686529879015943</v>
      </c>
      <c r="T10" s="111">
        <v>81.810057015653669</v>
      </c>
      <c r="U10" s="111">
        <v>94.095676378906546</v>
      </c>
      <c r="V10" s="111">
        <v>106.32310170536164</v>
      </c>
      <c r="W10" s="111">
        <v>120.24</v>
      </c>
      <c r="X10" s="111">
        <v>132.03701974933</v>
      </c>
      <c r="Y10" s="111">
        <v>152.06072535477</v>
      </c>
      <c r="Z10" s="111">
        <v>15.487033241540001</v>
      </c>
      <c r="AA10" s="111">
        <v>30.64584860295</v>
      </c>
      <c r="AB10" s="111">
        <v>47.098331213150004</v>
      </c>
      <c r="AC10" s="111">
        <v>61.478395212909994</v>
      </c>
      <c r="AD10" s="111">
        <v>58.478940433289999</v>
      </c>
      <c r="AE10" s="114" t="s">
        <v>153</v>
      </c>
      <c r="AF10" s="21"/>
    </row>
    <row r="11" spans="1:32">
      <c r="A11" s="115" t="s">
        <v>30</v>
      </c>
      <c r="B11" s="111">
        <v>2.94</v>
      </c>
      <c r="C11" s="111">
        <v>5.3</v>
      </c>
      <c r="D11" s="111">
        <v>8.26</v>
      </c>
      <c r="E11" s="111">
        <v>10.93</v>
      </c>
      <c r="F11" s="111">
        <v>13.52</v>
      </c>
      <c r="G11" s="111">
        <v>16.47</v>
      </c>
      <c r="H11" s="111">
        <v>19.8</v>
      </c>
      <c r="I11" s="111">
        <v>23.07</v>
      </c>
      <c r="J11" s="111">
        <v>26.22</v>
      </c>
      <c r="K11" s="111">
        <v>29.39</v>
      </c>
      <c r="L11" s="111">
        <v>44.28</v>
      </c>
      <c r="M11" s="111">
        <v>48.35</v>
      </c>
      <c r="N11" s="111">
        <v>3.96</v>
      </c>
      <c r="O11" s="111">
        <v>6.7839875245430301</v>
      </c>
      <c r="P11" s="111">
        <v>10.209142248776363</v>
      </c>
      <c r="Q11" s="111">
        <v>13.63287956392</v>
      </c>
      <c r="R11" s="111">
        <v>16.713782723766968</v>
      </c>
      <c r="S11" s="111">
        <v>22.82409374091289</v>
      </c>
      <c r="T11" s="111">
        <v>37.554401448618805</v>
      </c>
      <c r="U11" s="111">
        <v>43.053647967130985</v>
      </c>
      <c r="V11" s="111">
        <v>48.226984470823162</v>
      </c>
      <c r="W11" s="111">
        <v>53.28</v>
      </c>
      <c r="X11" s="111">
        <v>58.551318097570004</v>
      </c>
      <c r="Y11" s="111">
        <v>64.110172684879998</v>
      </c>
      <c r="Z11" s="111">
        <v>6.3440629938799997</v>
      </c>
      <c r="AA11" s="111">
        <v>13.75664018881</v>
      </c>
      <c r="AB11" s="111">
        <v>21.483418837239999</v>
      </c>
      <c r="AC11" s="111">
        <v>29.029205813969998</v>
      </c>
      <c r="AD11" s="111">
        <v>34.413631631039998</v>
      </c>
      <c r="AE11" s="116" t="s">
        <v>154</v>
      </c>
      <c r="AF11" s="21"/>
    </row>
    <row r="12" spans="1:32">
      <c r="A12" s="115" t="s">
        <v>31</v>
      </c>
      <c r="B12" s="111">
        <v>1.01</v>
      </c>
      <c r="C12" s="111">
        <v>1.79</v>
      </c>
      <c r="D12" s="111">
        <v>2.5099999999999998</v>
      </c>
      <c r="E12" s="111">
        <v>3.27</v>
      </c>
      <c r="F12" s="111">
        <v>4.04</v>
      </c>
      <c r="G12" s="111">
        <v>5.03</v>
      </c>
      <c r="H12" s="111">
        <v>6.02</v>
      </c>
      <c r="I12" s="111">
        <v>6.79</v>
      </c>
      <c r="J12" s="111">
        <v>7.62</v>
      </c>
      <c r="K12" s="111">
        <v>8.44</v>
      </c>
      <c r="L12" s="111">
        <v>13.23</v>
      </c>
      <c r="M12" s="111">
        <v>15.03</v>
      </c>
      <c r="N12" s="111">
        <v>1.38</v>
      </c>
      <c r="O12" s="111">
        <v>2.3285672531733335</v>
      </c>
      <c r="P12" s="111">
        <v>3.5712779313433334</v>
      </c>
      <c r="Q12" s="111">
        <v>4.6958265656766667</v>
      </c>
      <c r="R12" s="111">
        <v>5.7296343695166669</v>
      </c>
      <c r="S12" s="111">
        <v>7.451616250809999</v>
      </c>
      <c r="T12" s="111">
        <v>29.296568182753333</v>
      </c>
      <c r="U12" s="111">
        <v>33.915823587989998</v>
      </c>
      <c r="V12" s="111">
        <v>39.579221291556664</v>
      </c>
      <c r="W12" s="111">
        <v>46.13</v>
      </c>
      <c r="X12" s="111">
        <v>51.088442128559997</v>
      </c>
      <c r="Y12" s="111">
        <v>61.522728732370005</v>
      </c>
      <c r="Z12" s="111">
        <v>7.2067925546700007</v>
      </c>
      <c r="AA12" s="111">
        <v>12.937682330329999</v>
      </c>
      <c r="AB12" s="111">
        <v>19.553937931329997</v>
      </c>
      <c r="AC12" s="111">
        <v>24.365165031500002</v>
      </c>
      <c r="AD12" s="111">
        <v>15.45078142549</v>
      </c>
      <c r="AE12" s="116" t="s">
        <v>155</v>
      </c>
      <c r="AF12" s="21"/>
    </row>
    <row r="13" spans="1:32">
      <c r="A13" s="115" t="s">
        <v>32</v>
      </c>
      <c r="B13" s="111">
        <v>0.39</v>
      </c>
      <c r="C13" s="111">
        <v>0.75</v>
      </c>
      <c r="D13" s="111">
        <v>1.08</v>
      </c>
      <c r="E13" s="111">
        <v>1.93</v>
      </c>
      <c r="F13" s="111">
        <v>2.46</v>
      </c>
      <c r="G13" s="111">
        <v>3.27</v>
      </c>
      <c r="H13" s="111">
        <v>3.88</v>
      </c>
      <c r="I13" s="111">
        <v>4.57</v>
      </c>
      <c r="J13" s="111">
        <v>5.07</v>
      </c>
      <c r="K13" s="111">
        <v>6.05</v>
      </c>
      <c r="L13" s="111">
        <v>7.32</v>
      </c>
      <c r="M13" s="111">
        <v>8.8800000000000008</v>
      </c>
      <c r="N13" s="111">
        <v>0.94</v>
      </c>
      <c r="O13" s="111">
        <v>1.3306537659525008</v>
      </c>
      <c r="P13" s="111">
        <v>1.9103066230054175</v>
      </c>
      <c r="Q13" s="111">
        <v>2.6319955438150018</v>
      </c>
      <c r="R13" s="111">
        <v>3.2850810314856962</v>
      </c>
      <c r="S13" s="111">
        <v>4.9017078951897251</v>
      </c>
      <c r="T13" s="111">
        <v>9.5110174757815305</v>
      </c>
      <c r="U13" s="111">
        <v>10.831893471418892</v>
      </c>
      <c r="V13" s="111">
        <v>11.826642371078476</v>
      </c>
      <c r="W13" s="111">
        <v>13.56</v>
      </c>
      <c r="X13" s="111">
        <v>14.54751630921</v>
      </c>
      <c r="Y13" s="111">
        <v>17.978475264869999</v>
      </c>
      <c r="Z13" s="111">
        <v>1.4954494522700001</v>
      </c>
      <c r="AA13" s="111">
        <v>3.1321395180899998</v>
      </c>
      <c r="AB13" s="111">
        <v>4.89789847614</v>
      </c>
      <c r="AC13" s="111">
        <v>6.47204945912</v>
      </c>
      <c r="AD13" s="111">
        <v>7.1257127822200008</v>
      </c>
      <c r="AE13" s="116" t="s">
        <v>156</v>
      </c>
      <c r="AF13" s="21"/>
    </row>
    <row r="14" spans="1:32">
      <c r="A14" s="115" t="s">
        <v>33</v>
      </c>
      <c r="B14" s="111" t="s">
        <v>13</v>
      </c>
      <c r="C14" s="111" t="s">
        <v>13</v>
      </c>
      <c r="D14" s="111" t="s">
        <v>13</v>
      </c>
      <c r="E14" s="111" t="s">
        <v>13</v>
      </c>
      <c r="F14" s="111" t="s">
        <v>13</v>
      </c>
      <c r="G14" s="111" t="s">
        <v>13</v>
      </c>
      <c r="H14" s="111" t="s">
        <v>13</v>
      </c>
      <c r="I14" s="111" t="s">
        <v>13</v>
      </c>
      <c r="J14" s="111" t="s">
        <v>13</v>
      </c>
      <c r="K14" s="111" t="s">
        <v>13</v>
      </c>
      <c r="L14" s="111">
        <v>1.98</v>
      </c>
      <c r="M14" s="111">
        <v>1.91</v>
      </c>
      <c r="N14" s="111">
        <v>-0.05</v>
      </c>
      <c r="O14" s="111">
        <v>-0.13569400000000001</v>
      </c>
      <c r="P14" s="111">
        <v>-0.122846</v>
      </c>
      <c r="Q14" s="111">
        <v>-0.26517299999999999</v>
      </c>
      <c r="R14" s="111">
        <v>-0.18390599999999999</v>
      </c>
      <c r="S14" s="111">
        <v>-0.17242399999999999</v>
      </c>
      <c r="T14" s="111">
        <v>2.7457419999999999</v>
      </c>
      <c r="U14" s="111">
        <v>3.1726770000000002</v>
      </c>
      <c r="V14" s="111">
        <v>3.5472090000000001</v>
      </c>
      <c r="W14" s="111">
        <v>3.79</v>
      </c>
      <c r="X14" s="111">
        <v>4.0526160000000004</v>
      </c>
      <c r="Y14" s="111">
        <v>4.1817630000000001</v>
      </c>
      <c r="Z14" s="111">
        <v>0.127696</v>
      </c>
      <c r="AA14" s="111">
        <v>0.16252800000000001</v>
      </c>
      <c r="AB14" s="111">
        <v>0.19752600000000001</v>
      </c>
      <c r="AC14" s="111">
        <v>0.26959499999999997</v>
      </c>
      <c r="AD14" s="111">
        <v>7.4313000000000004E-2</v>
      </c>
      <c r="AE14" s="116" t="s">
        <v>157</v>
      </c>
      <c r="AF14" s="21"/>
    </row>
    <row r="15" spans="1:32">
      <c r="A15" s="115" t="s">
        <v>34</v>
      </c>
      <c r="B15" s="111">
        <v>0.19</v>
      </c>
      <c r="C15" s="111">
        <v>0.26</v>
      </c>
      <c r="D15" s="111">
        <v>0.34</v>
      </c>
      <c r="E15" s="111">
        <v>0.67</v>
      </c>
      <c r="F15" s="111">
        <v>0.8</v>
      </c>
      <c r="G15" s="111">
        <v>0.94</v>
      </c>
      <c r="H15" s="111">
        <v>1.08</v>
      </c>
      <c r="I15" s="111">
        <v>1.22</v>
      </c>
      <c r="J15" s="111">
        <v>1.39</v>
      </c>
      <c r="K15" s="111">
        <v>1.55</v>
      </c>
      <c r="L15" s="111">
        <v>1.68</v>
      </c>
      <c r="M15" s="111">
        <v>1.84</v>
      </c>
      <c r="N15" s="111">
        <v>0.33</v>
      </c>
      <c r="O15" s="111">
        <v>0.40548273382666666</v>
      </c>
      <c r="P15" s="111">
        <v>0.55842609799333331</v>
      </c>
      <c r="Q15" s="111">
        <v>0.71110292057666669</v>
      </c>
      <c r="R15" s="111">
        <v>0.84009542048416674</v>
      </c>
      <c r="S15" s="111">
        <v>1.3620316695733334</v>
      </c>
      <c r="T15" s="111">
        <v>2.1612035289699998</v>
      </c>
      <c r="U15" s="111">
        <v>2.4520009158366669</v>
      </c>
      <c r="V15" s="111">
        <v>2.6888165783733333</v>
      </c>
      <c r="W15" s="111">
        <v>2.99</v>
      </c>
      <c r="X15" s="111">
        <v>3.2960493074700001</v>
      </c>
      <c r="Y15" s="111">
        <v>3.6628294994700004</v>
      </c>
      <c r="Z15" s="111">
        <v>0.30860343272000001</v>
      </c>
      <c r="AA15" s="111">
        <v>0.64812134972000002</v>
      </c>
      <c r="AB15" s="111">
        <v>0.95648034443999996</v>
      </c>
      <c r="AC15" s="111">
        <v>1.26636903932</v>
      </c>
      <c r="AD15" s="111">
        <v>1.36924431754</v>
      </c>
      <c r="AE15" s="116" t="s">
        <v>158</v>
      </c>
      <c r="AF15" s="21"/>
    </row>
    <row r="16" spans="1:32">
      <c r="A16" s="115" t="s">
        <v>35</v>
      </c>
      <c r="B16" s="111">
        <v>0.22</v>
      </c>
      <c r="C16" s="111">
        <v>0.25</v>
      </c>
      <c r="D16" s="111">
        <v>0.25</v>
      </c>
      <c r="E16" s="111">
        <v>0.28000000000000003</v>
      </c>
      <c r="F16" s="111">
        <v>0.28000000000000003</v>
      </c>
      <c r="G16" s="111">
        <v>0.28000000000000003</v>
      </c>
      <c r="H16" s="111">
        <v>0.28999999999999998</v>
      </c>
      <c r="I16" s="111">
        <v>0.32</v>
      </c>
      <c r="J16" s="111">
        <v>0.33</v>
      </c>
      <c r="K16" s="111">
        <v>0.36</v>
      </c>
      <c r="L16" s="111">
        <v>0.37</v>
      </c>
      <c r="M16" s="111">
        <v>1.36</v>
      </c>
      <c r="N16" s="111">
        <v>0.27</v>
      </c>
      <c r="O16" s="111">
        <v>0.26107419414999999</v>
      </c>
      <c r="P16" s="111">
        <v>0.26812687853</v>
      </c>
      <c r="Q16" s="111">
        <v>0.30774020253000001</v>
      </c>
      <c r="R16" s="111">
        <v>0.31912891453000003</v>
      </c>
      <c r="S16" s="111">
        <v>0.31950432253</v>
      </c>
      <c r="T16" s="111">
        <v>0.54112437953000003</v>
      </c>
      <c r="U16" s="111">
        <v>0.66963343653000007</v>
      </c>
      <c r="V16" s="111">
        <v>0.51271999352999997</v>
      </c>
      <c r="W16" s="111">
        <v>0.55000000000000004</v>
      </c>
      <c r="X16" s="111">
        <v>0.55956990651999994</v>
      </c>
      <c r="Y16" s="111">
        <v>0.60475617318000008</v>
      </c>
      <c r="Z16" s="111">
        <v>4.4288080000000002E-3</v>
      </c>
      <c r="AA16" s="111">
        <v>8.7372160000000008E-3</v>
      </c>
      <c r="AB16" s="111">
        <v>9.0696240000000001E-3</v>
      </c>
      <c r="AC16" s="111">
        <v>1.9727868999999999E-2</v>
      </c>
      <c r="AD16" s="111">
        <v>4.5257276999999999E-2</v>
      </c>
      <c r="AE16" s="116" t="s">
        <v>159</v>
      </c>
      <c r="AF16" s="21"/>
    </row>
    <row r="17" spans="1:32">
      <c r="A17" s="113" t="s">
        <v>36</v>
      </c>
      <c r="B17" s="111">
        <v>0.04</v>
      </c>
      <c r="C17" s="111">
        <v>0.04</v>
      </c>
      <c r="D17" s="111">
        <v>0.06</v>
      </c>
      <c r="E17" s="111">
        <v>0.1</v>
      </c>
      <c r="F17" s="111">
        <v>0.13</v>
      </c>
      <c r="G17" s="111">
        <v>0.14000000000000001</v>
      </c>
      <c r="H17" s="111">
        <v>0.16</v>
      </c>
      <c r="I17" s="111">
        <v>0.19</v>
      </c>
      <c r="J17" s="111">
        <v>0.19</v>
      </c>
      <c r="K17" s="111">
        <v>0.22</v>
      </c>
      <c r="L17" s="111">
        <v>0.23</v>
      </c>
      <c r="M17" s="111">
        <v>0.36</v>
      </c>
      <c r="N17" s="111">
        <v>0.02</v>
      </c>
      <c r="O17" s="111">
        <v>5.5418730819999998E-2</v>
      </c>
      <c r="P17" s="111">
        <v>7.7873407421111096E-2</v>
      </c>
      <c r="Q17" s="111">
        <v>0.10100806233111109</v>
      </c>
      <c r="R17" s="111">
        <v>0.12518078278111111</v>
      </c>
      <c r="S17" s="111">
        <v>0.14809404311111049</v>
      </c>
      <c r="T17" s="111">
        <v>-7.4572651037693491E-2</v>
      </c>
      <c r="U17" s="111">
        <v>-7.3343785057693484E-2</v>
      </c>
      <c r="V17" s="111">
        <v>-2.724573452769348E-2</v>
      </c>
      <c r="W17" s="111">
        <v>-0.34</v>
      </c>
      <c r="X17" s="111">
        <v>2.4892196270000014E-2</v>
      </c>
      <c r="Y17" s="111">
        <v>0.167851782</v>
      </c>
      <c r="Z17" s="111">
        <v>2.2101334599999999E-3</v>
      </c>
      <c r="AA17" s="111">
        <v>4.3313020440000002E-2</v>
      </c>
      <c r="AB17" s="111">
        <v>6.8447237009999995E-2</v>
      </c>
      <c r="AC17" s="111">
        <v>8.3510507979999302E-2</v>
      </c>
      <c r="AD17" s="111">
        <v>8.9456478479999296E-2</v>
      </c>
      <c r="AE17" s="114" t="s">
        <v>160</v>
      </c>
      <c r="AF17" s="21"/>
    </row>
    <row r="18" spans="1:32">
      <c r="A18" s="110" t="s">
        <v>927</v>
      </c>
      <c r="B18" s="111">
        <v>-0.43</v>
      </c>
      <c r="C18" s="111">
        <v>-0.2</v>
      </c>
      <c r="D18" s="111">
        <v>0.23</v>
      </c>
      <c r="E18" s="111">
        <v>0.21</v>
      </c>
      <c r="F18" s="111">
        <v>0.43</v>
      </c>
      <c r="G18" s="111">
        <v>0.34</v>
      </c>
      <c r="H18" s="111">
        <v>0.13</v>
      </c>
      <c r="I18" s="111">
        <v>0.24</v>
      </c>
      <c r="J18" s="111">
        <v>0.74</v>
      </c>
      <c r="K18" s="111">
        <v>0.32</v>
      </c>
      <c r="L18" s="111">
        <v>-0.79</v>
      </c>
      <c r="M18" s="111">
        <v>-0.64</v>
      </c>
      <c r="N18" s="111">
        <v>-0.52</v>
      </c>
      <c r="O18" s="111">
        <v>-0.60906920719400548</v>
      </c>
      <c r="P18" s="111">
        <v>-0.8455978306048948</v>
      </c>
      <c r="Q18" s="111">
        <v>-0.78626752684159085</v>
      </c>
      <c r="R18" s="111">
        <v>-0.98937431500931994</v>
      </c>
      <c r="S18" s="111">
        <v>40.704420077591287</v>
      </c>
      <c r="T18" s="111">
        <v>6.3153916888103128</v>
      </c>
      <c r="U18" s="111">
        <v>8.8460504055612539</v>
      </c>
      <c r="V18" s="111">
        <v>9.5211324097831138</v>
      </c>
      <c r="W18" s="111">
        <v>11.11</v>
      </c>
      <c r="X18" s="111">
        <v>16.617638723010003</v>
      </c>
      <c r="Y18" s="111">
        <v>13.393516122270007</v>
      </c>
      <c r="Z18" s="111">
        <v>0.49757400703999949</v>
      </c>
      <c r="AA18" s="111">
        <v>1.0292349307199993</v>
      </c>
      <c r="AB18" s="111">
        <v>-0.53454047580000064</v>
      </c>
      <c r="AC18" s="111">
        <v>-0.59618871586000177</v>
      </c>
      <c r="AD18" s="111">
        <v>-0.99186597689</v>
      </c>
      <c r="AE18" s="112" t="s">
        <v>931</v>
      </c>
      <c r="AF18" s="21"/>
    </row>
    <row r="19" spans="1:32">
      <c r="A19" s="110" t="s">
        <v>928</v>
      </c>
      <c r="B19" s="111" t="s">
        <v>13</v>
      </c>
      <c r="C19" s="111" t="s">
        <v>13</v>
      </c>
      <c r="D19" s="111" t="s">
        <v>13</v>
      </c>
      <c r="E19" s="111" t="s">
        <v>13</v>
      </c>
      <c r="F19" s="111" t="s">
        <v>13</v>
      </c>
      <c r="G19" s="111" t="s">
        <v>13</v>
      </c>
      <c r="H19" s="111" t="s">
        <v>13</v>
      </c>
      <c r="I19" s="111" t="s">
        <v>13</v>
      </c>
      <c r="J19" s="111" t="s">
        <v>13</v>
      </c>
      <c r="K19" s="111" t="s">
        <v>13</v>
      </c>
      <c r="L19" s="111" t="s">
        <v>13</v>
      </c>
      <c r="M19" s="111" t="s">
        <v>13</v>
      </c>
      <c r="N19" s="111" t="s">
        <v>13</v>
      </c>
      <c r="O19" s="111">
        <v>0</v>
      </c>
      <c r="P19" s="111">
        <v>0</v>
      </c>
      <c r="Q19" s="111">
        <v>0</v>
      </c>
      <c r="R19" s="111">
        <v>0</v>
      </c>
      <c r="S19" s="111">
        <v>0</v>
      </c>
      <c r="T19" s="111">
        <v>1.01085</v>
      </c>
      <c r="U19" s="111">
        <v>3.3836590000000002</v>
      </c>
      <c r="V19" s="111">
        <v>3.3836590000000002</v>
      </c>
      <c r="W19" s="111">
        <v>3.34</v>
      </c>
      <c r="X19" s="111">
        <v>4.9151680000000004</v>
      </c>
      <c r="Y19" s="111">
        <v>4.4637359999999999</v>
      </c>
      <c r="Z19" s="111">
        <v>0</v>
      </c>
      <c r="AA19" s="111">
        <v>0</v>
      </c>
      <c r="AB19" s="111">
        <v>0</v>
      </c>
      <c r="AC19" s="111">
        <v>2.3064000000000001E-2</v>
      </c>
      <c r="AD19" s="111">
        <v>2.3064000000000001E-2</v>
      </c>
      <c r="AE19" s="112" t="s">
        <v>932</v>
      </c>
      <c r="AF19" s="21"/>
    </row>
    <row r="20" spans="1:32" ht="10.5" thickBot="1">
      <c r="A20" s="110" t="s">
        <v>929</v>
      </c>
      <c r="B20" s="111">
        <v>-0.43</v>
      </c>
      <c r="C20" s="111">
        <v>-0.2</v>
      </c>
      <c r="D20" s="111">
        <v>0.23</v>
      </c>
      <c r="E20" s="111">
        <v>0.21</v>
      </c>
      <c r="F20" s="111">
        <v>0.43</v>
      </c>
      <c r="G20" s="111">
        <v>0.34</v>
      </c>
      <c r="H20" s="111">
        <v>0.13</v>
      </c>
      <c r="I20" s="111">
        <v>0.24</v>
      </c>
      <c r="J20" s="111">
        <v>0.74</v>
      </c>
      <c r="K20" s="111">
        <v>0.32</v>
      </c>
      <c r="L20" s="111">
        <v>-0.79</v>
      </c>
      <c r="M20" s="111">
        <v>-0.64</v>
      </c>
      <c r="N20" s="111">
        <v>-0.52</v>
      </c>
      <c r="O20" s="111">
        <v>-0.60906920719400548</v>
      </c>
      <c r="P20" s="111">
        <v>-0.8455978306048948</v>
      </c>
      <c r="Q20" s="111">
        <v>-0.78626752684159085</v>
      </c>
      <c r="R20" s="111">
        <v>-0.98937431500931994</v>
      </c>
      <c r="S20" s="111">
        <v>40.704420077591287</v>
      </c>
      <c r="T20" s="111">
        <v>5.3045416888103132</v>
      </c>
      <c r="U20" s="111">
        <v>5.4623914055612532</v>
      </c>
      <c r="V20" s="111">
        <v>6.1374734097831141</v>
      </c>
      <c r="W20" s="111">
        <v>7.77</v>
      </c>
      <c r="X20" s="111">
        <v>11.702470723010002</v>
      </c>
      <c r="Y20" s="111">
        <v>8.9297801222700066</v>
      </c>
      <c r="Z20" s="111">
        <v>0.49757400703999949</v>
      </c>
      <c r="AA20" s="111">
        <v>1.0292349307199993</v>
      </c>
      <c r="AB20" s="111">
        <v>-0.53454047580000064</v>
      </c>
      <c r="AC20" s="111">
        <v>-0.61925271586000175</v>
      </c>
      <c r="AD20" s="111">
        <v>-1.01492997689</v>
      </c>
      <c r="AE20" s="112" t="s">
        <v>933</v>
      </c>
      <c r="AF20" s="21"/>
    </row>
    <row r="21" spans="1:32" ht="10.5" thickBot="1">
      <c r="A21" s="619"/>
      <c r="B21" s="620"/>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56"/>
    </row>
  </sheetData>
  <customSheetViews>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1:AE1"/>
    <mergeCell ref="A21:AE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P5"/>
  <sheetViews>
    <sheetView workbookViewId="0">
      <selection activeCell="J20" sqref="J20"/>
    </sheetView>
  </sheetViews>
  <sheetFormatPr defaultColWidth="9.140625" defaultRowHeight="9.75"/>
  <cols>
    <col min="1" max="1" width="10.42578125" style="3" customWidth="1"/>
    <col min="2" max="10" width="6.28515625" style="3" customWidth="1"/>
    <col min="11" max="12" width="6.28515625" style="203" customWidth="1"/>
    <col min="13" max="14" width="6.7109375" style="3" customWidth="1"/>
    <col min="15" max="16384" width="9.140625" style="3"/>
  </cols>
  <sheetData>
    <row r="1" spans="1:14" s="1" customFormat="1" ht="40.5" customHeight="1">
      <c r="A1" s="657" t="s">
        <v>911</v>
      </c>
      <c r="B1" s="658"/>
      <c r="C1" s="658"/>
      <c r="D1" s="658"/>
      <c r="E1" s="658"/>
      <c r="F1" s="658"/>
      <c r="G1" s="658"/>
      <c r="H1" s="658"/>
      <c r="I1" s="658"/>
      <c r="J1" s="658"/>
      <c r="K1" s="658"/>
      <c r="L1" s="658"/>
      <c r="M1" s="658"/>
      <c r="N1" s="658"/>
    </row>
    <row r="2" spans="1:14" s="134" customFormat="1" ht="12.75">
      <c r="A2" s="499" t="s">
        <v>114</v>
      </c>
      <c r="B2" s="500">
        <v>42491</v>
      </c>
      <c r="C2" s="500">
        <v>42522</v>
      </c>
      <c r="D2" s="500">
        <v>42552</v>
      </c>
      <c r="E2" s="500">
        <v>42583</v>
      </c>
      <c r="F2" s="500">
        <v>42614</v>
      </c>
      <c r="G2" s="500">
        <v>42644</v>
      </c>
      <c r="H2" s="500">
        <v>42675</v>
      </c>
      <c r="I2" s="500">
        <v>42705</v>
      </c>
      <c r="J2" s="567">
        <v>42736</v>
      </c>
      <c r="K2" s="500">
        <v>42767</v>
      </c>
      <c r="L2" s="500">
        <v>42795</v>
      </c>
      <c r="M2" s="500">
        <v>42826</v>
      </c>
      <c r="N2" s="500">
        <v>42856</v>
      </c>
    </row>
    <row r="3" spans="1:14">
      <c r="A3" s="566" t="s">
        <v>184</v>
      </c>
      <c r="B3" s="501">
        <v>0.81702526455683044</v>
      </c>
      <c r="C3" s="501">
        <v>0.70292156474399226</v>
      </c>
      <c r="D3" s="501">
        <v>0.69351588804954534</v>
      </c>
      <c r="E3" s="501">
        <v>0.6766133754118876</v>
      </c>
      <c r="F3" s="501">
        <v>0.67881365555579409</v>
      </c>
      <c r="G3" s="501">
        <v>0.68689999999999996</v>
      </c>
      <c r="H3" s="501">
        <v>0.69207158907288491</v>
      </c>
      <c r="I3" s="501">
        <v>0.6889011980562153</v>
      </c>
      <c r="J3" s="568">
        <v>0.63652720310154298</v>
      </c>
      <c r="K3" s="501">
        <v>0.62034396430558969</v>
      </c>
      <c r="L3" s="577">
        <v>0.77172322026454077</v>
      </c>
      <c r="M3" s="578">
        <v>0.77086655513031366</v>
      </c>
      <c r="N3" s="578">
        <v>0.84456006591137434</v>
      </c>
    </row>
    <row r="4" spans="1:14">
      <c r="A4" s="566" t="s">
        <v>185</v>
      </c>
      <c r="B4" s="502">
        <v>3.5938553970282747</v>
      </c>
      <c r="C4" s="502">
        <v>2.0333088575289819</v>
      </c>
      <c r="D4" s="502">
        <v>1.9479461859261691</v>
      </c>
      <c r="E4" s="502">
        <v>1.7612770890803993</v>
      </c>
      <c r="F4" s="502">
        <v>1.503904603923748</v>
      </c>
      <c r="G4" s="502">
        <v>1.5</v>
      </c>
      <c r="H4" s="502">
        <v>1.4630110694931608</v>
      </c>
      <c r="I4" s="502">
        <v>1.5891809285976308</v>
      </c>
      <c r="J4" s="569">
        <v>1.4536444442185117</v>
      </c>
      <c r="K4" s="502">
        <v>1.6640163386894773</v>
      </c>
      <c r="L4" s="502">
        <v>3.0426437479551431</v>
      </c>
      <c r="M4" s="579">
        <v>3.101956410792595</v>
      </c>
      <c r="N4" s="579">
        <v>3.0810443275968402</v>
      </c>
    </row>
    <row r="5" spans="1:14" ht="12" customHeight="1">
      <c r="A5" s="659"/>
      <c r="B5" s="660"/>
      <c r="C5" s="660"/>
      <c r="D5" s="660"/>
      <c r="E5" s="660"/>
      <c r="F5" s="660"/>
      <c r="G5" s="660"/>
      <c r="H5" s="660"/>
      <c r="I5" s="660"/>
      <c r="J5" s="660"/>
      <c r="K5" s="660"/>
      <c r="L5" s="660"/>
      <c r="M5" s="660"/>
      <c r="N5" s="660"/>
    </row>
  </sheetData>
  <customSheetViews>
    <customSheetView guid="{A346EDBB-8F5D-48AE-8CF0-8B5C084A1557}" showGridLines="0" topLeftCell="B1">
      <selection activeCell="V19" sqref="V19"/>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1:N1"/>
    <mergeCell ref="A5:N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selection activeCell="I28" sqref="I28"/>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627" t="s">
        <v>320</v>
      </c>
      <c r="B1" s="628"/>
      <c r="C1" s="628"/>
      <c r="D1" s="628"/>
      <c r="E1" s="628"/>
      <c r="F1" s="628"/>
      <c r="G1" s="628"/>
      <c r="H1" s="628"/>
      <c r="I1" s="628"/>
      <c r="J1" s="628"/>
      <c r="K1" s="628"/>
      <c r="L1" s="628"/>
      <c r="M1" s="628"/>
      <c r="N1" s="628"/>
      <c r="O1" s="629"/>
    </row>
    <row r="2" spans="1:15" s="134" customFormat="1" ht="15.75" customHeight="1">
      <c r="A2" s="616" t="s">
        <v>601</v>
      </c>
      <c r="B2" s="617"/>
      <c r="C2" s="617"/>
      <c r="D2" s="617"/>
      <c r="E2" s="617"/>
      <c r="F2" s="617"/>
      <c r="G2" s="617"/>
      <c r="H2" s="617"/>
      <c r="I2" s="617"/>
      <c r="J2" s="617"/>
      <c r="K2" s="617"/>
      <c r="L2" s="617"/>
      <c r="M2" s="617"/>
      <c r="N2" s="617"/>
      <c r="O2" s="618"/>
    </row>
    <row r="3" spans="1:15" s="4" customFormat="1" ht="6" customHeight="1" thickBot="1">
      <c r="A3" s="144"/>
      <c r="B3" s="74"/>
      <c r="C3" s="74"/>
      <c r="D3" s="74"/>
      <c r="E3" s="74"/>
      <c r="F3" s="74"/>
      <c r="G3" s="74"/>
      <c r="H3" s="74"/>
      <c r="I3" s="74"/>
      <c r="J3" s="74"/>
      <c r="K3" s="74"/>
      <c r="L3" s="74"/>
      <c r="M3" s="74"/>
      <c r="N3" s="74"/>
      <c r="O3" s="133"/>
    </row>
    <row r="4" spans="1:15" ht="10.5" thickBot="1">
      <c r="A4" s="91" t="s">
        <v>5</v>
      </c>
      <c r="B4" s="41">
        <v>42491</v>
      </c>
      <c r="C4" s="41">
        <v>42522</v>
      </c>
      <c r="D4" s="41">
        <v>42552</v>
      </c>
      <c r="E4" s="41">
        <v>42583</v>
      </c>
      <c r="F4" s="41">
        <v>42614</v>
      </c>
      <c r="G4" s="41">
        <v>42644</v>
      </c>
      <c r="H4" s="41">
        <v>42675</v>
      </c>
      <c r="I4" s="41">
        <v>42705</v>
      </c>
      <c r="J4" s="41">
        <v>42736</v>
      </c>
      <c r="K4" s="41">
        <v>42767</v>
      </c>
      <c r="L4" s="41">
        <v>42795</v>
      </c>
      <c r="M4" s="41">
        <v>42826</v>
      </c>
      <c r="N4" s="41">
        <v>42856</v>
      </c>
      <c r="O4" s="42" t="s">
        <v>144</v>
      </c>
    </row>
    <row r="5" spans="1:15" s="103" customFormat="1" ht="9">
      <c r="A5" s="101" t="s">
        <v>345</v>
      </c>
      <c r="B5" s="87"/>
      <c r="C5" s="87"/>
      <c r="D5" s="87"/>
      <c r="E5" s="87"/>
      <c r="F5" s="87"/>
      <c r="G5" s="87"/>
      <c r="H5" s="87"/>
      <c r="I5" s="87"/>
      <c r="J5" s="87"/>
      <c r="K5" s="87"/>
      <c r="L5" s="87"/>
      <c r="M5" s="87"/>
      <c r="N5" s="87"/>
      <c r="O5" s="156" t="s">
        <v>255</v>
      </c>
    </row>
    <row r="6" spans="1:15">
      <c r="A6" s="104" t="s">
        <v>346</v>
      </c>
      <c r="B6" s="70"/>
      <c r="C6" s="70"/>
      <c r="D6" s="70"/>
      <c r="E6" s="70"/>
      <c r="F6" s="70"/>
      <c r="G6" s="70"/>
      <c r="H6" s="70"/>
      <c r="I6" s="70"/>
      <c r="J6" s="70"/>
      <c r="K6" s="70"/>
      <c r="L6" s="70"/>
      <c r="M6" s="70"/>
      <c r="N6" s="70"/>
      <c r="O6" s="151" t="s">
        <v>118</v>
      </c>
    </row>
    <row r="7" spans="1:15">
      <c r="A7" s="105" t="s">
        <v>398</v>
      </c>
      <c r="B7" s="70">
        <v>19.628322453926636</v>
      </c>
      <c r="C7" s="70">
        <v>21.603110001856649</v>
      </c>
      <c r="D7" s="70">
        <v>16.960285936068651</v>
      </c>
      <c r="E7" s="70">
        <v>21.10606475041854</v>
      </c>
      <c r="F7" s="70">
        <v>19.987908596938571</v>
      </c>
      <c r="G7" s="70">
        <v>34.690118477398613</v>
      </c>
      <c r="H7" s="70">
        <v>20.693715611648646</v>
      </c>
      <c r="I7" s="70">
        <v>18.922923503847507</v>
      </c>
      <c r="J7" s="70">
        <v>21.286957812907541</v>
      </c>
      <c r="K7" s="70">
        <v>17.574494196094758</v>
      </c>
      <c r="L7" s="70">
        <v>21.984320325697546</v>
      </c>
      <c r="M7" s="70">
        <v>19.295675800164663</v>
      </c>
      <c r="N7" s="70">
        <v>26.643319367874664</v>
      </c>
      <c r="O7" s="100" t="s">
        <v>444</v>
      </c>
    </row>
    <row r="8" spans="1:15">
      <c r="A8" s="105" t="s">
        <v>399</v>
      </c>
      <c r="B8" s="70">
        <v>577.97950249999997</v>
      </c>
      <c r="C8" s="70">
        <v>581.88280499999996</v>
      </c>
      <c r="D8" s="70">
        <v>579.697</v>
      </c>
      <c r="E8" s="70">
        <v>607.28162900096993</v>
      </c>
      <c r="F8" s="70">
        <v>619.35462487165</v>
      </c>
      <c r="G8" s="70">
        <v>608.47060146926003</v>
      </c>
      <c r="H8" s="70">
        <v>590.95515771455007</v>
      </c>
      <c r="I8" s="70">
        <v>604.44243337178</v>
      </c>
      <c r="J8" s="70">
        <v>533.07230250010412</v>
      </c>
      <c r="K8" s="70">
        <v>528.90309749999949</v>
      </c>
      <c r="L8" s="70">
        <v>532.97230250010409</v>
      </c>
      <c r="M8" s="70">
        <v>537.58299999999952</v>
      </c>
      <c r="N8" s="70">
        <v>548.9232499999996</v>
      </c>
      <c r="O8" s="100" t="s">
        <v>445</v>
      </c>
    </row>
    <row r="9" spans="1:15">
      <c r="A9" s="105" t="s">
        <v>400</v>
      </c>
      <c r="B9" s="70">
        <v>13.918440595450001</v>
      </c>
      <c r="C9" s="70">
        <v>14.857846910589998</v>
      </c>
      <c r="D9" s="70">
        <v>15.800293839949999</v>
      </c>
      <c r="E9" s="70">
        <v>14.439517326600001</v>
      </c>
      <c r="F9" s="70">
        <v>11.759734423394947</v>
      </c>
      <c r="G9" s="70">
        <v>14.98807062337</v>
      </c>
      <c r="H9" s="70">
        <v>16.437653250589999</v>
      </c>
      <c r="I9" s="70">
        <v>20.782991151499999</v>
      </c>
      <c r="J9" s="70">
        <v>18.505022732650001</v>
      </c>
      <c r="K9" s="70">
        <v>25.439371054058586</v>
      </c>
      <c r="L9" s="70">
        <v>18.482758743000002</v>
      </c>
      <c r="M9" s="70">
        <v>25.931168020508583</v>
      </c>
      <c r="N9" s="70">
        <v>27.683027085288582</v>
      </c>
      <c r="O9" s="100" t="s">
        <v>446</v>
      </c>
    </row>
    <row r="10" spans="1:15">
      <c r="A10" s="105" t="s">
        <v>401</v>
      </c>
      <c r="B10" s="70">
        <v>2.6094717279700004</v>
      </c>
      <c r="C10" s="70">
        <v>1.7420577671399999</v>
      </c>
      <c r="D10" s="70">
        <v>0.99772020317999988</v>
      </c>
      <c r="E10" s="70">
        <v>1.19023865838</v>
      </c>
      <c r="F10" s="70">
        <v>1.8799426139299997</v>
      </c>
      <c r="G10" s="70">
        <v>0.63593788864999967</v>
      </c>
      <c r="H10" s="70">
        <v>0.55594147264999993</v>
      </c>
      <c r="I10" s="70">
        <v>0.4783263197</v>
      </c>
      <c r="J10" s="70">
        <v>3.1121216402100007</v>
      </c>
      <c r="K10" s="70">
        <v>4.9991146861410005</v>
      </c>
      <c r="L10" s="70">
        <v>3.1354019585100006</v>
      </c>
      <c r="M10" s="70">
        <v>2.8785820933610005</v>
      </c>
      <c r="N10" s="70">
        <v>4.9492829345359999</v>
      </c>
      <c r="O10" s="100" t="s">
        <v>447</v>
      </c>
    </row>
    <row r="11" spans="1:15">
      <c r="A11" s="105" t="s">
        <v>402</v>
      </c>
      <c r="B11" s="70">
        <v>0.19859971506849333</v>
      </c>
      <c r="C11" s="70">
        <v>0.18535206575342453</v>
      </c>
      <c r="D11" s="70">
        <v>0.22969041100369872</v>
      </c>
      <c r="E11" s="70">
        <v>0.19542563288041104</v>
      </c>
      <c r="F11" s="70">
        <v>0.13155763288041106</v>
      </c>
      <c r="G11" s="70">
        <v>0.16474478904479464</v>
      </c>
      <c r="H11" s="70">
        <v>0.21800698082561698</v>
      </c>
      <c r="I11" s="70">
        <v>0.16183451120547945</v>
      </c>
      <c r="J11" s="70">
        <v>0.189937181611918</v>
      </c>
      <c r="K11" s="70">
        <v>0.2386133443383108</v>
      </c>
      <c r="L11" s="70">
        <v>0.19590490161191801</v>
      </c>
      <c r="M11" s="70">
        <v>0.51789153980968072</v>
      </c>
      <c r="N11" s="70">
        <v>0.15918128524625605</v>
      </c>
      <c r="O11" s="100" t="s">
        <v>448</v>
      </c>
    </row>
    <row r="12" spans="1:15">
      <c r="A12" s="105" t="s">
        <v>403</v>
      </c>
      <c r="B12" s="70">
        <v>26.774069218905403</v>
      </c>
      <c r="C12" s="70">
        <v>34.13903353193588</v>
      </c>
      <c r="D12" s="70">
        <v>40.902906574594994</v>
      </c>
      <c r="E12" s="70">
        <v>42.145055873468991</v>
      </c>
      <c r="F12" s="70">
        <v>41.228535263954988</v>
      </c>
      <c r="G12" s="70">
        <v>36.417912002144995</v>
      </c>
      <c r="H12" s="70">
        <v>38.66010721072864</v>
      </c>
      <c r="I12" s="70">
        <v>42.791878134371977</v>
      </c>
      <c r="J12" s="70">
        <v>45.821502491638377</v>
      </c>
      <c r="K12" s="70">
        <v>48.801774244152007</v>
      </c>
      <c r="L12" s="70">
        <v>45.821502491638377</v>
      </c>
      <c r="M12" s="70">
        <v>57.187950388490556</v>
      </c>
      <c r="N12" s="70">
        <v>62.437224104294067</v>
      </c>
      <c r="O12" s="100" t="s">
        <v>449</v>
      </c>
    </row>
    <row r="13" spans="1:15" ht="19.5">
      <c r="A13" s="105" t="s">
        <v>404</v>
      </c>
      <c r="B13" s="70">
        <v>0</v>
      </c>
      <c r="C13" s="70">
        <v>0</v>
      </c>
      <c r="D13" s="70">
        <v>0</v>
      </c>
      <c r="E13" s="70">
        <v>0</v>
      </c>
      <c r="F13" s="70">
        <v>0</v>
      </c>
      <c r="G13" s="70">
        <v>0</v>
      </c>
      <c r="H13" s="70">
        <v>0</v>
      </c>
      <c r="I13" s="70">
        <v>0</v>
      </c>
      <c r="J13" s="70">
        <v>0</v>
      </c>
      <c r="K13" s="70">
        <v>0</v>
      </c>
      <c r="L13" s="70">
        <v>0</v>
      </c>
      <c r="M13" s="70">
        <v>0</v>
      </c>
      <c r="N13" s="70">
        <v>0</v>
      </c>
      <c r="O13" s="100" t="s">
        <v>450</v>
      </c>
    </row>
    <row r="14" spans="1:15">
      <c r="A14" s="105" t="s">
        <v>405</v>
      </c>
      <c r="B14" s="70">
        <v>2.0901867708899999</v>
      </c>
      <c r="C14" s="70">
        <v>2.7013575919999999</v>
      </c>
      <c r="D14" s="70">
        <v>1.7071387151500002</v>
      </c>
      <c r="E14" s="70">
        <v>1.7710575877999999</v>
      </c>
      <c r="F14" s="70">
        <v>1.56803703282</v>
      </c>
      <c r="G14" s="70">
        <v>1.3388854619300001</v>
      </c>
      <c r="H14" s="70">
        <v>1.6271561940999999</v>
      </c>
      <c r="I14" s="70">
        <v>2.95829201425</v>
      </c>
      <c r="J14" s="70">
        <v>5.7200281139999998</v>
      </c>
      <c r="K14" s="70">
        <v>1.7134024561299999</v>
      </c>
      <c r="L14" s="70">
        <v>1.6585684730899999</v>
      </c>
      <c r="M14" s="70">
        <v>3.1832932627699999</v>
      </c>
      <c r="N14" s="70">
        <v>3.7513778792399997</v>
      </c>
      <c r="O14" s="100" t="s">
        <v>451</v>
      </c>
    </row>
    <row r="15" spans="1:15">
      <c r="A15" s="105" t="s">
        <v>406</v>
      </c>
      <c r="B15" s="70">
        <v>643.19859298221058</v>
      </c>
      <c r="C15" s="70">
        <v>657.11156286927587</v>
      </c>
      <c r="D15" s="70">
        <v>656.29503567994743</v>
      </c>
      <c r="E15" s="70">
        <v>688.12898883051798</v>
      </c>
      <c r="F15" s="70">
        <v>695.91034043556897</v>
      </c>
      <c r="G15" s="70">
        <v>696.70627071179831</v>
      </c>
      <c r="H15" s="70">
        <v>669.14773843509295</v>
      </c>
      <c r="I15" s="70">
        <v>690.538679006655</v>
      </c>
      <c r="J15" s="70">
        <v>627.70787247312194</v>
      </c>
      <c r="K15" s="70">
        <v>627.66986748091415</v>
      </c>
      <c r="L15" s="70">
        <v>624.25075939365195</v>
      </c>
      <c r="M15" s="70">
        <v>646.577561105104</v>
      </c>
      <c r="N15" s="70">
        <v>674.54666265647916</v>
      </c>
      <c r="O15" s="100" t="s">
        <v>286</v>
      </c>
    </row>
    <row r="16" spans="1:15">
      <c r="A16" s="104" t="s">
        <v>347</v>
      </c>
      <c r="B16" s="70"/>
      <c r="C16" s="70"/>
      <c r="D16" s="70"/>
      <c r="E16" s="70"/>
      <c r="F16" s="70"/>
      <c r="G16" s="70"/>
      <c r="H16" s="70"/>
      <c r="I16" s="70"/>
      <c r="J16" s="70"/>
      <c r="K16" s="70"/>
      <c r="L16" s="70"/>
      <c r="M16" s="70"/>
      <c r="N16" s="70"/>
      <c r="O16" s="151" t="s">
        <v>452</v>
      </c>
    </row>
    <row r="17" spans="1:15">
      <c r="A17" s="105" t="s">
        <v>407</v>
      </c>
      <c r="B17" s="70">
        <v>16</v>
      </c>
      <c r="C17" s="70">
        <v>16</v>
      </c>
      <c r="D17" s="70">
        <v>16</v>
      </c>
      <c r="E17" s="70">
        <v>16</v>
      </c>
      <c r="F17" s="70">
        <v>16</v>
      </c>
      <c r="G17" s="70">
        <v>16</v>
      </c>
      <c r="H17" s="70">
        <v>35.855404999999998</v>
      </c>
      <c r="I17" s="70">
        <v>36.211539999999999</v>
      </c>
      <c r="J17" s="70">
        <v>71.422537497795972</v>
      </c>
      <c r="K17" s="70">
        <v>78.295828527684819</v>
      </c>
      <c r="L17" s="70">
        <v>72.385946578795981</v>
      </c>
      <c r="M17" s="70">
        <v>80.346089973909997</v>
      </c>
      <c r="N17" s="70">
        <v>80.703821030433687</v>
      </c>
      <c r="O17" s="100" t="s">
        <v>453</v>
      </c>
    </row>
    <row r="18" spans="1:15">
      <c r="A18" s="105" t="s">
        <v>408</v>
      </c>
      <c r="B18" s="70">
        <v>0</v>
      </c>
      <c r="C18" s="70">
        <v>0</v>
      </c>
      <c r="D18" s="70">
        <v>0</v>
      </c>
      <c r="E18" s="70">
        <v>0</v>
      </c>
      <c r="F18" s="70">
        <v>0</v>
      </c>
      <c r="G18" s="70">
        <v>0</v>
      </c>
      <c r="H18" s="70">
        <v>0</v>
      </c>
      <c r="I18" s="70">
        <v>0</v>
      </c>
      <c r="J18" s="70">
        <v>0</v>
      </c>
      <c r="K18" s="70">
        <v>0</v>
      </c>
      <c r="L18" s="70">
        <v>0</v>
      </c>
      <c r="M18" s="70">
        <v>0</v>
      </c>
      <c r="N18" s="70">
        <v>0</v>
      </c>
      <c r="O18" s="100" t="s">
        <v>454</v>
      </c>
    </row>
    <row r="19" spans="1:15">
      <c r="A19" s="105" t="s">
        <v>409</v>
      </c>
      <c r="B19" s="70">
        <v>0.375051405</v>
      </c>
      <c r="C19" s="70">
        <v>0.46928477200000002</v>
      </c>
      <c r="D19" s="70">
        <v>0.54841200899999998</v>
      </c>
      <c r="E19" s="70">
        <v>0.67735054800000005</v>
      </c>
      <c r="F19" s="70">
        <v>0.75251674700000004</v>
      </c>
      <c r="G19" s="70">
        <v>0.79998356000000004</v>
      </c>
      <c r="H19" s="70">
        <v>0.98318077299999995</v>
      </c>
      <c r="I19" s="70">
        <v>1.2574995790000001</v>
      </c>
      <c r="J19" s="70">
        <v>1.307191123</v>
      </c>
      <c r="K19" s="70">
        <v>1.386713313</v>
      </c>
      <c r="L19" s="70">
        <v>1.512356493</v>
      </c>
      <c r="M19" s="70">
        <v>1.6293329889999999</v>
      </c>
      <c r="N19" s="70">
        <v>1.7386282070000001</v>
      </c>
      <c r="O19" s="100" t="s">
        <v>455</v>
      </c>
    </row>
    <row r="20" spans="1:15">
      <c r="A20" s="105" t="s">
        <v>410</v>
      </c>
      <c r="B20" s="70">
        <v>7.0531261264088894</v>
      </c>
      <c r="C20" s="70">
        <v>7.2501307410380553</v>
      </c>
      <c r="D20" s="70">
        <v>7.1593365664680562</v>
      </c>
      <c r="E20" s="70">
        <v>7.0294844173180557</v>
      </c>
      <c r="F20" s="70">
        <v>6.8852857652780282</v>
      </c>
      <c r="G20" s="70">
        <v>7.7092918109280282</v>
      </c>
      <c r="H20" s="70">
        <v>7.6478945480070601</v>
      </c>
      <c r="I20" s="70">
        <v>9.0093490858970569</v>
      </c>
      <c r="J20" s="70">
        <v>8.8207004549403898</v>
      </c>
      <c r="K20" s="70">
        <v>8.5890497807086348</v>
      </c>
      <c r="L20" s="70">
        <v>8.8169354069403898</v>
      </c>
      <c r="M20" s="70">
        <v>13.60217278861113</v>
      </c>
      <c r="N20" s="70">
        <v>13.71871014775583</v>
      </c>
      <c r="O20" s="100" t="s">
        <v>456</v>
      </c>
    </row>
    <row r="21" spans="1:15">
      <c r="A21" s="105" t="s">
        <v>411</v>
      </c>
      <c r="B21" s="70">
        <v>0</v>
      </c>
      <c r="C21" s="70">
        <v>0</v>
      </c>
      <c r="D21" s="70">
        <v>3.3312500000000002E-2</v>
      </c>
      <c r="E21" s="70">
        <v>3.2500000000000001E-2</v>
      </c>
      <c r="F21" s="70">
        <v>3.16875E-2</v>
      </c>
      <c r="G21" s="70">
        <v>3.0875E-2</v>
      </c>
      <c r="H21" s="70">
        <v>3.0062499999999999E-2</v>
      </c>
      <c r="I21" s="70">
        <v>2.9250000000000002E-2</v>
      </c>
      <c r="J21" s="70">
        <v>2.8437500000000001E-2</v>
      </c>
      <c r="K21" s="70">
        <v>2.7625E-2</v>
      </c>
      <c r="L21" s="70">
        <v>2.68125E-2</v>
      </c>
      <c r="M21" s="70">
        <v>2.5999999999999999E-2</v>
      </c>
      <c r="N21" s="70">
        <v>2.5187500000000002E-2</v>
      </c>
      <c r="O21" s="100" t="s">
        <v>457</v>
      </c>
    </row>
    <row r="22" spans="1:15">
      <c r="A22" s="105" t="s">
        <v>412</v>
      </c>
      <c r="B22" s="70">
        <v>0</v>
      </c>
      <c r="C22" s="70">
        <v>0</v>
      </c>
      <c r="D22" s="70">
        <v>0</v>
      </c>
      <c r="E22" s="70">
        <v>0</v>
      </c>
      <c r="F22" s="70">
        <v>0</v>
      </c>
      <c r="G22" s="70">
        <v>0</v>
      </c>
      <c r="H22" s="70">
        <v>0</v>
      </c>
      <c r="I22" s="70">
        <v>0</v>
      </c>
      <c r="J22" s="70">
        <v>0</v>
      </c>
      <c r="K22" s="70">
        <v>0</v>
      </c>
      <c r="L22" s="70">
        <v>0</v>
      </c>
      <c r="M22" s="70">
        <v>0</v>
      </c>
      <c r="N22" s="70">
        <v>0</v>
      </c>
      <c r="O22" s="100" t="s">
        <v>458</v>
      </c>
    </row>
    <row r="23" spans="1:15">
      <c r="A23" s="105" t="s">
        <v>413</v>
      </c>
      <c r="B23" s="70">
        <v>1.2083049520984037</v>
      </c>
      <c r="C23" s="70">
        <v>1.2083049520984037</v>
      </c>
      <c r="D23" s="70">
        <v>1.7687810940984037</v>
      </c>
      <c r="E23" s="70">
        <v>1.8108295850984037</v>
      </c>
      <c r="F23" s="70">
        <v>2.0305629098584035</v>
      </c>
      <c r="G23" s="70">
        <v>2.0305629098584035</v>
      </c>
      <c r="H23" s="70">
        <v>2.0305629098584035</v>
      </c>
      <c r="I23" s="70">
        <v>1.5790409718584038</v>
      </c>
      <c r="J23" s="70">
        <v>2.3000058108484041</v>
      </c>
      <c r="K23" s="70">
        <v>2.3331108993584038</v>
      </c>
      <c r="L23" s="70">
        <v>2.2836617818484037</v>
      </c>
      <c r="M23" s="70">
        <v>2.3167668703584039</v>
      </c>
      <c r="N23" s="70">
        <v>2.3167668703584039</v>
      </c>
      <c r="O23" s="100" t="s">
        <v>459</v>
      </c>
    </row>
    <row r="24" spans="1:15">
      <c r="A24" s="105" t="s">
        <v>414</v>
      </c>
      <c r="B24" s="70">
        <v>4.9422588871383324</v>
      </c>
      <c r="C24" s="70">
        <v>5.172539941812043</v>
      </c>
      <c r="D24" s="70">
        <v>3.6795688478520421</v>
      </c>
      <c r="E24" s="70">
        <v>3.5974005389020425</v>
      </c>
      <c r="F24" s="70">
        <v>3.5722483622424588</v>
      </c>
      <c r="G24" s="70">
        <v>3.6973282378624588</v>
      </c>
      <c r="H24" s="70">
        <v>3.6158195587357902</v>
      </c>
      <c r="I24" s="70">
        <v>3.6705245461257925</v>
      </c>
      <c r="J24" s="70">
        <v>39.095746477844543</v>
      </c>
      <c r="K24" s="70">
        <v>43.101428955263174</v>
      </c>
      <c r="L24" s="70">
        <v>39.095746477844543</v>
      </c>
      <c r="M24" s="70">
        <v>42.646324558859604</v>
      </c>
      <c r="N24" s="70">
        <v>37.565067365190856</v>
      </c>
      <c r="O24" s="100" t="s">
        <v>460</v>
      </c>
    </row>
    <row r="25" spans="1:15">
      <c r="A25" s="105" t="s">
        <v>415</v>
      </c>
      <c r="B25" s="70">
        <v>29.578741370645627</v>
      </c>
      <c r="C25" s="70">
        <v>30.1002604069485</v>
      </c>
      <c r="D25" s="70">
        <v>29.189411017418504</v>
      </c>
      <c r="E25" s="70">
        <v>29.147565089318498</v>
      </c>
      <c r="F25" s="70">
        <v>29.272301284378891</v>
      </c>
      <c r="G25" s="70">
        <v>30.268041518648889</v>
      </c>
      <c r="H25" s="70">
        <v>50.162925289601255</v>
      </c>
      <c r="I25" s="70">
        <v>51.757204182881253</v>
      </c>
      <c r="J25" s="70">
        <v>122.97461886442932</v>
      </c>
      <c r="K25" s="70">
        <v>133.73375647601503</v>
      </c>
      <c r="L25" s="70">
        <v>124.12145923842932</v>
      </c>
      <c r="M25" s="70">
        <v>140.56668718073917</v>
      </c>
      <c r="N25" s="70">
        <v>136.06818112073876</v>
      </c>
      <c r="O25" s="100" t="s">
        <v>287</v>
      </c>
    </row>
    <row r="26" spans="1:15">
      <c r="A26" s="106" t="s">
        <v>97</v>
      </c>
      <c r="B26" s="70">
        <v>672.7773343528562</v>
      </c>
      <c r="C26" s="70">
        <v>687.21182327622432</v>
      </c>
      <c r="D26" s="70">
        <v>685.48444669736591</v>
      </c>
      <c r="E26" s="70">
        <v>717.2765539198366</v>
      </c>
      <c r="F26" s="70">
        <v>725.18264171994792</v>
      </c>
      <c r="G26" s="70">
        <v>726.97431223044714</v>
      </c>
      <c r="H26" s="70">
        <v>719.31066372469411</v>
      </c>
      <c r="I26" s="70">
        <v>742.2958831895362</v>
      </c>
      <c r="J26" s="70">
        <v>750.68249133755126</v>
      </c>
      <c r="K26" s="70">
        <v>761.40362395692921</v>
      </c>
      <c r="L26" s="70">
        <v>748.37221863208129</v>
      </c>
      <c r="M26" s="70">
        <v>787.14424828584322</v>
      </c>
      <c r="N26" s="70">
        <v>810.61484377721786</v>
      </c>
      <c r="O26" s="152" t="s">
        <v>165</v>
      </c>
    </row>
    <row r="27" spans="1:15">
      <c r="A27" s="101" t="s">
        <v>416</v>
      </c>
      <c r="B27" s="70"/>
      <c r="C27" s="70"/>
      <c r="D27" s="70"/>
      <c r="E27" s="70"/>
      <c r="F27" s="70"/>
      <c r="G27" s="70"/>
      <c r="H27" s="70"/>
      <c r="I27" s="70"/>
      <c r="J27" s="70"/>
      <c r="K27" s="70"/>
      <c r="L27" s="70"/>
      <c r="M27" s="70"/>
      <c r="N27" s="70"/>
      <c r="O27" s="150" t="s">
        <v>261</v>
      </c>
    </row>
    <row r="28" spans="1:15">
      <c r="A28" s="104" t="s">
        <v>418</v>
      </c>
      <c r="B28" s="70"/>
      <c r="C28" s="70"/>
      <c r="D28" s="70"/>
      <c r="E28" s="70"/>
      <c r="F28" s="70"/>
      <c r="G28" s="70"/>
      <c r="H28" s="70"/>
      <c r="I28" s="70"/>
      <c r="J28" s="70"/>
      <c r="K28" s="70"/>
      <c r="L28" s="70"/>
      <c r="M28" s="70"/>
      <c r="N28" s="70"/>
      <c r="O28" s="151" t="s">
        <v>136</v>
      </c>
    </row>
    <row r="29" spans="1:15">
      <c r="A29" s="105" t="s">
        <v>419</v>
      </c>
      <c r="B29" s="70">
        <v>2.3241716020000459E-2</v>
      </c>
      <c r="C29" s="70">
        <v>0</v>
      </c>
      <c r="D29" s="70">
        <v>0.54316936008999683</v>
      </c>
      <c r="E29" s="70">
        <v>0</v>
      </c>
      <c r="F29" s="70">
        <v>5.1961546179996904E-2</v>
      </c>
      <c r="G29" s="70">
        <v>0</v>
      </c>
      <c r="H29" s="70">
        <v>0.877480450309997</v>
      </c>
      <c r="I29" s="70">
        <v>0.18499999999999689</v>
      </c>
      <c r="J29" s="70">
        <v>1.5335150107199969</v>
      </c>
      <c r="K29" s="70">
        <v>2.0053145388900004</v>
      </c>
      <c r="L29" s="70">
        <v>1.5335150107199969</v>
      </c>
      <c r="M29" s="70">
        <v>1.6681476521500005</v>
      </c>
      <c r="N29" s="70">
        <v>1.2270020416100007</v>
      </c>
      <c r="O29" s="153" t="s">
        <v>462</v>
      </c>
    </row>
    <row r="30" spans="1:15">
      <c r="A30" s="105" t="s">
        <v>420</v>
      </c>
      <c r="B30" s="70">
        <v>49.975776408920957</v>
      </c>
      <c r="C30" s="70">
        <v>54.325267341757893</v>
      </c>
      <c r="D30" s="70">
        <v>56.370325892294829</v>
      </c>
      <c r="E30" s="70">
        <v>63.261984649051769</v>
      </c>
      <c r="F30" s="70">
        <v>65.2254196090487</v>
      </c>
      <c r="G30" s="70">
        <v>76.59514723072563</v>
      </c>
      <c r="H30" s="70">
        <v>81.230776633672562</v>
      </c>
      <c r="I30" s="70">
        <v>87.571924012859498</v>
      </c>
      <c r="J30" s="70">
        <v>94.692502763389498</v>
      </c>
      <c r="K30" s="70">
        <v>100.84876972554679</v>
      </c>
      <c r="L30" s="70">
        <v>94.96554039719949</v>
      </c>
      <c r="M30" s="70">
        <v>124.60740408236678</v>
      </c>
      <c r="N30" s="70">
        <v>137.06168122617228</v>
      </c>
      <c r="O30" s="153" t="s">
        <v>463</v>
      </c>
    </row>
    <row r="31" spans="1:15">
      <c r="A31" s="105" t="s">
        <v>421</v>
      </c>
      <c r="B31" s="87">
        <v>2.3806129693712959</v>
      </c>
      <c r="C31" s="87">
        <v>2.4996620546962212</v>
      </c>
      <c r="D31" s="87">
        <v>2.0053588665607216</v>
      </c>
      <c r="E31" s="87">
        <v>1.5205076299807216</v>
      </c>
      <c r="F31" s="87">
        <v>0.9911413933007216</v>
      </c>
      <c r="G31" s="87">
        <v>0.44307118864072159</v>
      </c>
      <c r="H31" s="87">
        <v>0.13054425915000001</v>
      </c>
      <c r="I31" s="87">
        <v>0.32704545589</v>
      </c>
      <c r="J31" s="87">
        <v>0.103222865</v>
      </c>
      <c r="K31" s="87">
        <v>8.5365019968E-2</v>
      </c>
      <c r="L31" s="87">
        <v>0.103055563</v>
      </c>
      <c r="M31" s="87">
        <v>6.5518131567999988E-2</v>
      </c>
      <c r="N31" s="87">
        <v>7.885030398799997E-2</v>
      </c>
      <c r="O31" s="153" t="s">
        <v>464</v>
      </c>
    </row>
    <row r="32" spans="1:15">
      <c r="A32" s="105" t="s">
        <v>422</v>
      </c>
      <c r="B32" s="70">
        <v>13.533964238120001</v>
      </c>
      <c r="C32" s="70">
        <v>18.198821623700002</v>
      </c>
      <c r="D32" s="70">
        <v>17.139344044774099</v>
      </c>
      <c r="E32" s="70">
        <v>16.57226597288</v>
      </c>
      <c r="F32" s="70">
        <v>18.082031823019999</v>
      </c>
      <c r="G32" s="70">
        <v>5.3740998901625003</v>
      </c>
      <c r="H32" s="70">
        <v>5.2593567188900003</v>
      </c>
      <c r="I32" s="70">
        <v>8.5777733838100012</v>
      </c>
      <c r="J32" s="70">
        <v>6.1382111713250804</v>
      </c>
      <c r="K32" s="70">
        <v>6.3232862410589998</v>
      </c>
      <c r="L32" s="70">
        <v>6.1382111713250804</v>
      </c>
      <c r="M32" s="70">
        <v>4.1793333376389992</v>
      </c>
      <c r="N32" s="70">
        <v>11.928898558258998</v>
      </c>
      <c r="O32" s="153" t="s">
        <v>465</v>
      </c>
    </row>
    <row r="33" spans="1:15">
      <c r="A33" s="105" t="s">
        <v>423</v>
      </c>
      <c r="B33" s="70">
        <v>0</v>
      </c>
      <c r="C33" s="70">
        <v>0</v>
      </c>
      <c r="D33" s="70">
        <v>0</v>
      </c>
      <c r="E33" s="70">
        <v>5.6961165000000001E-2</v>
      </c>
      <c r="F33" s="70">
        <v>5.2546097E-2</v>
      </c>
      <c r="G33" s="70">
        <v>4.82682496E-2</v>
      </c>
      <c r="H33" s="70">
        <v>6.3961568600000004E-2</v>
      </c>
      <c r="I33" s="70">
        <v>8.3082775599999992E-2</v>
      </c>
      <c r="J33" s="70">
        <v>9.01431486E-2</v>
      </c>
      <c r="K33" s="70">
        <v>4.5207812E-2</v>
      </c>
      <c r="L33" s="70">
        <v>1.9845371000000001E-2</v>
      </c>
      <c r="M33" s="70">
        <v>3.6837830000000002E-2</v>
      </c>
      <c r="N33" s="70">
        <v>8.8962469000000002E-2</v>
      </c>
      <c r="O33" s="153" t="s">
        <v>466</v>
      </c>
    </row>
    <row r="34" spans="1:15">
      <c r="A34" s="105" t="s">
        <v>424</v>
      </c>
      <c r="B34" s="70">
        <v>0</v>
      </c>
      <c r="C34" s="70">
        <v>0</v>
      </c>
      <c r="D34" s="70">
        <v>0</v>
      </c>
      <c r="E34" s="70">
        <v>0.269242382</v>
      </c>
      <c r="F34" s="70">
        <v>2.0016700363099997</v>
      </c>
      <c r="G34" s="70">
        <v>0.34056058850999998</v>
      </c>
      <c r="H34" s="70">
        <v>0.17975144934000001</v>
      </c>
      <c r="I34" s="70">
        <v>0.40873329234</v>
      </c>
      <c r="J34" s="70">
        <v>0.36728625633999995</v>
      </c>
      <c r="K34" s="70">
        <v>0.33798239623000004</v>
      </c>
      <c r="L34" s="70">
        <v>0.51243449723000001</v>
      </c>
      <c r="M34" s="70">
        <v>0.67270952223000002</v>
      </c>
      <c r="N34" s="70">
        <v>0.64320508693000011</v>
      </c>
      <c r="O34" s="153" t="s">
        <v>467</v>
      </c>
    </row>
    <row r="35" spans="1:15">
      <c r="A35" s="105" t="s">
        <v>425</v>
      </c>
      <c r="B35" s="70">
        <v>3.0260111798539255</v>
      </c>
      <c r="C35" s="70">
        <v>2.3153622331969999</v>
      </c>
      <c r="D35" s="70">
        <v>3.396598227229481</v>
      </c>
      <c r="E35" s="70">
        <v>3.7053540868435797</v>
      </c>
      <c r="F35" s="70">
        <v>3.3446358026035807</v>
      </c>
      <c r="G35" s="70">
        <v>3.7880972406883004</v>
      </c>
      <c r="H35" s="70">
        <v>4.3494656153541298</v>
      </c>
      <c r="I35" s="70">
        <v>6.964283725274135</v>
      </c>
      <c r="J35" s="70">
        <v>7.1565297312741345</v>
      </c>
      <c r="K35" s="70">
        <v>5.9851942876671185</v>
      </c>
      <c r="L35" s="70">
        <v>7.1836680742741343</v>
      </c>
      <c r="M35" s="70">
        <v>6.4861365917902427</v>
      </c>
      <c r="N35" s="70">
        <v>5.8261962969102434</v>
      </c>
      <c r="O35" s="153" t="s">
        <v>468</v>
      </c>
    </row>
    <row r="36" spans="1:15">
      <c r="A36" s="105" t="s">
        <v>426</v>
      </c>
      <c r="B36" s="70">
        <v>16.783337272302656</v>
      </c>
      <c r="C36" s="70">
        <v>23.188350103002655</v>
      </c>
      <c r="D36" s="70">
        <v>18.284125382262655</v>
      </c>
      <c r="E36" s="70">
        <v>18.699389311672654</v>
      </c>
      <c r="F36" s="70">
        <v>19.076524421232655</v>
      </c>
      <c r="G36" s="70">
        <v>19.957764036499999</v>
      </c>
      <c r="H36" s="70">
        <v>20.37541009641</v>
      </c>
      <c r="I36" s="70">
        <v>21.309779175340001</v>
      </c>
      <c r="J36" s="70">
        <v>21.823138109689999</v>
      </c>
      <c r="K36" s="70">
        <v>22.489015808868896</v>
      </c>
      <c r="L36" s="70">
        <v>21.823138109689999</v>
      </c>
      <c r="M36" s="70">
        <v>23.439586568488895</v>
      </c>
      <c r="N36" s="70">
        <v>23.979885213098896</v>
      </c>
      <c r="O36" s="153" t="s">
        <v>469</v>
      </c>
    </row>
    <row r="37" spans="1:15">
      <c r="A37" s="105" t="s">
        <v>427</v>
      </c>
      <c r="B37" s="70">
        <v>0</v>
      </c>
      <c r="C37" s="70">
        <v>0</v>
      </c>
      <c r="D37" s="70">
        <v>0</v>
      </c>
      <c r="E37" s="70">
        <v>0</v>
      </c>
      <c r="F37" s="70">
        <v>0</v>
      </c>
      <c r="G37" s="70">
        <v>0</v>
      </c>
      <c r="H37" s="70">
        <v>0</v>
      </c>
      <c r="I37" s="70">
        <v>0</v>
      </c>
      <c r="J37" s="70">
        <v>0</v>
      </c>
      <c r="K37" s="70">
        <v>0</v>
      </c>
      <c r="L37" s="70">
        <v>0</v>
      </c>
      <c r="M37" s="70">
        <v>0</v>
      </c>
      <c r="N37" s="70">
        <v>0</v>
      </c>
      <c r="O37" s="153" t="s">
        <v>470</v>
      </c>
    </row>
    <row r="38" spans="1:15">
      <c r="A38" s="105" t="s">
        <v>428</v>
      </c>
      <c r="B38" s="70">
        <v>10.849341416829676</v>
      </c>
      <c r="C38" s="70">
        <v>11.218261085069999</v>
      </c>
      <c r="D38" s="70">
        <v>9.063505110384213</v>
      </c>
      <c r="E38" s="70">
        <v>22.475135514154214</v>
      </c>
      <c r="F38" s="70">
        <v>21.302093106007259</v>
      </c>
      <c r="G38" s="70">
        <v>23.75521200244987</v>
      </c>
      <c r="H38" s="70">
        <v>12.662833352759881</v>
      </c>
      <c r="I38" s="70">
        <v>18.972682044669877</v>
      </c>
      <c r="J38" s="70">
        <v>20.152113238329868</v>
      </c>
      <c r="K38" s="70">
        <v>17.68863105758571</v>
      </c>
      <c r="L38" s="70">
        <v>17.409552601359863</v>
      </c>
      <c r="M38" s="70">
        <v>15.783168053837185</v>
      </c>
      <c r="N38" s="70">
        <v>15.47878733453825</v>
      </c>
      <c r="O38" s="153" t="s">
        <v>471</v>
      </c>
    </row>
    <row r="39" spans="1:15">
      <c r="A39" s="105" t="s">
        <v>429</v>
      </c>
      <c r="B39" s="70">
        <v>96.572285201418524</v>
      </c>
      <c r="C39" s="70">
        <v>106.28604985242377</v>
      </c>
      <c r="D39" s="70">
        <v>106.802426883596</v>
      </c>
      <c r="E39" s="70">
        <v>126.56084071158291</v>
      </c>
      <c r="F39" s="70">
        <v>130.1280238347029</v>
      </c>
      <c r="G39" s="70">
        <v>130.30222042727704</v>
      </c>
      <c r="H39" s="70">
        <v>125.12958014448654</v>
      </c>
      <c r="I39" s="70">
        <v>144.40030386578351</v>
      </c>
      <c r="J39" s="70">
        <v>152.05666229466857</v>
      </c>
      <c r="K39" s="70">
        <v>155.80876688781549</v>
      </c>
      <c r="L39" s="70">
        <v>149.68896079579858</v>
      </c>
      <c r="M39" s="70">
        <v>176.93884177007013</v>
      </c>
      <c r="N39" s="70">
        <v>196.31346853050673</v>
      </c>
      <c r="O39" s="153" t="s">
        <v>288</v>
      </c>
    </row>
    <row r="40" spans="1:15">
      <c r="A40" s="104" t="s">
        <v>430</v>
      </c>
      <c r="B40" s="70"/>
      <c r="C40" s="70"/>
      <c r="D40" s="70"/>
      <c r="E40" s="70"/>
      <c r="F40" s="70"/>
      <c r="G40" s="70"/>
      <c r="H40" s="70"/>
      <c r="I40" s="70"/>
      <c r="J40" s="70"/>
      <c r="K40" s="70"/>
      <c r="L40" s="70"/>
      <c r="M40" s="70"/>
      <c r="N40" s="70"/>
      <c r="O40" s="151" t="s">
        <v>461</v>
      </c>
    </row>
    <row r="41" spans="1:15">
      <c r="A41" s="105" t="s">
        <v>432</v>
      </c>
      <c r="B41" s="70">
        <v>0</v>
      </c>
      <c r="C41" s="70">
        <v>1.285022267</v>
      </c>
      <c r="D41" s="70">
        <v>1.4406032070000001</v>
      </c>
      <c r="E41" s="70">
        <v>1.7362970975999998</v>
      </c>
      <c r="F41" s="70">
        <v>0.22944932077999999</v>
      </c>
      <c r="G41" s="70">
        <v>2.0937053993800001</v>
      </c>
      <c r="H41" s="70">
        <v>2.3585778339800001</v>
      </c>
      <c r="I41" s="70">
        <v>2.6263646737199999</v>
      </c>
      <c r="J41" s="70">
        <v>2.8690636054600001</v>
      </c>
      <c r="K41" s="70">
        <v>3.08567147206</v>
      </c>
      <c r="L41" s="70">
        <v>3.3452845349999998</v>
      </c>
      <c r="M41" s="70">
        <v>3.60116557486</v>
      </c>
      <c r="N41" s="70">
        <v>4.0114837578599998</v>
      </c>
      <c r="O41" s="153" t="s">
        <v>472</v>
      </c>
    </row>
    <row r="42" spans="1:15">
      <c r="A42" s="105" t="s">
        <v>433</v>
      </c>
      <c r="B42" s="70">
        <v>7.4406315281299999</v>
      </c>
      <c r="C42" s="70">
        <v>5.6687729539999996</v>
      </c>
      <c r="D42" s="70">
        <v>6.8800792004799991</v>
      </c>
      <c r="E42" s="70">
        <v>7.1233150156000002</v>
      </c>
      <c r="F42" s="70">
        <v>8.0748829165</v>
      </c>
      <c r="G42" s="70">
        <v>6.6651723872400002</v>
      </c>
      <c r="H42" s="70">
        <v>6.8432006708599999</v>
      </c>
      <c r="I42" s="70">
        <v>5.74645305633</v>
      </c>
      <c r="J42" s="70">
        <v>5.746453056</v>
      </c>
      <c r="K42" s="70">
        <v>5.74645305633</v>
      </c>
      <c r="L42" s="70">
        <v>5.746453056</v>
      </c>
      <c r="M42" s="70">
        <v>4.2718114403899996</v>
      </c>
      <c r="N42" s="70">
        <v>3.7764087125099999</v>
      </c>
      <c r="O42" s="153" t="s">
        <v>473</v>
      </c>
    </row>
    <row r="43" spans="1:15">
      <c r="A43" s="105" t="s">
        <v>434</v>
      </c>
      <c r="B43" s="70">
        <v>0.44064478099999999</v>
      </c>
      <c r="C43" s="70">
        <v>0.285912687</v>
      </c>
      <c r="D43" s="70">
        <v>0.285912687</v>
      </c>
      <c r="E43" s="70">
        <v>0.285912687</v>
      </c>
      <c r="F43" s="70">
        <v>0.285912687</v>
      </c>
      <c r="G43" s="70">
        <v>0.285912687</v>
      </c>
      <c r="H43" s="70">
        <v>0.285912687</v>
      </c>
      <c r="I43" s="70">
        <v>0.351768319</v>
      </c>
      <c r="J43" s="70">
        <v>0.351768319</v>
      </c>
      <c r="K43" s="70">
        <v>1.339467808</v>
      </c>
      <c r="L43" s="70">
        <v>0.351768319</v>
      </c>
      <c r="M43" s="70">
        <v>1.339467808</v>
      </c>
      <c r="N43" s="70">
        <v>1.339467808</v>
      </c>
      <c r="O43" s="153" t="s">
        <v>474</v>
      </c>
    </row>
    <row r="44" spans="1:15">
      <c r="A44" s="105" t="s">
        <v>435</v>
      </c>
      <c r="B44" s="70">
        <v>0</v>
      </c>
      <c r="C44" s="70">
        <v>0</v>
      </c>
      <c r="D44" s="70">
        <v>0</v>
      </c>
      <c r="E44" s="70">
        <v>0</v>
      </c>
      <c r="F44" s="70">
        <v>0</v>
      </c>
      <c r="G44" s="70">
        <v>0</v>
      </c>
      <c r="H44" s="70">
        <v>0</v>
      </c>
      <c r="I44" s="70">
        <v>0</v>
      </c>
      <c r="J44" s="70">
        <v>0</v>
      </c>
      <c r="K44" s="70">
        <v>0</v>
      </c>
      <c r="L44" s="70">
        <v>0</v>
      </c>
      <c r="M44" s="70">
        <v>0</v>
      </c>
      <c r="N44" s="70">
        <v>0</v>
      </c>
      <c r="O44" s="153" t="s">
        <v>475</v>
      </c>
    </row>
    <row r="45" spans="1:15">
      <c r="A45" s="105" t="s">
        <v>436</v>
      </c>
      <c r="B45" s="70">
        <v>0</v>
      </c>
      <c r="C45" s="70">
        <v>0</v>
      </c>
      <c r="D45" s="70">
        <v>0</v>
      </c>
      <c r="E45" s="70">
        <v>0</v>
      </c>
      <c r="F45" s="70">
        <v>0</v>
      </c>
      <c r="G45" s="70">
        <v>0</v>
      </c>
      <c r="H45" s="70">
        <v>0</v>
      </c>
      <c r="I45" s="70">
        <v>0</v>
      </c>
      <c r="J45" s="70">
        <v>5.2103999999999998E-2</v>
      </c>
      <c r="K45" s="70">
        <v>2.8317564544800007</v>
      </c>
      <c r="L45" s="70">
        <v>0</v>
      </c>
      <c r="M45" s="70">
        <v>2.6063724637100001</v>
      </c>
      <c r="N45" s="70">
        <v>4.0603639326599996</v>
      </c>
      <c r="O45" s="153" t="s">
        <v>476</v>
      </c>
    </row>
    <row r="46" spans="1:15">
      <c r="A46" s="105" t="s">
        <v>431</v>
      </c>
      <c r="B46" s="70">
        <v>7.8812763091300004</v>
      </c>
      <c r="C46" s="70">
        <v>7.2397079079999997</v>
      </c>
      <c r="D46" s="70">
        <v>8.6065950944799994</v>
      </c>
      <c r="E46" s="70">
        <v>9.1455248002000005</v>
      </c>
      <c r="F46" s="70">
        <v>8.5902449242800003</v>
      </c>
      <c r="G46" s="70">
        <v>9.0447904736199991</v>
      </c>
      <c r="H46" s="70">
        <v>9.4876911918399998</v>
      </c>
      <c r="I46" s="70">
        <v>8.72458604905</v>
      </c>
      <c r="J46" s="70">
        <v>9.0193889804599987</v>
      </c>
      <c r="K46" s="70">
        <v>13.003348790870001</v>
      </c>
      <c r="L46" s="70">
        <v>9.4435059100000007</v>
      </c>
      <c r="M46" s="70">
        <v>11.818817286960002</v>
      </c>
      <c r="N46" s="70">
        <v>13.187724211029998</v>
      </c>
      <c r="O46" s="153" t="s">
        <v>289</v>
      </c>
    </row>
    <row r="47" spans="1:15">
      <c r="A47" s="107" t="s">
        <v>7</v>
      </c>
      <c r="B47" s="70">
        <v>104.45356151054852</v>
      </c>
      <c r="C47" s="70">
        <v>113.52575776042377</v>
      </c>
      <c r="D47" s="70">
        <v>115.40902197807598</v>
      </c>
      <c r="E47" s="70">
        <v>135.70636551178293</v>
      </c>
      <c r="F47" s="70">
        <v>138.7182687589829</v>
      </c>
      <c r="G47" s="70">
        <v>139.34701090089703</v>
      </c>
      <c r="H47" s="70">
        <v>134.61727133632658</v>
      </c>
      <c r="I47" s="70">
        <v>153.12488991483352</v>
      </c>
      <c r="J47" s="70">
        <v>161.07605127512858</v>
      </c>
      <c r="K47" s="70">
        <v>168.81211567868547</v>
      </c>
      <c r="L47" s="70">
        <v>159.13246670579858</v>
      </c>
      <c r="M47" s="70">
        <v>188.75765905703014</v>
      </c>
      <c r="N47" s="70">
        <v>209.50119274153667</v>
      </c>
      <c r="O47" s="154" t="s">
        <v>166</v>
      </c>
    </row>
    <row r="48" spans="1:15">
      <c r="A48" s="101" t="s">
        <v>417</v>
      </c>
      <c r="B48" s="70"/>
      <c r="C48" s="70"/>
      <c r="D48" s="70"/>
      <c r="E48" s="70"/>
      <c r="F48" s="70"/>
      <c r="G48" s="70"/>
      <c r="H48" s="70"/>
      <c r="I48" s="70"/>
      <c r="J48" s="70"/>
      <c r="K48" s="70"/>
      <c r="L48" s="70"/>
      <c r="M48" s="70"/>
      <c r="N48" s="70"/>
      <c r="O48" s="150" t="s">
        <v>477</v>
      </c>
    </row>
    <row r="49" spans="1:15">
      <c r="A49" s="104" t="s">
        <v>437</v>
      </c>
      <c r="B49" s="70"/>
      <c r="C49" s="70"/>
      <c r="D49" s="70"/>
      <c r="E49" s="70"/>
      <c r="F49" s="70"/>
      <c r="G49" s="70"/>
      <c r="H49" s="70"/>
      <c r="I49" s="70"/>
      <c r="J49" s="70"/>
      <c r="K49" s="70"/>
      <c r="L49" s="70"/>
      <c r="M49" s="70"/>
      <c r="N49" s="70"/>
      <c r="O49" s="151" t="s">
        <v>478</v>
      </c>
    </row>
    <row r="50" spans="1:15">
      <c r="A50" s="105" t="s">
        <v>395</v>
      </c>
      <c r="B50" s="70">
        <v>515</v>
      </c>
      <c r="C50" s="70">
        <v>515</v>
      </c>
      <c r="D50" s="70">
        <v>515</v>
      </c>
      <c r="E50" s="70">
        <v>525</v>
      </c>
      <c r="F50" s="70">
        <v>525</v>
      </c>
      <c r="G50" s="70">
        <v>525</v>
      </c>
      <c r="H50" s="70">
        <v>525</v>
      </c>
      <c r="I50" s="70">
        <v>525</v>
      </c>
      <c r="J50" s="70">
        <v>525</v>
      </c>
      <c r="K50" s="70">
        <v>525</v>
      </c>
      <c r="L50" s="70">
        <v>525</v>
      </c>
      <c r="M50" s="70">
        <v>525</v>
      </c>
      <c r="N50" s="70">
        <v>525</v>
      </c>
      <c r="O50" s="153" t="s">
        <v>479</v>
      </c>
    </row>
    <row r="51" spans="1:15">
      <c r="A51" s="105" t="s">
        <v>396</v>
      </c>
      <c r="B51" s="70">
        <v>0</v>
      </c>
      <c r="C51" s="70">
        <v>0</v>
      </c>
      <c r="D51" s="70">
        <v>0</v>
      </c>
      <c r="E51" s="70">
        <v>0</v>
      </c>
      <c r="F51" s="70">
        <v>0</v>
      </c>
      <c r="G51" s="70">
        <v>0</v>
      </c>
      <c r="H51" s="70">
        <v>0</v>
      </c>
      <c r="I51" s="70">
        <v>0</v>
      </c>
      <c r="J51" s="70">
        <v>0</v>
      </c>
      <c r="K51" s="70">
        <v>0</v>
      </c>
      <c r="L51" s="70">
        <v>0</v>
      </c>
      <c r="M51" s="70">
        <v>0</v>
      </c>
      <c r="N51" s="70">
        <v>0</v>
      </c>
      <c r="O51" s="153" t="s">
        <v>480</v>
      </c>
    </row>
    <row r="52" spans="1:15">
      <c r="A52" s="105" t="s">
        <v>397</v>
      </c>
      <c r="B52" s="70">
        <v>0</v>
      </c>
      <c r="C52" s="70">
        <v>0</v>
      </c>
      <c r="D52" s="70">
        <v>0</v>
      </c>
      <c r="E52" s="70">
        <v>0</v>
      </c>
      <c r="F52" s="70">
        <v>0</v>
      </c>
      <c r="G52" s="70">
        <v>0</v>
      </c>
      <c r="H52" s="70">
        <v>0</v>
      </c>
      <c r="I52" s="70">
        <v>0</v>
      </c>
      <c r="J52" s="70">
        <v>0</v>
      </c>
      <c r="K52" s="70">
        <v>0</v>
      </c>
      <c r="L52" s="70">
        <v>0</v>
      </c>
      <c r="M52" s="70">
        <v>0</v>
      </c>
      <c r="N52" s="70">
        <v>0</v>
      </c>
      <c r="O52" s="153" t="s">
        <v>481</v>
      </c>
    </row>
    <row r="53" spans="1:15">
      <c r="A53" s="104" t="s">
        <v>438</v>
      </c>
      <c r="B53" s="70">
        <v>40.381585128439461</v>
      </c>
      <c r="C53" s="70">
        <v>40.567561026439463</v>
      </c>
      <c r="D53" s="70">
        <v>40.567561026439463</v>
      </c>
      <c r="E53" s="70">
        <v>40.494699670439459</v>
      </c>
      <c r="F53" s="70">
        <v>40.494699670439459</v>
      </c>
      <c r="G53" s="70">
        <v>40.494699670439459</v>
      </c>
      <c r="H53" s="70">
        <v>40.494699670439502</v>
      </c>
      <c r="I53" s="70">
        <v>40.489768123439461</v>
      </c>
      <c r="J53" s="70">
        <v>40.489768123119497</v>
      </c>
      <c r="K53" s="70">
        <v>40.497279885439475</v>
      </c>
      <c r="L53" s="70">
        <v>40.489768123119497</v>
      </c>
      <c r="M53" s="70">
        <v>45.945658235439474</v>
      </c>
      <c r="N53" s="70">
        <v>46.249106364439477</v>
      </c>
      <c r="O53" s="151" t="s">
        <v>482</v>
      </c>
    </row>
    <row r="54" spans="1:15">
      <c r="A54" s="105" t="s">
        <v>37</v>
      </c>
      <c r="B54" s="70">
        <v>40.381585128439461</v>
      </c>
      <c r="C54" s="70">
        <v>40.489768123439461</v>
      </c>
      <c r="D54" s="70">
        <v>40.489768123439461</v>
      </c>
      <c r="E54" s="70">
        <v>40.489768123439461</v>
      </c>
      <c r="F54" s="70">
        <v>40.489768123439461</v>
      </c>
      <c r="G54" s="70">
        <v>40.489768123439461</v>
      </c>
      <c r="H54" s="70">
        <v>40.489768123439497</v>
      </c>
      <c r="I54" s="70">
        <v>40.489768123439461</v>
      </c>
      <c r="J54" s="70">
        <v>40.489768123119497</v>
      </c>
      <c r="K54" s="70">
        <v>40.497279885439475</v>
      </c>
      <c r="L54" s="70">
        <v>40.489768123119497</v>
      </c>
      <c r="M54" s="70">
        <v>45.945658235439474</v>
      </c>
      <c r="N54" s="70">
        <v>46.037945475439479</v>
      </c>
      <c r="O54" s="153" t="s">
        <v>291</v>
      </c>
    </row>
    <row r="55" spans="1:15">
      <c r="A55" s="105" t="s">
        <v>38</v>
      </c>
      <c r="B55" s="70">
        <v>0</v>
      </c>
      <c r="C55" s="70">
        <v>7.7792902999999997E-2</v>
      </c>
      <c r="D55" s="70">
        <v>7.7792902999999997E-2</v>
      </c>
      <c r="E55" s="70">
        <v>4.9315469999999997E-3</v>
      </c>
      <c r="F55" s="70">
        <v>4.9315469999999997E-3</v>
      </c>
      <c r="G55" s="70">
        <v>4.9315469999999997E-3</v>
      </c>
      <c r="H55" s="70">
        <v>4.9315469999999997E-3</v>
      </c>
      <c r="I55" s="70">
        <v>0</v>
      </c>
      <c r="J55" s="70">
        <v>0</v>
      </c>
      <c r="K55" s="70">
        <v>0</v>
      </c>
      <c r="L55" s="70">
        <v>0</v>
      </c>
      <c r="M55" s="70">
        <v>0</v>
      </c>
      <c r="N55" s="70">
        <v>0.21116088899999999</v>
      </c>
      <c r="O55" s="153" t="s">
        <v>292</v>
      </c>
    </row>
    <row r="56" spans="1:15">
      <c r="A56" s="105" t="s">
        <v>39</v>
      </c>
      <c r="B56" s="70">
        <v>0</v>
      </c>
      <c r="C56" s="70">
        <v>0</v>
      </c>
      <c r="D56" s="70">
        <v>0</v>
      </c>
      <c r="E56" s="70">
        <v>0</v>
      </c>
      <c r="F56" s="70">
        <v>0</v>
      </c>
      <c r="G56" s="70">
        <v>0</v>
      </c>
      <c r="H56" s="70">
        <v>0</v>
      </c>
      <c r="I56" s="70">
        <v>0</v>
      </c>
      <c r="J56" s="70">
        <v>0</v>
      </c>
      <c r="K56" s="70">
        <v>0</v>
      </c>
      <c r="L56" s="70">
        <v>0</v>
      </c>
      <c r="M56" s="70">
        <v>0</v>
      </c>
      <c r="N56" s="70">
        <v>0</v>
      </c>
      <c r="O56" s="153" t="s">
        <v>293</v>
      </c>
    </row>
    <row r="57" spans="1:15">
      <c r="A57" s="104" t="s">
        <v>439</v>
      </c>
      <c r="B57" s="70">
        <v>0</v>
      </c>
      <c r="C57" s="70">
        <v>0</v>
      </c>
      <c r="D57" s="70">
        <v>0</v>
      </c>
      <c r="E57" s="70">
        <v>0</v>
      </c>
      <c r="F57" s="70">
        <v>0</v>
      </c>
      <c r="G57" s="70">
        <v>0</v>
      </c>
      <c r="H57" s="70">
        <v>0</v>
      </c>
      <c r="I57" s="70">
        <v>0</v>
      </c>
      <c r="J57" s="70">
        <v>0</v>
      </c>
      <c r="K57" s="70">
        <v>0</v>
      </c>
      <c r="L57" s="70">
        <v>0</v>
      </c>
      <c r="M57" s="70">
        <v>0</v>
      </c>
      <c r="N57" s="70">
        <v>0</v>
      </c>
      <c r="O57" s="151" t="s">
        <v>483</v>
      </c>
    </row>
    <row r="58" spans="1:15">
      <c r="A58" s="104" t="s">
        <v>440</v>
      </c>
      <c r="B58" s="70">
        <v>0.43273197899999999</v>
      </c>
      <c r="C58" s="70">
        <v>0</v>
      </c>
      <c r="D58" s="70">
        <v>0</v>
      </c>
      <c r="E58" s="70">
        <v>0.10087613165999999</v>
      </c>
      <c r="F58" s="70">
        <v>0.13301760706000001</v>
      </c>
      <c r="G58" s="70">
        <v>0.21687337680000002</v>
      </c>
      <c r="H58" s="70">
        <v>0.34870163688</v>
      </c>
      <c r="I58" s="70">
        <v>0.42450493579000004</v>
      </c>
      <c r="J58" s="70">
        <v>24.192647365079441</v>
      </c>
      <c r="K58" s="70">
        <v>26.505815055889126</v>
      </c>
      <c r="L58" s="70">
        <v>23.765395701389444</v>
      </c>
      <c r="M58" s="70">
        <v>20.853185454449406</v>
      </c>
      <c r="N58" s="70">
        <v>20.484036492449405</v>
      </c>
      <c r="O58" s="151" t="s">
        <v>484</v>
      </c>
    </row>
    <row r="59" spans="1:15">
      <c r="A59" s="104" t="s">
        <v>441</v>
      </c>
      <c r="B59" s="70">
        <v>12.049953235162079</v>
      </c>
      <c r="C59" s="70">
        <v>18.10569949035952</v>
      </c>
      <c r="D59" s="70">
        <v>14.276863692852261</v>
      </c>
      <c r="E59" s="70">
        <v>15.463983604994043</v>
      </c>
      <c r="F59" s="70">
        <v>20.813030811815405</v>
      </c>
      <c r="G59" s="70">
        <v>21.746126813048722</v>
      </c>
      <c r="H59" s="70">
        <v>21.115428366501995</v>
      </c>
      <c r="I59" s="70">
        <v>25.882746843695038</v>
      </c>
      <c r="J59" s="70">
        <v>-1.5468420518965551</v>
      </c>
      <c r="K59" s="70">
        <v>-3.3530334727479967E-2</v>
      </c>
      <c r="L59" s="70">
        <v>-1.4862785243465553</v>
      </c>
      <c r="M59" s="70">
        <v>5.6541420023087623</v>
      </c>
      <c r="N59" s="70">
        <v>7.8542845206487266</v>
      </c>
      <c r="O59" s="151" t="s">
        <v>485</v>
      </c>
    </row>
    <row r="60" spans="1:15">
      <c r="A60" s="104" t="s">
        <v>442</v>
      </c>
      <c r="B60" s="70">
        <v>0.45950249999999998</v>
      </c>
      <c r="C60" s="70">
        <v>1.2805E-2</v>
      </c>
      <c r="D60" s="70">
        <v>0.23100000000000001</v>
      </c>
      <c r="E60" s="70">
        <v>0.51062900097000008</v>
      </c>
      <c r="F60" s="70">
        <v>2.3624871649999976E-2</v>
      </c>
      <c r="G60" s="70">
        <v>0.16960146925999997</v>
      </c>
      <c r="H60" s="70">
        <v>-2.26543728545</v>
      </c>
      <c r="I60" s="70">
        <v>-2.62602662822</v>
      </c>
      <c r="J60" s="70">
        <v>1.4708666261200001</v>
      </c>
      <c r="K60" s="70">
        <v>0.62194367164026321</v>
      </c>
      <c r="L60" s="70">
        <v>1.4708666261200001</v>
      </c>
      <c r="M60" s="70">
        <v>0.93360353661545226</v>
      </c>
      <c r="N60" s="70">
        <v>1.5262236881391271</v>
      </c>
      <c r="O60" s="151" t="s">
        <v>486</v>
      </c>
    </row>
    <row r="61" spans="1:15">
      <c r="A61" s="108" t="s">
        <v>9</v>
      </c>
      <c r="B61" s="70">
        <v>568.32377284260156</v>
      </c>
      <c r="C61" s="70">
        <v>573.68606551679909</v>
      </c>
      <c r="D61" s="70">
        <v>570.07542471929173</v>
      </c>
      <c r="E61" s="70">
        <v>581.57018840806359</v>
      </c>
      <c r="F61" s="70">
        <v>586.46437296096497</v>
      </c>
      <c r="G61" s="70">
        <v>587.62730132954823</v>
      </c>
      <c r="H61" s="70">
        <v>584.69339238837142</v>
      </c>
      <c r="I61" s="70">
        <v>589.17099327470464</v>
      </c>
      <c r="J61" s="70">
        <v>589.60644006242239</v>
      </c>
      <c r="K61" s="70">
        <v>592.59150827824146</v>
      </c>
      <c r="L61" s="70">
        <v>589.23975192628234</v>
      </c>
      <c r="M61" s="70">
        <v>598.38658922881314</v>
      </c>
      <c r="N61" s="70">
        <v>601.11365106567678</v>
      </c>
      <c r="O61" s="155" t="s">
        <v>294</v>
      </c>
    </row>
    <row r="62" spans="1:15" ht="10.5" thickBot="1">
      <c r="A62" s="106" t="s">
        <v>443</v>
      </c>
      <c r="B62" s="73">
        <v>672.7773343531502</v>
      </c>
      <c r="C62" s="73">
        <v>687.21182327722283</v>
      </c>
      <c r="D62" s="73">
        <v>685.48444669736773</v>
      </c>
      <c r="E62" s="73">
        <v>717.27655391984661</v>
      </c>
      <c r="F62" s="73">
        <v>725.18264171994781</v>
      </c>
      <c r="G62" s="73">
        <v>726.97431223044521</v>
      </c>
      <c r="H62" s="73">
        <v>719.31066372469797</v>
      </c>
      <c r="I62" s="73">
        <v>742.29588318953813</v>
      </c>
      <c r="J62" s="73">
        <v>750.68249133755091</v>
      </c>
      <c r="K62" s="73">
        <v>761.40362395692694</v>
      </c>
      <c r="L62" s="73">
        <v>748.37221863208094</v>
      </c>
      <c r="M62" s="73">
        <v>787.14424828584322</v>
      </c>
      <c r="N62" s="73">
        <v>810.61484380721333</v>
      </c>
      <c r="O62" s="119" t="s">
        <v>295</v>
      </c>
    </row>
    <row r="63" spans="1:15" ht="10.5" thickBot="1">
      <c r="A63" s="606"/>
      <c r="B63" s="215"/>
      <c r="C63" s="215"/>
      <c r="D63" s="215"/>
      <c r="E63" s="215"/>
      <c r="F63" s="215"/>
      <c r="G63" s="215"/>
      <c r="H63" s="215"/>
      <c r="I63" s="215"/>
      <c r="J63" s="246"/>
      <c r="K63" s="246"/>
      <c r="L63" s="246"/>
      <c r="M63" s="246"/>
      <c r="N63" s="246"/>
      <c r="O63" s="109"/>
    </row>
  </sheetData>
  <customSheetViews>
    <customSheetView guid="{A346EDBB-8F5D-48AE-8CF0-8B5C084A1557}" showGridLines="0" topLeftCell="C1">
      <selection activeCell="U21" sqref="U21"/>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2">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52"/>
  <sheetViews>
    <sheetView workbookViewId="0">
      <selection activeCell="K31" sqref="K31"/>
    </sheetView>
  </sheetViews>
  <sheetFormatPr defaultColWidth="9.140625" defaultRowHeight="9.75"/>
  <cols>
    <col min="1" max="1" width="40.5703125" style="62" customWidth="1"/>
    <col min="2" max="14" width="6.5703125" style="61" customWidth="1"/>
    <col min="15" max="15" width="37" style="62" customWidth="1"/>
    <col min="16" max="16384" width="9.140625" style="61"/>
  </cols>
  <sheetData>
    <row r="1" spans="1:15" s="138" customFormat="1" ht="12.75">
      <c r="A1" s="613" t="s">
        <v>321</v>
      </c>
      <c r="B1" s="614"/>
      <c r="C1" s="614"/>
      <c r="D1" s="614"/>
      <c r="E1" s="614"/>
      <c r="F1" s="614"/>
      <c r="G1" s="614"/>
      <c r="H1" s="614"/>
      <c r="I1" s="614"/>
      <c r="J1" s="614"/>
      <c r="K1" s="614"/>
      <c r="L1" s="614"/>
      <c r="M1" s="614"/>
      <c r="N1" s="614"/>
      <c r="O1" s="615"/>
    </row>
    <row r="2" spans="1:15" s="139" customFormat="1" ht="12.75">
      <c r="A2" s="616" t="s">
        <v>602</v>
      </c>
      <c r="B2" s="617"/>
      <c r="C2" s="617"/>
      <c r="D2" s="617"/>
      <c r="E2" s="617"/>
      <c r="F2" s="617"/>
      <c r="G2" s="617"/>
      <c r="H2" s="617"/>
      <c r="I2" s="617"/>
      <c r="J2" s="617"/>
      <c r="K2" s="617"/>
      <c r="L2" s="617"/>
      <c r="M2" s="617"/>
      <c r="N2" s="617"/>
      <c r="O2" s="618"/>
    </row>
    <row r="3" spans="1:15" s="62" customFormat="1" ht="10.5" thickBot="1">
      <c r="A3" s="132"/>
      <c r="B3" s="39"/>
      <c r="C3" s="39"/>
      <c r="D3" s="39"/>
      <c r="E3" s="39"/>
      <c r="F3" s="39"/>
      <c r="G3" s="39"/>
      <c r="H3" s="39"/>
      <c r="I3" s="39"/>
      <c r="J3" s="39"/>
      <c r="K3" s="39"/>
      <c r="L3" s="39"/>
      <c r="M3" s="39"/>
      <c r="N3" s="39"/>
      <c r="O3" s="133"/>
    </row>
    <row r="4" spans="1:15" s="94" customFormat="1" ht="10.5" thickBot="1">
      <c r="A4" s="22" t="s">
        <v>5</v>
      </c>
      <c r="B4" s="41">
        <v>42491</v>
      </c>
      <c r="C4" s="41">
        <v>42522</v>
      </c>
      <c r="D4" s="41">
        <v>42552</v>
      </c>
      <c r="E4" s="41">
        <v>42583</v>
      </c>
      <c r="F4" s="41">
        <v>42614</v>
      </c>
      <c r="G4" s="41">
        <v>42644</v>
      </c>
      <c r="H4" s="41">
        <v>42675</v>
      </c>
      <c r="I4" s="41">
        <v>42705</v>
      </c>
      <c r="J4" s="41">
        <v>42736</v>
      </c>
      <c r="K4" s="41">
        <v>42767</v>
      </c>
      <c r="L4" s="41">
        <v>42795</v>
      </c>
      <c r="M4" s="41">
        <v>42826</v>
      </c>
      <c r="N4" s="41">
        <v>42856</v>
      </c>
      <c r="O4" s="93" t="s">
        <v>144</v>
      </c>
    </row>
    <row r="5" spans="1:15">
      <c r="A5" s="95" t="s">
        <v>487</v>
      </c>
      <c r="B5" s="72">
        <v>137.44816162201167</v>
      </c>
      <c r="C5" s="72">
        <v>169.53255922807779</v>
      </c>
      <c r="D5" s="72">
        <v>195.26869133652391</v>
      </c>
      <c r="E5" s="72">
        <v>224.27857445863003</v>
      </c>
      <c r="F5" s="72">
        <v>256.24967127619618</v>
      </c>
      <c r="G5" s="72">
        <v>283.56875641328241</v>
      </c>
      <c r="H5" s="72">
        <v>308.70467724838801</v>
      </c>
      <c r="I5" s="72">
        <v>339.38401145549454</v>
      </c>
      <c r="J5" s="72">
        <v>27.699750565240006</v>
      </c>
      <c r="K5" s="72">
        <v>58.595567454624003</v>
      </c>
      <c r="L5" s="72">
        <v>28.180788119940001</v>
      </c>
      <c r="M5" s="72">
        <v>123.36639234944398</v>
      </c>
      <c r="N5" s="72">
        <v>158.38113794074397</v>
      </c>
      <c r="O5" s="96" t="s">
        <v>525</v>
      </c>
    </row>
    <row r="6" spans="1:15">
      <c r="A6" s="97" t="s">
        <v>497</v>
      </c>
      <c r="B6" s="72">
        <v>79.478254733015817</v>
      </c>
      <c r="C6" s="72">
        <v>98.1812866967189</v>
      </c>
      <c r="D6" s="72">
        <v>112.91994186080196</v>
      </c>
      <c r="E6" s="72">
        <v>130.48815437519502</v>
      </c>
      <c r="F6" s="72">
        <v>148.42084495643812</v>
      </c>
      <c r="G6" s="72">
        <v>165.57645647363117</v>
      </c>
      <c r="H6" s="72">
        <v>181.86705886258397</v>
      </c>
      <c r="I6" s="72">
        <v>201.00264101954727</v>
      </c>
      <c r="J6" s="72">
        <v>15.785021740460001</v>
      </c>
      <c r="K6" s="72">
        <v>32.968652066330002</v>
      </c>
      <c r="L6" s="72">
        <v>16.439387470460002</v>
      </c>
      <c r="M6" s="72">
        <v>70.612312175029999</v>
      </c>
      <c r="N6" s="72">
        <v>90.706765380199982</v>
      </c>
      <c r="O6" s="98" t="s">
        <v>652</v>
      </c>
    </row>
    <row r="7" spans="1:15">
      <c r="A7" s="97" t="s">
        <v>498</v>
      </c>
      <c r="B7" s="72">
        <v>-5.7120581324900002</v>
      </c>
      <c r="C7" s="72">
        <v>-7.70265913198</v>
      </c>
      <c r="D7" s="72">
        <v>-8.9378925030400005</v>
      </c>
      <c r="E7" s="72">
        <v>-11.465617592709998</v>
      </c>
      <c r="F7" s="72">
        <v>-13.43015805576</v>
      </c>
      <c r="G7" s="72">
        <v>-16.756909816349999</v>
      </c>
      <c r="H7" s="72">
        <v>-19.389836429830002</v>
      </c>
      <c r="I7" s="72">
        <v>-21.631412643000001</v>
      </c>
      <c r="J7" s="72">
        <v>-1.5619031210000001</v>
      </c>
      <c r="K7" s="72">
        <v>-3.2527395391799998</v>
      </c>
      <c r="L7" s="72">
        <v>-1.93243941</v>
      </c>
      <c r="M7" s="72">
        <v>-6.95858618912</v>
      </c>
      <c r="N7" s="72">
        <v>-9.100835663529999</v>
      </c>
      <c r="O7" s="98" t="s">
        <v>653</v>
      </c>
    </row>
    <row r="8" spans="1:15">
      <c r="A8" s="97" t="s">
        <v>499</v>
      </c>
      <c r="B8" s="72">
        <v>-5.1154953125199993</v>
      </c>
      <c r="C8" s="72">
        <v>-5.8102647506999991</v>
      </c>
      <c r="D8" s="72">
        <v>-6.4365437094999987</v>
      </c>
      <c r="E8" s="72">
        <v>-7.0212752481699994</v>
      </c>
      <c r="F8" s="72">
        <v>-7.0203681785800001</v>
      </c>
      <c r="G8" s="72">
        <v>-7.2079933126399993</v>
      </c>
      <c r="H8" s="72">
        <v>-8.3144928245600003</v>
      </c>
      <c r="I8" s="72">
        <v>-9.8944298488000015</v>
      </c>
      <c r="J8" s="72">
        <v>-0.38575588284000001</v>
      </c>
      <c r="K8" s="72">
        <v>-0.44545084083799991</v>
      </c>
      <c r="L8" s="72">
        <v>-0.43773481249000001</v>
      </c>
      <c r="M8" s="72">
        <v>-2.0318208701879996</v>
      </c>
      <c r="N8" s="72">
        <v>-2.4966079552979998</v>
      </c>
      <c r="O8" s="98" t="s">
        <v>654</v>
      </c>
    </row>
    <row r="9" spans="1:15">
      <c r="A9" s="97" t="s">
        <v>500</v>
      </c>
      <c r="B9" s="72">
        <v>7.3379523000000002E-2</v>
      </c>
      <c r="C9" s="72">
        <v>9.7916799999999998E-2</v>
      </c>
      <c r="D9" s="72">
        <v>8.8840020000000006E-2</v>
      </c>
      <c r="E9" s="72">
        <v>0.138025695</v>
      </c>
      <c r="F9" s="72">
        <v>0.154516916</v>
      </c>
      <c r="G9" s="72">
        <v>0.172824862</v>
      </c>
      <c r="H9" s="72">
        <v>0.18960901599999999</v>
      </c>
      <c r="I9" s="72">
        <v>0.21520719999999999</v>
      </c>
      <c r="J9" s="72">
        <v>1.2512545999999999E-2</v>
      </c>
      <c r="K9" s="72">
        <v>2.7322040999999998E-2</v>
      </c>
      <c r="L9" s="72">
        <v>2.1180812E-2</v>
      </c>
      <c r="M9" s="72">
        <v>6.1291059000000002E-2</v>
      </c>
      <c r="N9" s="72">
        <v>8.1247209000000001E-2</v>
      </c>
      <c r="O9" s="98" t="s">
        <v>655</v>
      </c>
    </row>
    <row r="10" spans="1:15">
      <c r="A10" s="97" t="s">
        <v>92</v>
      </c>
      <c r="B10" s="72">
        <v>68.724080811005834</v>
      </c>
      <c r="C10" s="72">
        <v>84.766279614038893</v>
      </c>
      <c r="D10" s="72">
        <v>97.634345668261957</v>
      </c>
      <c r="E10" s="72">
        <v>112.13928722931502</v>
      </c>
      <c r="F10" s="72">
        <v>128.12483563809809</v>
      </c>
      <c r="G10" s="72">
        <v>141.78437820664121</v>
      </c>
      <c r="H10" s="72">
        <v>154.352338624194</v>
      </c>
      <c r="I10" s="72">
        <v>169.69200572774727</v>
      </c>
      <c r="J10" s="72">
        <v>13.849875282620003</v>
      </c>
      <c r="K10" s="72">
        <v>29.297783727312002</v>
      </c>
      <c r="L10" s="72">
        <v>14.09039405997</v>
      </c>
      <c r="M10" s="72">
        <v>61.683196174721992</v>
      </c>
      <c r="N10" s="72">
        <v>79.190568970371984</v>
      </c>
      <c r="O10" s="98" t="s">
        <v>296</v>
      </c>
    </row>
    <row r="11" spans="1:15">
      <c r="A11" s="95" t="s">
        <v>488</v>
      </c>
      <c r="B11" s="72">
        <v>81.251159061983515</v>
      </c>
      <c r="C11" s="72">
        <v>96.667708285523531</v>
      </c>
      <c r="D11" s="72">
        <v>118.62798789021171</v>
      </c>
      <c r="E11" s="72">
        <v>136.90696064507171</v>
      </c>
      <c r="F11" s="72">
        <v>153.80357665089173</v>
      </c>
      <c r="G11" s="72">
        <v>168.43795090787418</v>
      </c>
      <c r="H11" s="72">
        <v>186.17481556795423</v>
      </c>
      <c r="I11" s="72">
        <v>197.81936930009417</v>
      </c>
      <c r="J11" s="72">
        <v>23.059929283110161</v>
      </c>
      <c r="K11" s="72">
        <v>39.736081157263044</v>
      </c>
      <c r="L11" s="72">
        <v>22.69807167331016</v>
      </c>
      <c r="M11" s="72">
        <v>71.146791403559064</v>
      </c>
      <c r="N11" s="72">
        <v>91.268702209109051</v>
      </c>
      <c r="O11" s="96" t="s">
        <v>526</v>
      </c>
    </row>
    <row r="12" spans="1:15">
      <c r="A12" s="97" t="s">
        <v>501</v>
      </c>
      <c r="B12" s="72">
        <v>23.82802674593</v>
      </c>
      <c r="C12" s="72">
        <v>29.519731748590004</v>
      </c>
      <c r="D12" s="72">
        <v>37.046874772350002</v>
      </c>
      <c r="E12" s="72">
        <v>42.077775868399996</v>
      </c>
      <c r="F12" s="72">
        <v>47.67657143089</v>
      </c>
      <c r="G12" s="72">
        <v>54.489140012169997</v>
      </c>
      <c r="H12" s="72">
        <v>58.601193887399994</v>
      </c>
      <c r="I12" s="72">
        <v>63.630463783379994</v>
      </c>
      <c r="J12" s="72">
        <v>10.652439068850001</v>
      </c>
      <c r="K12" s="72">
        <v>15.196744456229998</v>
      </c>
      <c r="L12" s="72">
        <v>10.397692311850001</v>
      </c>
      <c r="M12" s="72">
        <v>28.751086828310005</v>
      </c>
      <c r="N12" s="72">
        <v>34.947399092165</v>
      </c>
      <c r="O12" s="98" t="s">
        <v>297</v>
      </c>
    </row>
    <row r="13" spans="1:15">
      <c r="A13" s="97" t="s">
        <v>502</v>
      </c>
      <c r="B13" s="72">
        <v>-5.9646493765799997</v>
      </c>
      <c r="C13" s="72">
        <v>-7.3956489631499993</v>
      </c>
      <c r="D13" s="72">
        <v>-9.1562297233100001</v>
      </c>
      <c r="E13" s="72">
        <v>-10.364488882289999</v>
      </c>
      <c r="F13" s="72">
        <v>-12.632423996289999</v>
      </c>
      <c r="G13" s="72">
        <v>-15.115177732129998</v>
      </c>
      <c r="H13" s="72">
        <v>-15.89000278238</v>
      </c>
      <c r="I13" s="72">
        <v>-16.80173189996</v>
      </c>
      <c r="J13" s="72">
        <v>-3.1118417234100009</v>
      </c>
      <c r="K13" s="72">
        <v>-3.8720511315300006</v>
      </c>
      <c r="L13" s="72">
        <v>-3.0380237713100007</v>
      </c>
      <c r="M13" s="72">
        <v>-7.8970523788100007</v>
      </c>
      <c r="N13" s="72">
        <v>-9.8182451235199988</v>
      </c>
      <c r="O13" s="98" t="s">
        <v>298</v>
      </c>
    </row>
    <row r="14" spans="1:15">
      <c r="A14" s="97" t="s">
        <v>503</v>
      </c>
      <c r="B14" s="72">
        <v>5.1548530429637598</v>
      </c>
      <c r="C14" s="72">
        <v>5.1088710459437578</v>
      </c>
      <c r="D14" s="72">
        <v>6.9997843232737562</v>
      </c>
      <c r="E14" s="72">
        <v>7.4078361208037569</v>
      </c>
      <c r="F14" s="72">
        <v>8.6454193192637572</v>
      </c>
      <c r="G14" s="72">
        <v>8.0296067710711032</v>
      </c>
      <c r="H14" s="72">
        <v>8.5391428222411001</v>
      </c>
      <c r="I14" s="72">
        <v>8.3105927212011039</v>
      </c>
      <c r="J14" s="72">
        <v>0.51335893434999846</v>
      </c>
      <c r="K14" s="72">
        <v>1.1792366335399971</v>
      </c>
      <c r="L14" s="72">
        <v>0.51335893434999846</v>
      </c>
      <c r="M14" s="72">
        <v>0.65516577721999603</v>
      </c>
      <c r="N14" s="72">
        <v>0.90864468194999648</v>
      </c>
      <c r="O14" s="98" t="s">
        <v>299</v>
      </c>
    </row>
    <row r="15" spans="1:15">
      <c r="A15" s="97" t="s">
        <v>504</v>
      </c>
      <c r="B15" s="72">
        <v>17.607349118678002</v>
      </c>
      <c r="C15" s="72">
        <v>21.100900311377998</v>
      </c>
      <c r="D15" s="72">
        <v>24.423564572792099</v>
      </c>
      <c r="E15" s="72">
        <v>29.332357215622096</v>
      </c>
      <c r="F15" s="72">
        <v>33.212221571582099</v>
      </c>
      <c r="G15" s="72">
        <v>36.815406402825985</v>
      </c>
      <c r="H15" s="72">
        <v>41.837073856716003</v>
      </c>
      <c r="I15" s="72">
        <v>43.770360045425981</v>
      </c>
      <c r="J15" s="72">
        <v>3.4760083617650808</v>
      </c>
      <c r="K15" s="72">
        <v>7.3641106203915321</v>
      </c>
      <c r="L15" s="72">
        <v>3.4760083617650808</v>
      </c>
      <c r="M15" s="72">
        <v>14.064195475059535</v>
      </c>
      <c r="N15" s="72">
        <v>19.596552453959532</v>
      </c>
      <c r="O15" s="98" t="s">
        <v>300</v>
      </c>
    </row>
    <row r="16" spans="1:15">
      <c r="A16" s="95" t="s">
        <v>93</v>
      </c>
      <c r="B16" s="72">
        <v>40.625579530991757</v>
      </c>
      <c r="C16" s="72">
        <v>48.333854142761766</v>
      </c>
      <c r="D16" s="72">
        <v>59.313993945105857</v>
      </c>
      <c r="E16" s="72">
        <v>68.453480322535853</v>
      </c>
      <c r="F16" s="72">
        <v>76.901788325445864</v>
      </c>
      <c r="G16" s="72">
        <v>84.218975453937091</v>
      </c>
      <c r="H16" s="72">
        <v>93.087407783977113</v>
      </c>
      <c r="I16" s="72">
        <v>98.909684650047083</v>
      </c>
      <c r="J16" s="72">
        <v>11.529964641555081</v>
      </c>
      <c r="K16" s="72">
        <v>19.868040578631522</v>
      </c>
      <c r="L16" s="72">
        <v>11.34903583665508</v>
      </c>
      <c r="M16" s="72">
        <v>35.573395701779532</v>
      </c>
      <c r="N16" s="72">
        <v>45.634351104554526</v>
      </c>
      <c r="O16" s="96" t="s">
        <v>245</v>
      </c>
    </row>
    <row r="17" spans="1:15">
      <c r="A17" s="95" t="s">
        <v>489</v>
      </c>
      <c r="B17" s="72">
        <v>27.762455474014065</v>
      </c>
      <c r="C17" s="72">
        <v>35.893387983277137</v>
      </c>
      <c r="D17" s="72">
        <v>38.320351723156101</v>
      </c>
      <c r="E17" s="72">
        <v>42.868173188779167</v>
      </c>
      <c r="F17" s="72">
        <v>50.212251040652248</v>
      </c>
      <c r="G17" s="72">
        <v>56.424619460704093</v>
      </c>
      <c r="H17" s="72">
        <v>59.984501738216878</v>
      </c>
      <c r="I17" s="72">
        <v>69.425978387700212</v>
      </c>
      <c r="J17" s="72">
        <v>1.9812762102649217</v>
      </c>
      <c r="K17" s="72">
        <v>8.7505563946804745</v>
      </c>
      <c r="L17" s="72">
        <v>2.0527641753149219</v>
      </c>
      <c r="M17" s="72">
        <v>25.043288944942464</v>
      </c>
      <c r="N17" s="72">
        <v>32.677779454217443</v>
      </c>
      <c r="O17" s="96" t="s">
        <v>527</v>
      </c>
    </row>
    <row r="18" spans="1:15">
      <c r="A18" s="95" t="s">
        <v>490</v>
      </c>
      <c r="B18" s="72">
        <v>35.69529862978694</v>
      </c>
      <c r="C18" s="72">
        <v>42.288759280816805</v>
      </c>
      <c r="D18" s="72">
        <v>47.258923206877348</v>
      </c>
      <c r="E18" s="72">
        <v>55.580841098590767</v>
      </c>
      <c r="F18" s="72">
        <v>62.456347474150775</v>
      </c>
      <c r="G18" s="72">
        <v>67.865990397899537</v>
      </c>
      <c r="H18" s="72">
        <v>74.900547235561206</v>
      </c>
      <c r="I18" s="72">
        <v>83.030801423440906</v>
      </c>
      <c r="J18" s="72">
        <v>6.4696412661928786</v>
      </c>
      <c r="K18" s="72">
        <v>10.558604579446577</v>
      </c>
      <c r="L18" s="72">
        <v>7.0267643579928789</v>
      </c>
      <c r="M18" s="72">
        <v>22.450864166949323</v>
      </c>
      <c r="N18" s="72">
        <v>28.938671137702471</v>
      </c>
      <c r="O18" s="96" t="s">
        <v>528</v>
      </c>
    </row>
    <row r="19" spans="1:15">
      <c r="A19" s="97" t="s">
        <v>505</v>
      </c>
      <c r="B19" s="72">
        <v>16.176797067113469</v>
      </c>
      <c r="C19" s="72">
        <v>19.4354140360184</v>
      </c>
      <c r="D19" s="72">
        <v>21.858458351028673</v>
      </c>
      <c r="E19" s="72">
        <v>25.954208598905389</v>
      </c>
      <c r="F19" s="72">
        <v>29.305370714115387</v>
      </c>
      <c r="G19" s="72">
        <v>31.871288512609773</v>
      </c>
      <c r="H19" s="72">
        <v>35.277970821780599</v>
      </c>
      <c r="I19" s="72">
        <v>38.75570025030045</v>
      </c>
      <c r="J19" s="72">
        <v>2.9327176814064395</v>
      </c>
      <c r="K19" s="72">
        <v>5.2784564065332891</v>
      </c>
      <c r="L19" s="72">
        <v>3.2104683154464393</v>
      </c>
      <c r="M19" s="72">
        <v>11.223656110354661</v>
      </c>
      <c r="N19" s="72">
        <v>14.466936870311237</v>
      </c>
      <c r="O19" s="98" t="s">
        <v>301</v>
      </c>
    </row>
    <row r="20" spans="1:15">
      <c r="A20" s="97" t="s">
        <v>506</v>
      </c>
      <c r="B20" s="72">
        <v>0</v>
      </c>
      <c r="C20" s="72">
        <v>0</v>
      </c>
      <c r="D20" s="72">
        <v>0</v>
      </c>
      <c r="E20" s="72">
        <v>0</v>
      </c>
      <c r="F20" s="72">
        <v>0</v>
      </c>
      <c r="G20" s="72">
        <v>0</v>
      </c>
      <c r="H20" s="72">
        <v>0</v>
      </c>
      <c r="I20" s="72">
        <v>0</v>
      </c>
      <c r="J20" s="72">
        <v>0</v>
      </c>
      <c r="K20" s="72">
        <v>0</v>
      </c>
      <c r="L20" s="72">
        <v>0</v>
      </c>
      <c r="M20" s="72">
        <v>0</v>
      </c>
      <c r="N20" s="72">
        <v>0</v>
      </c>
      <c r="O20" s="98" t="s">
        <v>324</v>
      </c>
    </row>
    <row r="21" spans="1:15">
      <c r="A21" s="97" t="s">
        <v>507</v>
      </c>
      <c r="B21" s="72">
        <v>0</v>
      </c>
      <c r="C21" s="72">
        <v>0</v>
      </c>
      <c r="D21" s="72">
        <v>0</v>
      </c>
      <c r="E21" s="72">
        <v>0</v>
      </c>
      <c r="F21" s="72">
        <v>0</v>
      </c>
      <c r="G21" s="72">
        <v>0</v>
      </c>
      <c r="H21" s="72">
        <v>0</v>
      </c>
      <c r="I21" s="72">
        <v>0</v>
      </c>
      <c r="J21" s="72">
        <v>0</v>
      </c>
      <c r="K21" s="72">
        <v>0</v>
      </c>
      <c r="L21" s="72">
        <v>0</v>
      </c>
      <c r="M21" s="72">
        <v>0</v>
      </c>
      <c r="N21" s="72">
        <v>0</v>
      </c>
      <c r="O21" s="98" t="s">
        <v>325</v>
      </c>
    </row>
    <row r="22" spans="1:15">
      <c r="A22" s="97" t="s">
        <v>508</v>
      </c>
      <c r="B22" s="72">
        <v>0</v>
      </c>
      <c r="C22" s="72">
        <v>0</v>
      </c>
      <c r="D22" s="72">
        <v>0</v>
      </c>
      <c r="E22" s="72">
        <v>0</v>
      </c>
      <c r="F22" s="72">
        <v>0</v>
      </c>
      <c r="G22" s="72">
        <v>0</v>
      </c>
      <c r="H22" s="72">
        <v>0</v>
      </c>
      <c r="I22" s="72">
        <v>0</v>
      </c>
      <c r="J22" s="72">
        <v>0</v>
      </c>
      <c r="K22" s="72">
        <v>0</v>
      </c>
      <c r="L22" s="72">
        <v>0</v>
      </c>
      <c r="M22" s="72">
        <v>0</v>
      </c>
      <c r="N22" s="72">
        <v>0</v>
      </c>
      <c r="O22" s="98" t="s">
        <v>326</v>
      </c>
    </row>
    <row r="23" spans="1:15">
      <c r="A23" s="97" t="s">
        <v>509</v>
      </c>
      <c r="B23" s="72">
        <v>0</v>
      </c>
      <c r="C23" s="72">
        <v>0</v>
      </c>
      <c r="D23" s="72">
        <v>0</v>
      </c>
      <c r="E23" s="72">
        <v>0</v>
      </c>
      <c r="F23" s="72">
        <v>0</v>
      </c>
      <c r="G23" s="72">
        <v>0</v>
      </c>
      <c r="H23" s="72">
        <v>0</v>
      </c>
      <c r="I23" s="72">
        <v>0</v>
      </c>
      <c r="J23" s="72">
        <v>0</v>
      </c>
      <c r="K23" s="72">
        <v>0</v>
      </c>
      <c r="L23" s="72">
        <v>0</v>
      </c>
      <c r="M23" s="72">
        <v>0</v>
      </c>
      <c r="N23" s="72">
        <v>0</v>
      </c>
      <c r="O23" s="98" t="s">
        <v>327</v>
      </c>
    </row>
    <row r="24" spans="1:15">
      <c r="A24" s="97" t="s">
        <v>510</v>
      </c>
      <c r="B24" s="72">
        <v>1.6708522477800001</v>
      </c>
      <c r="C24" s="72">
        <v>1.7089656043900001</v>
      </c>
      <c r="D24" s="72">
        <v>1.7710032524100001</v>
      </c>
      <c r="E24" s="72">
        <v>1.8362119503900001</v>
      </c>
      <c r="F24" s="72">
        <v>1.9228030229599997</v>
      </c>
      <c r="G24" s="72">
        <v>2.06170668634</v>
      </c>
      <c r="H24" s="72">
        <v>2.1723027959999999</v>
      </c>
      <c r="I24" s="72">
        <v>2.75970046142</v>
      </c>
      <c r="J24" s="72">
        <v>0.30210295169000001</v>
      </c>
      <c r="K24" s="72">
        <v>8.4588318999999996E-4</v>
      </c>
      <c r="L24" s="72">
        <v>0.30291386355</v>
      </c>
      <c r="M24" s="72">
        <v>1.7759731200000001E-3</v>
      </c>
      <c r="N24" s="72">
        <v>2.3986985399999999E-3</v>
      </c>
      <c r="O24" s="98" t="s">
        <v>328</v>
      </c>
    </row>
    <row r="25" spans="1:15">
      <c r="A25" s="97" t="s">
        <v>94</v>
      </c>
      <c r="B25" s="72">
        <v>17.84764931489347</v>
      </c>
      <c r="C25" s="72">
        <v>21.144379640408403</v>
      </c>
      <c r="D25" s="72">
        <v>23.629461603438674</v>
      </c>
      <c r="E25" s="72">
        <v>27.790420549295384</v>
      </c>
      <c r="F25" s="72">
        <v>31.228173737075387</v>
      </c>
      <c r="G25" s="72">
        <v>33.932995198949769</v>
      </c>
      <c r="H25" s="72">
        <v>37.450273617780603</v>
      </c>
      <c r="I25" s="72">
        <v>41.515400711720453</v>
      </c>
      <c r="J25" s="72">
        <v>3.2348206330964393</v>
      </c>
      <c r="K25" s="72">
        <v>5.2793022897232884</v>
      </c>
      <c r="L25" s="72">
        <v>3.5133821789964395</v>
      </c>
      <c r="M25" s="72">
        <v>11.225432083474661</v>
      </c>
      <c r="N25" s="72">
        <v>14.469335568851236</v>
      </c>
      <c r="O25" s="98" t="s">
        <v>329</v>
      </c>
    </row>
    <row r="26" spans="1:15">
      <c r="A26" s="95" t="s">
        <v>491</v>
      </c>
      <c r="B26" s="72">
        <v>53.509300624297168</v>
      </c>
      <c r="C26" s="72">
        <v>61.659342096790354</v>
      </c>
      <c r="D26" s="72">
        <v>81.345039017663339</v>
      </c>
      <c r="E26" s="72">
        <v>92.494944620403345</v>
      </c>
      <c r="F26" s="72">
        <v>102.68024691379055</v>
      </c>
      <c r="G26" s="72">
        <v>117.52664954199722</v>
      </c>
      <c r="H26" s="72">
        <v>131.5108441585904</v>
      </c>
      <c r="I26" s="72">
        <v>146.79185414471337</v>
      </c>
      <c r="J26" s="72">
        <v>12.955764433295833</v>
      </c>
      <c r="K26" s="72">
        <v>27.311768572248333</v>
      </c>
      <c r="L26" s="72">
        <v>12.805001017295833</v>
      </c>
      <c r="M26" s="72">
        <v>56.014436346596753</v>
      </c>
      <c r="N26" s="72">
        <v>71.231036455564848</v>
      </c>
      <c r="O26" s="96" t="s">
        <v>529</v>
      </c>
    </row>
    <row r="27" spans="1:15">
      <c r="A27" s="97" t="s">
        <v>511</v>
      </c>
      <c r="B27" s="72">
        <v>15.872597648769096</v>
      </c>
      <c r="C27" s="72">
        <v>18.150063874531899</v>
      </c>
      <c r="D27" s="72">
        <v>25.002312535587031</v>
      </c>
      <c r="E27" s="72">
        <v>28.400632043747031</v>
      </c>
      <c r="F27" s="72">
        <v>30.47788634601703</v>
      </c>
      <c r="G27" s="72">
        <v>34.650856450480362</v>
      </c>
      <c r="H27" s="72">
        <v>38.491036683962491</v>
      </c>
      <c r="I27" s="72">
        <v>42.122453420706108</v>
      </c>
      <c r="J27" s="72">
        <v>3.664527396</v>
      </c>
      <c r="K27" s="72">
        <v>7.7337153183199998</v>
      </c>
      <c r="L27" s="72">
        <v>3.6306774069999999</v>
      </c>
      <c r="M27" s="72">
        <v>16.212309858213128</v>
      </c>
      <c r="N27" s="72">
        <v>20.517090989813127</v>
      </c>
      <c r="O27" s="98" t="s">
        <v>330</v>
      </c>
    </row>
    <row r="28" spans="1:15">
      <c r="A28" s="97" t="s">
        <v>512</v>
      </c>
      <c r="B28" s="72">
        <v>1.063600455318781</v>
      </c>
      <c r="C28" s="72">
        <v>1.2958827211859045</v>
      </c>
      <c r="D28" s="72">
        <v>1.5735931301859047</v>
      </c>
      <c r="E28" s="72">
        <v>1.7952447502859046</v>
      </c>
      <c r="F28" s="72">
        <v>2.0281811149295161</v>
      </c>
      <c r="G28" s="72">
        <v>2.2659562817195158</v>
      </c>
      <c r="H28" s="72">
        <v>2.4668641097671498</v>
      </c>
      <c r="I28" s="72">
        <v>2.7098489168371556</v>
      </c>
      <c r="J28" s="72">
        <v>0.28122223544791664</v>
      </c>
      <c r="K28" s="72">
        <v>0.56398173841416677</v>
      </c>
      <c r="L28" s="72">
        <v>0.28189031944791665</v>
      </c>
      <c r="M28" s="72">
        <v>1.1950919809152496</v>
      </c>
      <c r="N28" s="72">
        <v>1.5393035931993007</v>
      </c>
      <c r="O28" s="98" t="s">
        <v>331</v>
      </c>
    </row>
    <row r="29" spans="1:15">
      <c r="A29" s="97" t="s">
        <v>513</v>
      </c>
      <c r="B29" s="72">
        <v>3.9606383054399998</v>
      </c>
      <c r="C29" s="72">
        <v>4.6193441330766669</v>
      </c>
      <c r="D29" s="72">
        <v>5.5523429310633334</v>
      </c>
      <c r="E29" s="72">
        <v>6.1110290343633338</v>
      </c>
      <c r="F29" s="72">
        <v>7.2117529503933335</v>
      </c>
      <c r="G29" s="72">
        <v>8.3882747741933326</v>
      </c>
      <c r="H29" s="72">
        <v>9.3258660889166691</v>
      </c>
      <c r="I29" s="72">
        <v>11.585615220834535</v>
      </c>
      <c r="J29" s="72">
        <v>1.0138313022000001</v>
      </c>
      <c r="K29" s="72">
        <v>2.8464693009099999</v>
      </c>
      <c r="L29" s="72">
        <v>0.99852961920000005</v>
      </c>
      <c r="M29" s="72">
        <v>5.7688177416800004</v>
      </c>
      <c r="N29" s="72">
        <v>7.5090731985699994</v>
      </c>
      <c r="O29" s="98" t="s">
        <v>332</v>
      </c>
    </row>
    <row r="30" spans="1:15">
      <c r="A30" s="97" t="s">
        <v>514</v>
      </c>
      <c r="B30" s="72">
        <v>0</v>
      </c>
      <c r="C30" s="72">
        <v>0</v>
      </c>
      <c r="D30" s="72">
        <v>0</v>
      </c>
      <c r="E30" s="72">
        <v>0</v>
      </c>
      <c r="F30" s="72">
        <v>0</v>
      </c>
      <c r="G30" s="72">
        <v>0</v>
      </c>
      <c r="H30" s="72">
        <v>0</v>
      </c>
      <c r="I30" s="72">
        <v>0</v>
      </c>
      <c r="J30" s="72">
        <v>0</v>
      </c>
      <c r="K30" s="72">
        <v>0</v>
      </c>
      <c r="L30" s="72">
        <v>0</v>
      </c>
      <c r="M30" s="72">
        <v>0</v>
      </c>
      <c r="N30" s="72">
        <v>0</v>
      </c>
      <c r="O30" s="98" t="s">
        <v>333</v>
      </c>
    </row>
    <row r="31" spans="1:15">
      <c r="A31" s="97" t="s">
        <v>515</v>
      </c>
      <c r="B31" s="72">
        <v>0</v>
      </c>
      <c r="C31" s="72">
        <v>0</v>
      </c>
      <c r="D31" s="72">
        <v>0</v>
      </c>
      <c r="E31" s="72">
        <v>0</v>
      </c>
      <c r="F31" s="72">
        <v>0</v>
      </c>
      <c r="G31" s="72">
        <v>0</v>
      </c>
      <c r="H31" s="72">
        <v>0</v>
      </c>
      <c r="I31" s="72">
        <v>0</v>
      </c>
      <c r="J31" s="72">
        <v>0</v>
      </c>
      <c r="K31" s="72">
        <v>0</v>
      </c>
      <c r="L31" s="72">
        <v>0</v>
      </c>
      <c r="M31" s="72">
        <v>0</v>
      </c>
      <c r="N31" s="72">
        <v>0</v>
      </c>
      <c r="O31" s="98" t="s">
        <v>656</v>
      </c>
    </row>
    <row r="32" spans="1:15">
      <c r="A32" s="97" t="s">
        <v>516</v>
      </c>
      <c r="B32" s="72">
        <v>0</v>
      </c>
      <c r="C32" s="72">
        <v>0</v>
      </c>
      <c r="D32" s="72">
        <v>0</v>
      </c>
      <c r="E32" s="72">
        <v>0</v>
      </c>
      <c r="F32" s="72">
        <v>0</v>
      </c>
      <c r="G32" s="72">
        <v>0</v>
      </c>
      <c r="H32" s="72">
        <v>0</v>
      </c>
      <c r="I32" s="72">
        <v>0</v>
      </c>
      <c r="J32" s="72">
        <v>0</v>
      </c>
      <c r="K32" s="72">
        <v>0</v>
      </c>
      <c r="L32" s="72">
        <v>0</v>
      </c>
      <c r="M32" s="72">
        <v>0</v>
      </c>
      <c r="N32" s="72">
        <v>0</v>
      </c>
      <c r="O32" s="98" t="s">
        <v>334</v>
      </c>
    </row>
    <row r="33" spans="1:15">
      <c r="A33" s="97" t="s">
        <v>517</v>
      </c>
      <c r="B33" s="72">
        <v>0</v>
      </c>
      <c r="C33" s="72">
        <v>0</v>
      </c>
      <c r="D33" s="72">
        <v>0</v>
      </c>
      <c r="E33" s="72">
        <v>0</v>
      </c>
      <c r="F33" s="72">
        <v>0</v>
      </c>
      <c r="G33" s="72">
        <v>0</v>
      </c>
      <c r="H33" s="72">
        <v>0</v>
      </c>
      <c r="I33" s="72">
        <v>0</v>
      </c>
      <c r="J33" s="72">
        <v>0</v>
      </c>
      <c r="K33" s="72">
        <v>0</v>
      </c>
      <c r="L33" s="72">
        <v>0</v>
      </c>
      <c r="M33" s="72">
        <v>0</v>
      </c>
      <c r="N33" s="72">
        <v>0</v>
      </c>
      <c r="O33" s="98" t="s">
        <v>335</v>
      </c>
    </row>
    <row r="34" spans="1:15">
      <c r="A34" s="97" t="s">
        <v>518</v>
      </c>
      <c r="B34" s="72">
        <v>5.8578139026207063</v>
      </c>
      <c r="C34" s="72">
        <v>6.7643803196007068</v>
      </c>
      <c r="D34" s="72">
        <v>8.5442709119954028</v>
      </c>
      <c r="E34" s="72">
        <v>9.9405664818054049</v>
      </c>
      <c r="F34" s="72">
        <v>11.622303045555404</v>
      </c>
      <c r="G34" s="72">
        <v>13.458237264605405</v>
      </c>
      <c r="H34" s="72">
        <v>15.471655196648891</v>
      </c>
      <c r="I34" s="72">
        <v>16.97800951397889</v>
      </c>
      <c r="J34" s="72">
        <v>1.518301283</v>
      </c>
      <c r="K34" s="72">
        <v>2.51171792848</v>
      </c>
      <c r="L34" s="72">
        <v>1.491403163</v>
      </c>
      <c r="M34" s="72">
        <v>4.8309985924899985</v>
      </c>
      <c r="N34" s="72">
        <v>6.050050446200002</v>
      </c>
      <c r="O34" s="98" t="s">
        <v>336</v>
      </c>
    </row>
    <row r="35" spans="1:15">
      <c r="A35" s="97" t="s">
        <v>95</v>
      </c>
      <c r="B35" s="72">
        <v>26.754650312148584</v>
      </c>
      <c r="C35" s="72">
        <v>30.829671048395177</v>
      </c>
      <c r="D35" s="72">
        <v>40.67251950883167</v>
      </c>
      <c r="E35" s="72">
        <v>46.247472310201672</v>
      </c>
      <c r="F35" s="72">
        <v>51.340123456895277</v>
      </c>
      <c r="G35" s="72">
        <v>58.763324770998608</v>
      </c>
      <c r="H35" s="72">
        <v>65.755422079295201</v>
      </c>
      <c r="I35" s="72">
        <v>73.395927072356685</v>
      </c>
      <c r="J35" s="72">
        <v>6.4778822166479166</v>
      </c>
      <c r="K35" s="72">
        <v>13.655884286124166</v>
      </c>
      <c r="L35" s="72">
        <v>6.4025005086479165</v>
      </c>
      <c r="M35" s="72">
        <v>28.007218173298376</v>
      </c>
      <c r="N35" s="72">
        <v>35.615518227782424</v>
      </c>
      <c r="O35" s="98" t="s">
        <v>337</v>
      </c>
    </row>
    <row r="36" spans="1:15">
      <c r="A36" s="95" t="s">
        <v>492</v>
      </c>
      <c r="B36" s="72">
        <v>18.180902808758951</v>
      </c>
      <c r="C36" s="72">
        <v>25.412041039290358</v>
      </c>
      <c r="D36" s="72">
        <v>21.277293817763098</v>
      </c>
      <c r="E36" s="72">
        <v>23.199855699872877</v>
      </c>
      <c r="F36" s="72">
        <v>28.756403946832357</v>
      </c>
      <c r="G36" s="72">
        <v>30.107579852655256</v>
      </c>
      <c r="H36" s="72">
        <v>30.038911652702275</v>
      </c>
      <c r="I36" s="72">
        <v>35.730433615063966</v>
      </c>
      <c r="J36" s="72">
        <v>-1.3819233852865558</v>
      </c>
      <c r="K36" s="72">
        <v>0.11091550227959711</v>
      </c>
      <c r="L36" s="72">
        <v>-1.2981785803365558</v>
      </c>
      <c r="M36" s="72">
        <v>7.6419782771187448</v>
      </c>
      <c r="N36" s="72">
        <v>10.732279423086254</v>
      </c>
      <c r="O36" s="96" t="s">
        <v>530</v>
      </c>
    </row>
    <row r="37" spans="1:15">
      <c r="A37" s="95" t="s">
        <v>493</v>
      </c>
      <c r="B37" s="72">
        <v>-1.0305025492430091</v>
      </c>
      <c r="C37" s="72">
        <v>-1.4648543728920793</v>
      </c>
      <c r="D37" s="72">
        <v>-1.5169701162480793</v>
      </c>
      <c r="E37" s="72">
        <v>-1.5128584975080792</v>
      </c>
      <c r="F37" s="72">
        <v>-1.6323639526842788</v>
      </c>
      <c r="G37" s="72">
        <v>-1.6559697013594228</v>
      </c>
      <c r="H37" s="72">
        <v>-1.574749105339422</v>
      </c>
      <c r="I37" s="72">
        <v>-1.6157926871922228</v>
      </c>
      <c r="J37" s="72">
        <v>2.6215696980000137E-2</v>
      </c>
      <c r="K37" s="72">
        <v>0.34703545843000005</v>
      </c>
      <c r="L37" s="72">
        <v>4.1101472980000137E-2</v>
      </c>
      <c r="M37" s="72">
        <v>0.94465073277706257</v>
      </c>
      <c r="N37" s="72">
        <v>0.1964236533249365</v>
      </c>
      <c r="O37" s="96" t="s">
        <v>531</v>
      </c>
    </row>
    <row r="38" spans="1:15">
      <c r="A38" s="97" t="s">
        <v>519</v>
      </c>
      <c r="B38" s="72">
        <v>-4.9452038937980197E-2</v>
      </c>
      <c r="C38" s="72">
        <v>-0.17086177712798017</v>
      </c>
      <c r="D38" s="72">
        <v>-0.1969196488059802</v>
      </c>
      <c r="E38" s="72">
        <v>-0.19486383943598018</v>
      </c>
      <c r="F38" s="72">
        <v>-0.22058792564598015</v>
      </c>
      <c r="G38" s="72">
        <v>-0.23151900398598019</v>
      </c>
      <c r="H38" s="72">
        <v>-0.19090870597598</v>
      </c>
      <c r="I38" s="72">
        <v>-0.21143049690238022</v>
      </c>
      <c r="J38" s="72">
        <v>1.3107847990000069E-2</v>
      </c>
      <c r="K38" s="72">
        <v>5.7636850000000002E-3</v>
      </c>
      <c r="L38" s="72">
        <v>2.0550735990000069E-2</v>
      </c>
      <c r="M38" s="72">
        <v>0.57002533800999999</v>
      </c>
      <c r="N38" s="72">
        <v>1.1662574E-2</v>
      </c>
      <c r="O38" s="98" t="s">
        <v>338</v>
      </c>
    </row>
    <row r="39" spans="1:15">
      <c r="A39" s="97" t="s">
        <v>520</v>
      </c>
      <c r="B39" s="72">
        <v>-0.46579923568352444</v>
      </c>
      <c r="C39" s="72">
        <v>-0.56156540931805943</v>
      </c>
      <c r="D39" s="72">
        <v>-0.56156540931805943</v>
      </c>
      <c r="E39" s="72">
        <v>-0.56156540931805943</v>
      </c>
      <c r="F39" s="72">
        <v>-0.59559405069615923</v>
      </c>
      <c r="G39" s="72">
        <v>-0.59646584669373115</v>
      </c>
      <c r="H39" s="72">
        <v>-0.59646584669373093</v>
      </c>
      <c r="I39" s="72">
        <v>-0.59646584669373115</v>
      </c>
      <c r="J39" s="72">
        <v>0</v>
      </c>
      <c r="K39" s="72">
        <v>-5.6470776499999761E-3</v>
      </c>
      <c r="L39" s="72">
        <v>0</v>
      </c>
      <c r="M39" s="72">
        <v>-9.769997212146872E-2</v>
      </c>
      <c r="N39" s="72">
        <v>-0.21340974225253176</v>
      </c>
      <c r="O39" s="98" t="s">
        <v>339</v>
      </c>
    </row>
    <row r="40" spans="1:15">
      <c r="A40" s="97" t="s">
        <v>96</v>
      </c>
      <c r="B40" s="72">
        <v>-0.51525127462150455</v>
      </c>
      <c r="C40" s="72">
        <v>-0.73242718644603966</v>
      </c>
      <c r="D40" s="72">
        <v>-0.75848505812403966</v>
      </c>
      <c r="E40" s="72">
        <v>-0.75642924875403961</v>
      </c>
      <c r="F40" s="72">
        <v>-0.8161819763421394</v>
      </c>
      <c r="G40" s="72">
        <v>-0.82798485067971139</v>
      </c>
      <c r="H40" s="72">
        <v>-0.78737455266971101</v>
      </c>
      <c r="I40" s="72">
        <v>-0.8078963435961114</v>
      </c>
      <c r="J40" s="72">
        <v>1.310784899000007E-2</v>
      </c>
      <c r="K40" s="72">
        <v>0.34691885108000003</v>
      </c>
      <c r="L40" s="72">
        <v>2.0550736990000068E-2</v>
      </c>
      <c r="M40" s="72">
        <v>0.47232536688853127</v>
      </c>
      <c r="N40" s="72">
        <v>0.3981708215774683</v>
      </c>
      <c r="O40" s="98" t="s">
        <v>340</v>
      </c>
    </row>
    <row r="41" spans="1:15">
      <c r="A41" s="95" t="s">
        <v>494</v>
      </c>
      <c r="B41" s="72">
        <v>17.665651534137442</v>
      </c>
      <c r="C41" s="72">
        <v>24.679613852844316</v>
      </c>
      <c r="D41" s="72">
        <v>20.518808759639061</v>
      </c>
      <c r="E41" s="72">
        <v>22.443426451118839</v>
      </c>
      <c r="F41" s="72">
        <v>27.940221970490214</v>
      </c>
      <c r="G41" s="72">
        <v>29.279595001975544</v>
      </c>
      <c r="H41" s="72">
        <v>29.251537100032561</v>
      </c>
      <c r="I41" s="72">
        <v>34.92253727146786</v>
      </c>
      <c r="J41" s="72">
        <v>-1.3688155362965555</v>
      </c>
      <c r="K41" s="72">
        <v>0.45783435335959716</v>
      </c>
      <c r="L41" s="72">
        <v>-1.2776278433465558</v>
      </c>
      <c r="M41" s="72">
        <v>8.1143036440072773</v>
      </c>
      <c r="N41" s="72">
        <v>11.130450244663724</v>
      </c>
      <c r="O41" s="96" t="s">
        <v>532</v>
      </c>
    </row>
    <row r="42" spans="1:15">
      <c r="A42" s="95" t="s">
        <v>495</v>
      </c>
      <c r="B42" s="72">
        <v>-1.9864311520953717</v>
      </c>
      <c r="C42" s="72">
        <v>-2.3438113506227971</v>
      </c>
      <c r="D42" s="72">
        <v>-2.5089360403227974</v>
      </c>
      <c r="E42" s="72">
        <v>-2.3646107566447974</v>
      </c>
      <c r="F42" s="72">
        <v>-2.2924891934947969</v>
      </c>
      <c r="G42" s="72">
        <v>-2.0070853569827967</v>
      </c>
      <c r="H42" s="72">
        <v>-1.5707046084588003</v>
      </c>
      <c r="I42" s="72">
        <v>-0.47416809712679769</v>
      </c>
      <c r="J42" s="72">
        <v>0.141919092</v>
      </c>
      <c r="K42" s="72">
        <v>0.36391541325292664</v>
      </c>
      <c r="L42" s="72">
        <v>0.111294927</v>
      </c>
      <c r="M42" s="72">
        <v>-0.35697130379851844</v>
      </c>
      <c r="N42" s="72">
        <v>-0.38816387237501193</v>
      </c>
      <c r="O42" s="96" t="s">
        <v>533</v>
      </c>
    </row>
    <row r="43" spans="1:15">
      <c r="A43" s="97" t="s">
        <v>521</v>
      </c>
      <c r="B43" s="72">
        <v>-1.9864311520953717</v>
      </c>
      <c r="C43" s="72">
        <v>-2.3438113506227971</v>
      </c>
      <c r="D43" s="72">
        <v>-1.9484598983227972</v>
      </c>
      <c r="E43" s="72">
        <v>-1.7620861236447973</v>
      </c>
      <c r="F43" s="72">
        <v>-1.4702312357347971</v>
      </c>
      <c r="G43" s="72">
        <v>-1.1848273992227969</v>
      </c>
      <c r="H43" s="72">
        <v>-0.74844665069880012</v>
      </c>
      <c r="I43" s="72">
        <v>-0.40636827936679742</v>
      </c>
      <c r="J43" s="72">
        <v>0.33418706100000001</v>
      </c>
      <c r="K43" s="72">
        <v>0.55618338225292663</v>
      </c>
      <c r="L43" s="72">
        <v>0.30356289600000003</v>
      </c>
      <c r="M43" s="72">
        <v>-0.16470333479851842</v>
      </c>
      <c r="N43" s="72">
        <v>-0.19589590337501192</v>
      </c>
      <c r="O43" s="98" t="s">
        <v>341</v>
      </c>
    </row>
    <row r="44" spans="1:15">
      <c r="A44" s="97" t="s">
        <v>522</v>
      </c>
      <c r="B44" s="72">
        <v>0</v>
      </c>
      <c r="C44" s="72">
        <v>0</v>
      </c>
      <c r="D44" s="72">
        <v>-0.56047614199999995</v>
      </c>
      <c r="E44" s="72">
        <v>-0.60252463300000003</v>
      </c>
      <c r="F44" s="72">
        <v>-0.82225795775999999</v>
      </c>
      <c r="G44" s="72">
        <v>-0.82225795775999999</v>
      </c>
      <c r="H44" s="72">
        <v>-0.82225795775999999</v>
      </c>
      <c r="I44" s="72">
        <v>-6.7799817759999992E-2</v>
      </c>
      <c r="J44" s="72">
        <v>-0.19226796900000001</v>
      </c>
      <c r="K44" s="72">
        <v>-0.19226796900000001</v>
      </c>
      <c r="L44" s="72">
        <v>-0.19226796900000001</v>
      </c>
      <c r="M44" s="72">
        <v>-0.19226796900000001</v>
      </c>
      <c r="N44" s="72">
        <v>-0.19226796900000001</v>
      </c>
      <c r="O44" s="98" t="s">
        <v>342</v>
      </c>
    </row>
    <row r="45" spans="1:15">
      <c r="A45" s="99" t="s">
        <v>523</v>
      </c>
      <c r="B45" s="72">
        <v>0</v>
      </c>
      <c r="C45" s="72">
        <v>0</v>
      </c>
      <c r="D45" s="72">
        <v>-0.56047614199999995</v>
      </c>
      <c r="E45" s="72">
        <v>-0.60252463300000003</v>
      </c>
      <c r="F45" s="72">
        <v>-0.82225795775999999</v>
      </c>
      <c r="G45" s="72">
        <v>-0.82225795775999999</v>
      </c>
      <c r="H45" s="72">
        <v>-0.82225795775999999</v>
      </c>
      <c r="I45" s="72">
        <v>-0.21926791875999999</v>
      </c>
      <c r="J45" s="72">
        <v>-0.19226796900000001</v>
      </c>
      <c r="K45" s="72">
        <v>-0.19226796900000001</v>
      </c>
      <c r="L45" s="72">
        <v>-0.19226796900000001</v>
      </c>
      <c r="M45" s="72">
        <v>-0.19226796900000001</v>
      </c>
      <c r="N45" s="72">
        <v>-0.19226796900000001</v>
      </c>
      <c r="O45" s="100" t="s">
        <v>343</v>
      </c>
    </row>
    <row r="46" spans="1:15">
      <c r="A46" s="99" t="s">
        <v>524</v>
      </c>
      <c r="B46" s="72">
        <v>0</v>
      </c>
      <c r="C46" s="72">
        <v>0</v>
      </c>
      <c r="D46" s="72">
        <v>0</v>
      </c>
      <c r="E46" s="72">
        <v>0</v>
      </c>
      <c r="F46" s="72">
        <v>0</v>
      </c>
      <c r="G46" s="72">
        <v>0</v>
      </c>
      <c r="H46" s="72">
        <v>0</v>
      </c>
      <c r="I46" s="72">
        <v>0.15146810099999999</v>
      </c>
      <c r="J46" s="72">
        <v>0</v>
      </c>
      <c r="K46" s="72">
        <v>0</v>
      </c>
      <c r="L46" s="72">
        <v>0</v>
      </c>
      <c r="M46" s="72">
        <v>0</v>
      </c>
      <c r="N46" s="72">
        <v>0</v>
      </c>
      <c r="O46" s="100" t="s">
        <v>344</v>
      </c>
    </row>
    <row r="47" spans="1:15" ht="10.5" thickBot="1">
      <c r="A47" s="95" t="s">
        <v>496</v>
      </c>
      <c r="B47" s="72">
        <v>12.049953235162073</v>
      </c>
      <c r="C47" s="72">
        <v>18.105699490357516</v>
      </c>
      <c r="D47" s="72">
        <v>14.110019086852262</v>
      </c>
      <c r="E47" s="72">
        <v>15.564859736654041</v>
      </c>
      <c r="F47" s="72">
        <v>20.946048418875417</v>
      </c>
      <c r="G47" s="72">
        <v>21.963000189848742</v>
      </c>
      <c r="H47" s="72">
        <v>21.464130003381765</v>
      </c>
      <c r="I47" s="72">
        <v>26.307251779485053</v>
      </c>
      <c r="J47" s="72">
        <v>-1.5468420522965556</v>
      </c>
      <c r="K47" s="72">
        <v>-3.3530334727476178E-2</v>
      </c>
      <c r="L47" s="72">
        <v>-1.4862785243465557</v>
      </c>
      <c r="M47" s="72">
        <v>5.6541420023087587</v>
      </c>
      <c r="N47" s="72">
        <v>7.8542845206487115</v>
      </c>
      <c r="O47" s="96" t="s">
        <v>534</v>
      </c>
    </row>
    <row r="48" spans="1:15" ht="10.5" thickBot="1">
      <c r="A48" s="619"/>
      <c r="B48" s="620"/>
      <c r="C48" s="620"/>
      <c r="D48" s="620"/>
      <c r="E48" s="620"/>
      <c r="F48" s="620"/>
      <c r="G48" s="620"/>
      <c r="H48" s="620"/>
      <c r="I48" s="620"/>
      <c r="J48" s="620"/>
      <c r="K48" s="620"/>
      <c r="L48" s="620"/>
      <c r="M48" s="620"/>
      <c r="N48" s="620"/>
      <c r="O48" s="621"/>
    </row>
    <row r="50" spans="2:12">
      <c r="B50" s="92"/>
      <c r="C50" s="92"/>
      <c r="D50" s="92"/>
      <c r="E50" s="92"/>
      <c r="F50" s="92"/>
      <c r="G50" s="92"/>
      <c r="H50" s="92"/>
      <c r="I50" s="92"/>
      <c r="J50" s="92"/>
      <c r="K50" s="92"/>
      <c r="L50" s="92"/>
    </row>
    <row r="51" spans="2:12">
      <c r="B51" s="92"/>
      <c r="C51" s="92"/>
      <c r="D51" s="92"/>
      <c r="E51" s="92"/>
      <c r="F51" s="92"/>
      <c r="G51" s="92"/>
      <c r="H51" s="92"/>
      <c r="I51" s="92"/>
      <c r="J51" s="92"/>
      <c r="K51" s="92"/>
      <c r="L51" s="92"/>
    </row>
    <row r="52" spans="2:12">
      <c r="B52" s="92"/>
      <c r="C52" s="92"/>
      <c r="D52" s="92"/>
      <c r="E52" s="92"/>
      <c r="F52" s="92"/>
      <c r="G52" s="92"/>
      <c r="H52" s="92"/>
      <c r="I52" s="92"/>
      <c r="J52" s="92"/>
      <c r="K52" s="92"/>
      <c r="L52" s="92"/>
    </row>
  </sheetData>
  <customSheetViews>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M28" sqref="M28"/>
    </sheetView>
  </sheetViews>
  <sheetFormatPr defaultColWidth="9.140625" defaultRowHeight="9.75"/>
  <cols>
    <col min="1" max="1" width="39" style="61" customWidth="1"/>
    <col min="2" max="2" width="6.5703125" style="61" bestFit="1" customWidth="1"/>
    <col min="3" max="5" width="6.85546875" style="61" bestFit="1" customWidth="1"/>
    <col min="6" max="7" width="6.5703125" style="61" bestFit="1" customWidth="1"/>
    <col min="8" max="8" width="6.85546875" style="61" bestFit="1" customWidth="1"/>
    <col min="9" max="14" width="5.85546875" style="61" customWidth="1"/>
    <col min="15" max="15" width="46.5703125" style="164" customWidth="1"/>
    <col min="16" max="16384" width="9.140625" style="61"/>
  </cols>
  <sheetData>
    <row r="1" spans="1:18" s="138" customFormat="1" ht="12.75">
      <c r="A1" s="613" t="s">
        <v>322</v>
      </c>
      <c r="B1" s="614"/>
      <c r="C1" s="614"/>
      <c r="D1" s="614"/>
      <c r="E1" s="614"/>
      <c r="F1" s="614"/>
      <c r="G1" s="614"/>
      <c r="H1" s="614"/>
      <c r="I1" s="614"/>
      <c r="J1" s="614"/>
      <c r="K1" s="614"/>
      <c r="L1" s="614"/>
      <c r="M1" s="614"/>
      <c r="N1" s="614"/>
      <c r="O1" s="615"/>
    </row>
    <row r="2" spans="1:18" s="139" customFormat="1" ht="12.75">
      <c r="A2" s="662" t="s">
        <v>603</v>
      </c>
      <c r="B2" s="663"/>
      <c r="C2" s="663"/>
      <c r="D2" s="663"/>
      <c r="E2" s="663"/>
      <c r="F2" s="663"/>
      <c r="G2" s="663"/>
      <c r="H2" s="663"/>
      <c r="I2" s="663"/>
      <c r="J2" s="663"/>
      <c r="K2" s="663"/>
      <c r="L2" s="663"/>
      <c r="M2" s="663"/>
      <c r="N2" s="663"/>
      <c r="O2" s="664"/>
    </row>
    <row r="3" spans="1:18" s="62" customFormat="1" ht="10.5" thickBot="1">
      <c r="A3" s="144"/>
      <c r="B3" s="74"/>
      <c r="C3" s="74"/>
      <c r="D3" s="74"/>
      <c r="E3" s="74"/>
      <c r="F3" s="74"/>
      <c r="G3" s="74"/>
      <c r="H3" s="74"/>
      <c r="I3" s="74"/>
      <c r="J3" s="74"/>
      <c r="K3" s="74"/>
      <c r="L3" s="74"/>
      <c r="M3" s="74"/>
      <c r="N3" s="74"/>
      <c r="O3" s="145"/>
    </row>
    <row r="4" spans="1:18" ht="10.5" thickBot="1">
      <c r="A4" s="91" t="s">
        <v>5</v>
      </c>
      <c r="B4" s="41">
        <v>42491</v>
      </c>
      <c r="C4" s="41">
        <v>42522</v>
      </c>
      <c r="D4" s="41">
        <v>42552</v>
      </c>
      <c r="E4" s="41">
        <v>42583</v>
      </c>
      <c r="F4" s="41">
        <v>42614</v>
      </c>
      <c r="G4" s="41">
        <v>42644</v>
      </c>
      <c r="H4" s="41">
        <v>42675</v>
      </c>
      <c r="I4" s="41">
        <v>42705</v>
      </c>
      <c r="J4" s="41">
        <v>42736</v>
      </c>
      <c r="K4" s="41">
        <v>42767</v>
      </c>
      <c r="L4" s="41">
        <v>42795</v>
      </c>
      <c r="M4" s="41">
        <v>42826</v>
      </c>
      <c r="N4" s="41">
        <v>42856</v>
      </c>
      <c r="O4" s="42" t="s">
        <v>144</v>
      </c>
    </row>
    <row r="5" spans="1:18">
      <c r="A5" s="75" t="s">
        <v>535</v>
      </c>
      <c r="B5" s="76"/>
      <c r="C5" s="76"/>
      <c r="D5" s="76"/>
      <c r="E5" s="76"/>
      <c r="F5" s="76"/>
      <c r="G5" s="76"/>
      <c r="H5" s="76"/>
      <c r="I5" s="76"/>
      <c r="J5" s="76"/>
      <c r="K5" s="76"/>
      <c r="L5" s="76"/>
      <c r="M5" s="76"/>
      <c r="N5" s="76"/>
      <c r="O5" s="150" t="s">
        <v>627</v>
      </c>
    </row>
    <row r="6" spans="1:18">
      <c r="A6" s="77" t="s">
        <v>40</v>
      </c>
      <c r="B6" s="69">
        <v>0</v>
      </c>
      <c r="C6" s="69">
        <v>0</v>
      </c>
      <c r="D6" s="69">
        <v>0</v>
      </c>
      <c r="E6" s="69">
        <v>0</v>
      </c>
      <c r="F6" s="69">
        <v>0</v>
      </c>
      <c r="G6" s="69">
        <v>0</v>
      </c>
      <c r="H6" s="69">
        <v>0</v>
      </c>
      <c r="I6" s="69">
        <v>0</v>
      </c>
      <c r="J6" s="69">
        <v>0</v>
      </c>
      <c r="K6" s="69">
        <v>0</v>
      </c>
      <c r="L6" s="69">
        <v>0</v>
      </c>
      <c r="M6" s="69">
        <v>0.47929923606999997</v>
      </c>
      <c r="N6" s="69">
        <v>0</v>
      </c>
      <c r="O6" s="151" t="s">
        <v>353</v>
      </c>
    </row>
    <row r="7" spans="1:18">
      <c r="A7" s="77" t="s">
        <v>41</v>
      </c>
      <c r="B7" s="69">
        <v>0</v>
      </c>
      <c r="C7" s="69">
        <v>0</v>
      </c>
      <c r="D7" s="69">
        <v>0</v>
      </c>
      <c r="E7" s="69">
        <v>0</v>
      </c>
      <c r="F7" s="69">
        <v>0</v>
      </c>
      <c r="G7" s="69">
        <v>0</v>
      </c>
      <c r="H7" s="69">
        <v>0</v>
      </c>
      <c r="I7" s="69">
        <v>0</v>
      </c>
      <c r="J7" s="69">
        <v>0</v>
      </c>
      <c r="K7" s="69">
        <v>0</v>
      </c>
      <c r="L7" s="69">
        <v>0</v>
      </c>
      <c r="M7" s="69">
        <v>0</v>
      </c>
      <c r="N7" s="69">
        <v>0</v>
      </c>
      <c r="O7" s="151" t="s">
        <v>355</v>
      </c>
    </row>
    <row r="8" spans="1:18">
      <c r="A8" s="77" t="s">
        <v>42</v>
      </c>
      <c r="B8" s="69">
        <v>0.47305242406999998</v>
      </c>
      <c r="C8" s="69">
        <v>0.47305242406999998</v>
      </c>
      <c r="D8" s="69">
        <v>0.47305242406999998</v>
      </c>
      <c r="E8" s="69">
        <v>0.47305242406999998</v>
      </c>
      <c r="F8" s="69">
        <v>0.47305242406999998</v>
      </c>
      <c r="G8" s="69">
        <v>0.47305242406999998</v>
      </c>
      <c r="H8" s="69">
        <v>0.47305242406999998</v>
      </c>
      <c r="I8" s="69">
        <v>0.47305242406999998</v>
      </c>
      <c r="J8" s="69">
        <v>0.47305242406999998</v>
      </c>
      <c r="K8" s="69">
        <v>0.47929923606999997</v>
      </c>
      <c r="L8" s="69">
        <v>0.47929923606999997</v>
      </c>
      <c r="M8" s="69">
        <v>0</v>
      </c>
      <c r="N8" s="69">
        <v>0.47929923606999997</v>
      </c>
      <c r="O8" s="151" t="s">
        <v>357</v>
      </c>
      <c r="P8" s="79"/>
    </row>
    <row r="9" spans="1:18">
      <c r="A9" s="77" t="s">
        <v>43</v>
      </c>
      <c r="B9" s="70">
        <v>0</v>
      </c>
      <c r="C9" s="70">
        <v>0</v>
      </c>
      <c r="D9" s="70">
        <v>0</v>
      </c>
      <c r="E9" s="70">
        <v>0</v>
      </c>
      <c r="F9" s="70">
        <v>0</v>
      </c>
      <c r="G9" s="70">
        <v>0</v>
      </c>
      <c r="H9" s="70">
        <v>0</v>
      </c>
      <c r="I9" s="70">
        <v>0</v>
      </c>
      <c r="J9" s="70">
        <v>0</v>
      </c>
      <c r="K9" s="70">
        <v>0</v>
      </c>
      <c r="L9" s="70">
        <v>0</v>
      </c>
      <c r="M9" s="70">
        <v>0</v>
      </c>
      <c r="N9" s="70">
        <v>0</v>
      </c>
      <c r="O9" s="151" t="s">
        <v>360</v>
      </c>
    </row>
    <row r="10" spans="1:18">
      <c r="A10" s="77" t="s">
        <v>44</v>
      </c>
      <c r="B10" s="70">
        <v>0</v>
      </c>
      <c r="C10" s="70">
        <v>0</v>
      </c>
      <c r="D10" s="70">
        <v>0</v>
      </c>
      <c r="E10" s="70">
        <v>0</v>
      </c>
      <c r="F10" s="70">
        <v>0</v>
      </c>
      <c r="G10" s="70">
        <v>0</v>
      </c>
      <c r="H10" s="70">
        <v>0</v>
      </c>
      <c r="I10" s="70">
        <v>0</v>
      </c>
      <c r="J10" s="70">
        <v>0</v>
      </c>
      <c r="K10" s="70">
        <v>0</v>
      </c>
      <c r="L10" s="70">
        <v>0</v>
      </c>
      <c r="M10" s="70">
        <v>0</v>
      </c>
      <c r="N10" s="70">
        <v>0</v>
      </c>
      <c r="O10" s="151" t="s">
        <v>362</v>
      </c>
    </row>
    <row r="11" spans="1:18">
      <c r="A11" s="77" t="s">
        <v>45</v>
      </c>
      <c r="B11" s="70">
        <v>0</v>
      </c>
      <c r="C11" s="70">
        <v>0</v>
      </c>
      <c r="D11" s="70">
        <v>0</v>
      </c>
      <c r="E11" s="70">
        <v>0</v>
      </c>
      <c r="F11" s="70">
        <v>0</v>
      </c>
      <c r="G11" s="70">
        <v>0</v>
      </c>
      <c r="H11" s="70">
        <v>0</v>
      </c>
      <c r="I11" s="70">
        <v>0</v>
      </c>
      <c r="J11" s="70">
        <v>0</v>
      </c>
      <c r="K11" s="70">
        <v>0</v>
      </c>
      <c r="L11" s="70">
        <v>0</v>
      </c>
      <c r="M11" s="70">
        <v>0</v>
      </c>
      <c r="N11" s="70">
        <v>0</v>
      </c>
      <c r="O11" s="151" t="s">
        <v>364</v>
      </c>
    </row>
    <row r="12" spans="1:18">
      <c r="A12" s="77" t="s">
        <v>46</v>
      </c>
      <c r="B12" s="70">
        <v>12435.750521537164</v>
      </c>
      <c r="C12" s="70">
        <v>12743.958240516231</v>
      </c>
      <c r="D12" s="70">
        <v>12734.169361796014</v>
      </c>
      <c r="E12" s="70">
        <v>12920.395000191827</v>
      </c>
      <c r="F12" s="70">
        <v>12438.4589674327</v>
      </c>
      <c r="G12" s="70">
        <v>12437.37030968312</v>
      </c>
      <c r="H12" s="70">
        <v>13400.304393315926</v>
      </c>
      <c r="I12" s="70">
        <v>13304.081567606345</v>
      </c>
      <c r="J12" s="70">
        <v>13362.216517745454</v>
      </c>
      <c r="K12" s="70">
        <v>13375.37301901996</v>
      </c>
      <c r="L12" s="70">
        <v>14327.526872328814</v>
      </c>
      <c r="M12" s="70">
        <v>13943.330332159179</v>
      </c>
      <c r="N12" s="70">
        <v>14850.653384101184</v>
      </c>
      <c r="O12" s="151" t="s">
        <v>365</v>
      </c>
      <c r="Q12" s="92"/>
      <c r="R12" s="160"/>
    </row>
    <row r="13" spans="1:18">
      <c r="A13" s="77" t="s">
        <v>49</v>
      </c>
      <c r="B13" s="76">
        <v>0</v>
      </c>
      <c r="C13" s="76">
        <v>0</v>
      </c>
      <c r="D13" s="76">
        <v>0</v>
      </c>
      <c r="E13" s="76">
        <v>0</v>
      </c>
      <c r="F13" s="76">
        <v>0</v>
      </c>
      <c r="G13" s="76">
        <v>0</v>
      </c>
      <c r="H13" s="76">
        <v>0</v>
      </c>
      <c r="I13" s="76">
        <v>0</v>
      </c>
      <c r="J13" s="76">
        <v>0</v>
      </c>
      <c r="K13" s="76">
        <v>0</v>
      </c>
      <c r="L13" s="76">
        <v>0</v>
      </c>
      <c r="M13" s="76">
        <v>0</v>
      </c>
      <c r="N13" s="76">
        <v>0</v>
      </c>
      <c r="O13" s="151" t="s">
        <v>368</v>
      </c>
    </row>
    <row r="14" spans="1:18">
      <c r="A14" s="77" t="s">
        <v>50</v>
      </c>
      <c r="B14" s="76">
        <v>0</v>
      </c>
      <c r="C14" s="76">
        <v>0</v>
      </c>
      <c r="D14" s="76">
        <v>0</v>
      </c>
      <c r="E14" s="76">
        <v>0</v>
      </c>
      <c r="F14" s="76">
        <v>0</v>
      </c>
      <c r="G14" s="76">
        <v>0</v>
      </c>
      <c r="H14" s="76">
        <v>0</v>
      </c>
      <c r="I14" s="76">
        <v>0</v>
      </c>
      <c r="J14" s="76">
        <v>0</v>
      </c>
      <c r="K14" s="76">
        <v>0</v>
      </c>
      <c r="L14" s="76">
        <v>0</v>
      </c>
      <c r="M14" s="76">
        <v>0</v>
      </c>
      <c r="N14" s="76">
        <v>0</v>
      </c>
      <c r="O14" s="151" t="s">
        <v>370</v>
      </c>
    </row>
    <row r="15" spans="1:18">
      <c r="A15" s="77" t="s">
        <v>51</v>
      </c>
      <c r="B15" s="76">
        <v>0</v>
      </c>
      <c r="C15" s="76">
        <v>0</v>
      </c>
      <c r="D15" s="76">
        <v>0</v>
      </c>
      <c r="E15" s="76">
        <v>0</v>
      </c>
      <c r="F15" s="76">
        <v>0</v>
      </c>
      <c r="G15" s="76">
        <v>0</v>
      </c>
      <c r="H15" s="76">
        <v>0</v>
      </c>
      <c r="I15" s="76">
        <v>0</v>
      </c>
      <c r="J15" s="76">
        <v>0</v>
      </c>
      <c r="K15" s="76">
        <v>0</v>
      </c>
      <c r="L15" s="76">
        <v>0</v>
      </c>
      <c r="M15" s="76">
        <v>0</v>
      </c>
      <c r="N15" s="76">
        <v>0</v>
      </c>
      <c r="O15" s="151" t="s">
        <v>372</v>
      </c>
    </row>
    <row r="16" spans="1:18">
      <c r="A16" s="77" t="s">
        <v>52</v>
      </c>
      <c r="B16" s="76">
        <v>0</v>
      </c>
      <c r="C16" s="76">
        <v>0</v>
      </c>
      <c r="D16" s="76">
        <v>0</v>
      </c>
      <c r="E16" s="76">
        <v>0</v>
      </c>
      <c r="F16" s="76">
        <v>0</v>
      </c>
      <c r="G16" s="76">
        <v>0</v>
      </c>
      <c r="H16" s="76">
        <v>0</v>
      </c>
      <c r="I16" s="76">
        <v>0</v>
      </c>
      <c r="J16" s="76">
        <v>0</v>
      </c>
      <c r="K16" s="76">
        <v>0</v>
      </c>
      <c r="L16" s="76">
        <v>0</v>
      </c>
      <c r="M16" s="76">
        <v>0</v>
      </c>
      <c r="N16" s="76">
        <v>0</v>
      </c>
      <c r="O16" s="151" t="s">
        <v>373</v>
      </c>
    </row>
    <row r="17" spans="1:15">
      <c r="A17" s="77" t="s">
        <v>53</v>
      </c>
      <c r="B17" s="76">
        <v>0</v>
      </c>
      <c r="C17" s="76">
        <v>0</v>
      </c>
      <c r="D17" s="76">
        <v>0</v>
      </c>
      <c r="E17" s="76">
        <v>0</v>
      </c>
      <c r="F17" s="76">
        <v>0</v>
      </c>
      <c r="G17" s="76">
        <v>0</v>
      </c>
      <c r="H17" s="76">
        <v>0</v>
      </c>
      <c r="I17" s="76">
        <v>0</v>
      </c>
      <c r="J17" s="76">
        <v>0</v>
      </c>
      <c r="K17" s="76">
        <v>0</v>
      </c>
      <c r="L17" s="76">
        <v>0</v>
      </c>
      <c r="M17" s="76">
        <v>0</v>
      </c>
      <c r="N17" s="76">
        <v>0</v>
      </c>
      <c r="O17" s="151" t="s">
        <v>375</v>
      </c>
    </row>
    <row r="18" spans="1:15">
      <c r="A18" s="77" t="s">
        <v>54</v>
      </c>
      <c r="B18" s="76">
        <v>26.380557555919999</v>
      </c>
      <c r="C18" s="76">
        <v>10.572900564919999</v>
      </c>
      <c r="D18" s="76">
        <v>13.15729670292</v>
      </c>
      <c r="E18" s="76">
        <v>14.50162213992</v>
      </c>
      <c r="F18" s="76">
        <v>13.767788570920001</v>
      </c>
      <c r="G18" s="76">
        <v>17.01836161592</v>
      </c>
      <c r="H18" s="76">
        <v>17.847885547169998</v>
      </c>
      <c r="I18" s="76">
        <v>14.240811582999999</v>
      </c>
      <c r="J18" s="76">
        <v>16.439180244919999</v>
      </c>
      <c r="K18" s="76">
        <v>11.210083814920001</v>
      </c>
      <c r="L18" s="76">
        <v>18.509407555919999</v>
      </c>
      <c r="M18" s="76">
        <v>18.598207682919998</v>
      </c>
      <c r="N18" s="76">
        <v>24.007374616919996</v>
      </c>
      <c r="O18" s="151" t="s">
        <v>376</v>
      </c>
    </row>
    <row r="19" spans="1:15" s="89" customFormat="1" ht="9">
      <c r="A19" s="86" t="s">
        <v>115</v>
      </c>
      <c r="B19" s="88">
        <v>12210.922134027362</v>
      </c>
      <c r="C19" s="88">
        <v>12584.261977586715</v>
      </c>
      <c r="D19" s="88">
        <v>12545.141628302568</v>
      </c>
      <c r="E19" s="88">
        <v>12744.966850670429</v>
      </c>
      <c r="F19" s="88">
        <v>12165.739134003918</v>
      </c>
      <c r="G19" s="88">
        <v>12170.525514519806</v>
      </c>
      <c r="H19" s="88">
        <v>13061.537240303775</v>
      </c>
      <c r="I19" s="88">
        <v>13114.60954843026</v>
      </c>
      <c r="J19" s="88">
        <v>13132.406861182846</v>
      </c>
      <c r="K19" s="88">
        <v>13219.561363493922</v>
      </c>
      <c r="L19" s="88">
        <v>14164.90959017227</v>
      </c>
      <c r="M19" s="88">
        <v>13750.682826465307</v>
      </c>
      <c r="N19" s="88">
        <v>14591.035896215491</v>
      </c>
      <c r="O19" s="152" t="s">
        <v>165</v>
      </c>
    </row>
    <row r="20" spans="1:15" s="89" customFormat="1" ht="9">
      <c r="A20" s="75" t="s">
        <v>536</v>
      </c>
      <c r="B20" s="87">
        <v>11646.694548815305</v>
      </c>
      <c r="C20" s="87">
        <v>11924.762331016806</v>
      </c>
      <c r="D20" s="87">
        <v>11836.17180633709</v>
      </c>
      <c r="E20" s="87">
        <v>11913.255630229305</v>
      </c>
      <c r="F20" s="87">
        <v>11371.474945817305</v>
      </c>
      <c r="G20" s="87">
        <v>11261.83942342541</v>
      </c>
      <c r="H20" s="87">
        <v>12045.785833244907</v>
      </c>
      <c r="I20" s="87">
        <v>11896.8364920078</v>
      </c>
      <c r="J20" s="87">
        <v>11887.3580221588</v>
      </c>
      <c r="K20" s="87">
        <v>12744.729503216367</v>
      </c>
      <c r="L20" s="87">
        <v>13587.770715989336</v>
      </c>
      <c r="M20" s="87">
        <v>13082.239903725136</v>
      </c>
      <c r="N20" s="87">
        <v>13898.940631395144</v>
      </c>
      <c r="O20" s="150" t="s">
        <v>628</v>
      </c>
    </row>
    <row r="21" spans="1:15">
      <c r="A21" s="77" t="s">
        <v>55</v>
      </c>
      <c r="B21" s="76">
        <v>0</v>
      </c>
      <c r="C21" s="76">
        <v>0</v>
      </c>
      <c r="D21" s="76">
        <v>0</v>
      </c>
      <c r="E21" s="76">
        <v>0</v>
      </c>
      <c r="F21" s="76">
        <v>0</v>
      </c>
      <c r="G21" s="76">
        <v>0</v>
      </c>
      <c r="H21" s="76">
        <v>0</v>
      </c>
      <c r="I21" s="76">
        <v>0.49395</v>
      </c>
      <c r="J21" s="76">
        <v>0.355236622</v>
      </c>
      <c r="K21" s="76">
        <v>0.27638109700000002</v>
      </c>
      <c r="L21" s="76">
        <v>0.26864189700000002</v>
      </c>
      <c r="M21" s="76">
        <v>0.26864189700000002</v>
      </c>
      <c r="N21" s="76">
        <v>0.26864189700000002</v>
      </c>
      <c r="O21" s="151" t="s">
        <v>378</v>
      </c>
    </row>
    <row r="22" spans="1:15">
      <c r="A22" s="77" t="s">
        <v>56</v>
      </c>
      <c r="B22" s="76">
        <v>0</v>
      </c>
      <c r="C22" s="76">
        <v>0</v>
      </c>
      <c r="D22" s="76">
        <v>0</v>
      </c>
      <c r="E22" s="76">
        <v>0</v>
      </c>
      <c r="F22" s="76">
        <v>0</v>
      </c>
      <c r="G22" s="76">
        <v>0</v>
      </c>
      <c r="H22" s="76">
        <v>0</v>
      </c>
      <c r="I22" s="76">
        <v>0</v>
      </c>
      <c r="J22" s="76">
        <v>0</v>
      </c>
      <c r="K22" s="76">
        <v>0</v>
      </c>
      <c r="L22" s="76">
        <v>0</v>
      </c>
      <c r="M22" s="76">
        <v>0</v>
      </c>
      <c r="N22" s="76">
        <v>0</v>
      </c>
      <c r="O22" s="151" t="s">
        <v>379</v>
      </c>
    </row>
    <row r="23" spans="1:15">
      <c r="A23" s="77" t="s">
        <v>57</v>
      </c>
      <c r="B23" s="76">
        <v>0</v>
      </c>
      <c r="C23" s="76">
        <v>0</v>
      </c>
      <c r="D23" s="76">
        <v>0</v>
      </c>
      <c r="E23" s="76">
        <v>0</v>
      </c>
      <c r="F23" s="76">
        <v>0</v>
      </c>
      <c r="G23" s="76">
        <v>0</v>
      </c>
      <c r="H23" s="76">
        <v>0</v>
      </c>
      <c r="I23" s="76">
        <v>0</v>
      </c>
      <c r="J23" s="76">
        <v>0</v>
      </c>
      <c r="K23" s="76">
        <v>0</v>
      </c>
      <c r="L23" s="76">
        <v>0</v>
      </c>
      <c r="M23" s="76">
        <v>0</v>
      </c>
      <c r="N23" s="76">
        <v>0</v>
      </c>
      <c r="O23" s="151" t="s">
        <v>380</v>
      </c>
    </row>
    <row r="24" spans="1:15">
      <c r="A24" s="77" t="s">
        <v>58</v>
      </c>
      <c r="B24" s="76">
        <v>0</v>
      </c>
      <c r="C24" s="76">
        <v>0</v>
      </c>
      <c r="D24" s="76">
        <v>0</v>
      </c>
      <c r="E24" s="76">
        <v>0</v>
      </c>
      <c r="F24" s="76">
        <v>0</v>
      </c>
      <c r="G24" s="76">
        <v>0</v>
      </c>
      <c r="H24" s="76">
        <v>0</v>
      </c>
      <c r="I24" s="76">
        <v>0</v>
      </c>
      <c r="J24" s="76">
        <v>0</v>
      </c>
      <c r="K24" s="76">
        <v>0</v>
      </c>
      <c r="L24" s="76">
        <v>0</v>
      </c>
      <c r="M24" s="76">
        <v>0</v>
      </c>
      <c r="N24" s="76">
        <v>0</v>
      </c>
      <c r="O24" s="151" t="s">
        <v>381</v>
      </c>
    </row>
    <row r="25" spans="1:15">
      <c r="A25" s="77" t="s">
        <v>59</v>
      </c>
      <c r="B25" s="76">
        <v>0</v>
      </c>
      <c r="C25" s="76">
        <v>0</v>
      </c>
      <c r="D25" s="76">
        <v>0</v>
      </c>
      <c r="E25" s="76">
        <v>0</v>
      </c>
      <c r="F25" s="76">
        <v>0</v>
      </c>
      <c r="G25" s="76">
        <v>0</v>
      </c>
      <c r="H25" s="76">
        <v>0</v>
      </c>
      <c r="I25" s="76">
        <v>0</v>
      </c>
      <c r="J25" s="76">
        <v>0</v>
      </c>
      <c r="K25" s="76">
        <v>0</v>
      </c>
      <c r="L25" s="76">
        <v>0</v>
      </c>
      <c r="M25" s="76">
        <v>0</v>
      </c>
      <c r="N25" s="76">
        <v>0</v>
      </c>
      <c r="O25" s="151" t="s">
        <v>382</v>
      </c>
    </row>
    <row r="26" spans="1:15">
      <c r="A26" s="77" t="s">
        <v>60</v>
      </c>
      <c r="B26" s="76">
        <v>0</v>
      </c>
      <c r="C26" s="76">
        <v>0</v>
      </c>
      <c r="D26" s="76">
        <v>0</v>
      </c>
      <c r="E26" s="76">
        <v>0</v>
      </c>
      <c r="F26" s="76">
        <v>0</v>
      </c>
      <c r="G26" s="76">
        <v>0</v>
      </c>
      <c r="H26" s="76">
        <v>0</v>
      </c>
      <c r="I26" s="76">
        <v>0</v>
      </c>
      <c r="J26" s="76">
        <v>0</v>
      </c>
      <c r="K26" s="76">
        <v>0</v>
      </c>
      <c r="L26" s="76">
        <v>0</v>
      </c>
      <c r="M26" s="76">
        <v>0</v>
      </c>
      <c r="N26" s="76">
        <v>0</v>
      </c>
      <c r="O26" s="151" t="s">
        <v>383</v>
      </c>
    </row>
    <row r="27" spans="1:15">
      <c r="A27" s="77" t="s">
        <v>61</v>
      </c>
      <c r="B27" s="76">
        <v>0</v>
      </c>
      <c r="C27" s="76">
        <v>0</v>
      </c>
      <c r="D27" s="76">
        <v>0</v>
      </c>
      <c r="E27" s="76">
        <v>0</v>
      </c>
      <c r="F27" s="76">
        <v>0</v>
      </c>
      <c r="G27" s="76">
        <v>0</v>
      </c>
      <c r="H27" s="76">
        <v>0</v>
      </c>
      <c r="I27" s="76">
        <v>0</v>
      </c>
      <c r="J27" s="76">
        <v>0</v>
      </c>
      <c r="K27" s="76">
        <v>0</v>
      </c>
      <c r="L27" s="76">
        <v>0</v>
      </c>
      <c r="M27" s="76">
        <v>0</v>
      </c>
      <c r="N27" s="76">
        <v>0</v>
      </c>
      <c r="O27" s="151" t="s">
        <v>384</v>
      </c>
    </row>
    <row r="28" spans="1:15">
      <c r="A28" s="77" t="s">
        <v>62</v>
      </c>
      <c r="B28" s="76">
        <v>0</v>
      </c>
      <c r="C28" s="76">
        <v>0</v>
      </c>
      <c r="D28" s="76">
        <v>0</v>
      </c>
      <c r="E28" s="76">
        <v>0</v>
      </c>
      <c r="F28" s="76">
        <v>0</v>
      </c>
      <c r="G28" s="76">
        <v>0</v>
      </c>
      <c r="H28" s="76">
        <v>0</v>
      </c>
      <c r="I28" s="76">
        <v>0</v>
      </c>
      <c r="J28" s="76">
        <v>0</v>
      </c>
      <c r="K28" s="76">
        <v>0</v>
      </c>
      <c r="L28" s="76">
        <v>0</v>
      </c>
      <c r="M28" s="76">
        <v>0</v>
      </c>
      <c r="N28" s="76">
        <v>0</v>
      </c>
      <c r="O28" s="151" t="s">
        <v>385</v>
      </c>
    </row>
    <row r="29" spans="1:15">
      <c r="A29" s="77" t="s">
        <v>63</v>
      </c>
      <c r="B29" s="90">
        <v>0</v>
      </c>
      <c r="C29" s="90">
        <v>0</v>
      </c>
      <c r="D29" s="90">
        <v>0</v>
      </c>
      <c r="E29" s="90">
        <v>0</v>
      </c>
      <c r="F29" s="90">
        <v>0</v>
      </c>
      <c r="G29" s="90">
        <v>0</v>
      </c>
      <c r="H29" s="90">
        <v>0</v>
      </c>
      <c r="I29" s="90">
        <v>0</v>
      </c>
      <c r="J29" s="90">
        <v>0</v>
      </c>
      <c r="K29" s="90">
        <v>0</v>
      </c>
      <c r="L29" s="90">
        <v>0</v>
      </c>
      <c r="M29" s="90">
        <v>0</v>
      </c>
      <c r="N29" s="90">
        <v>0</v>
      </c>
      <c r="O29" s="151" t="s">
        <v>392</v>
      </c>
    </row>
    <row r="30" spans="1:15">
      <c r="A30" s="77" t="s">
        <v>64</v>
      </c>
      <c r="B30" s="90">
        <v>0</v>
      </c>
      <c r="C30" s="90">
        <v>0</v>
      </c>
      <c r="D30" s="90">
        <v>0</v>
      </c>
      <c r="E30" s="90">
        <v>0</v>
      </c>
      <c r="F30" s="90">
        <v>0</v>
      </c>
      <c r="G30" s="90">
        <v>0</v>
      </c>
      <c r="H30" s="90">
        <v>0</v>
      </c>
      <c r="I30" s="90">
        <v>0</v>
      </c>
      <c r="J30" s="90">
        <v>0</v>
      </c>
      <c r="K30" s="90">
        <v>0</v>
      </c>
      <c r="L30" s="90">
        <v>0</v>
      </c>
      <c r="M30" s="90">
        <v>0</v>
      </c>
      <c r="N30" s="90">
        <v>0</v>
      </c>
      <c r="O30" s="151" t="s">
        <v>391</v>
      </c>
    </row>
    <row r="31" spans="1:15">
      <c r="A31" s="77" t="s">
        <v>65</v>
      </c>
      <c r="B31" s="90">
        <v>0</v>
      </c>
      <c r="C31" s="90">
        <v>0</v>
      </c>
      <c r="D31" s="90">
        <v>0</v>
      </c>
      <c r="E31" s="90">
        <v>0</v>
      </c>
      <c r="F31" s="90">
        <v>0</v>
      </c>
      <c r="G31" s="90">
        <v>0</v>
      </c>
      <c r="H31" s="90">
        <v>0</v>
      </c>
      <c r="I31" s="90">
        <v>0</v>
      </c>
      <c r="J31" s="90">
        <v>0</v>
      </c>
      <c r="K31" s="90">
        <v>0</v>
      </c>
      <c r="L31" s="90">
        <v>0</v>
      </c>
      <c r="M31" s="90">
        <v>0</v>
      </c>
      <c r="N31" s="90">
        <v>0</v>
      </c>
      <c r="O31" s="151" t="s">
        <v>389</v>
      </c>
    </row>
    <row r="32" spans="1:15">
      <c r="A32" s="77" t="s">
        <v>66</v>
      </c>
      <c r="B32" s="90">
        <v>0</v>
      </c>
      <c r="C32" s="90">
        <v>0</v>
      </c>
      <c r="D32" s="90">
        <v>0</v>
      </c>
      <c r="E32" s="90">
        <v>0</v>
      </c>
      <c r="F32" s="90">
        <v>0</v>
      </c>
      <c r="G32" s="90">
        <v>0</v>
      </c>
      <c r="H32" s="90">
        <v>0</v>
      </c>
      <c r="I32" s="90">
        <v>0.15083772000000001</v>
      </c>
      <c r="J32" s="90">
        <v>0</v>
      </c>
      <c r="K32" s="90">
        <v>0.15083772000000001</v>
      </c>
      <c r="L32" s="90">
        <v>0.15083772000000001</v>
      </c>
      <c r="M32" s="90">
        <v>0.15083772000000001</v>
      </c>
      <c r="N32" s="90">
        <v>0.15083772000000001</v>
      </c>
      <c r="O32" s="151" t="s">
        <v>388</v>
      </c>
    </row>
    <row r="33" spans="1:15">
      <c r="A33" s="77" t="s">
        <v>67</v>
      </c>
      <c r="B33" s="70">
        <v>11646.694548815305</v>
      </c>
      <c r="C33" s="70">
        <v>11924.762331016806</v>
      </c>
      <c r="D33" s="70">
        <v>11836.17180633709</v>
      </c>
      <c r="E33" s="70">
        <v>11913.255630229305</v>
      </c>
      <c r="F33" s="70">
        <v>11371.474945817305</v>
      </c>
      <c r="G33" s="70">
        <v>11261.83942342541</v>
      </c>
      <c r="H33" s="70">
        <v>12045.785833244907</v>
      </c>
      <c r="I33" s="70">
        <v>11896.191704287801</v>
      </c>
      <c r="J33" s="70">
        <v>11887.002785536801</v>
      </c>
      <c r="K33" s="70">
        <v>12744.302284399368</v>
      </c>
      <c r="L33" s="70">
        <v>13587.351236372337</v>
      </c>
      <c r="M33" s="70">
        <v>13081.820424108137</v>
      </c>
      <c r="N33" s="70">
        <v>13898.521151778144</v>
      </c>
      <c r="O33" s="151" t="s">
        <v>387</v>
      </c>
    </row>
    <row r="34" spans="1:15" s="89" customFormat="1" ht="9">
      <c r="A34" s="75" t="s">
        <v>537</v>
      </c>
      <c r="B34" s="87">
        <v>564.22758521208846</v>
      </c>
      <c r="C34" s="87">
        <v>659.49964656972054</v>
      </c>
      <c r="D34" s="87">
        <v>708.96982196548731</v>
      </c>
      <c r="E34" s="87">
        <v>831.7112204404873</v>
      </c>
      <c r="F34" s="87">
        <v>794.26418818648733</v>
      </c>
      <c r="G34" s="87">
        <v>908.53525337486894</v>
      </c>
      <c r="H34" s="87">
        <v>1015.6005693388689</v>
      </c>
      <c r="I34" s="87">
        <v>1217.7730564221406</v>
      </c>
      <c r="J34" s="87">
        <v>1245.0488390241007</v>
      </c>
      <c r="K34" s="87">
        <v>474.83186027800002</v>
      </c>
      <c r="L34" s="87">
        <v>577.13887418299998</v>
      </c>
      <c r="M34" s="87">
        <v>668.44292273999997</v>
      </c>
      <c r="N34" s="87">
        <v>692.09526482000001</v>
      </c>
      <c r="O34" s="150" t="s">
        <v>629</v>
      </c>
    </row>
    <row r="35" spans="1:15">
      <c r="A35" s="77" t="s">
        <v>538</v>
      </c>
      <c r="B35" s="70">
        <v>300</v>
      </c>
      <c r="C35" s="70">
        <v>300</v>
      </c>
      <c r="D35" s="70">
        <v>300</v>
      </c>
      <c r="E35" s="70">
        <v>300</v>
      </c>
      <c r="F35" s="70">
        <v>300</v>
      </c>
      <c r="G35" s="70">
        <v>300</v>
      </c>
      <c r="H35" s="70">
        <v>300</v>
      </c>
      <c r="I35" s="70">
        <v>300</v>
      </c>
      <c r="J35" s="70">
        <v>300</v>
      </c>
      <c r="K35" s="70">
        <v>300</v>
      </c>
      <c r="L35" s="70">
        <v>300</v>
      </c>
      <c r="M35" s="70">
        <v>300</v>
      </c>
      <c r="N35" s="70">
        <v>300</v>
      </c>
      <c r="O35" s="151" t="s">
        <v>622</v>
      </c>
    </row>
    <row r="36" spans="1:15">
      <c r="A36" s="77" t="s">
        <v>623</v>
      </c>
      <c r="B36" s="70">
        <v>264.22758521208851</v>
      </c>
      <c r="C36" s="70">
        <v>359.4996465697206</v>
      </c>
      <c r="D36" s="70">
        <v>408.96982196548726</v>
      </c>
      <c r="E36" s="70">
        <v>531.7112204404873</v>
      </c>
      <c r="F36" s="70">
        <v>494.26418818648722</v>
      </c>
      <c r="G36" s="70">
        <v>608.53525337486894</v>
      </c>
      <c r="H36" s="70">
        <v>715.60056933886892</v>
      </c>
      <c r="I36" s="70">
        <v>917.7730564221406</v>
      </c>
      <c r="J36" s="70">
        <v>945.04883902410086</v>
      </c>
      <c r="K36" s="70">
        <v>174.83186027799999</v>
      </c>
      <c r="L36" s="70">
        <v>277.13887418299998</v>
      </c>
      <c r="M36" s="70">
        <v>368.44292273999997</v>
      </c>
      <c r="N36" s="70">
        <v>392.09526482000001</v>
      </c>
      <c r="O36" s="151" t="s">
        <v>624</v>
      </c>
    </row>
    <row r="37" spans="1:15">
      <c r="A37" s="78" t="s">
        <v>277</v>
      </c>
      <c r="B37" s="90">
        <v>-49.37876065691146</v>
      </c>
      <c r="C37" s="90">
        <v>-49.378760658279404</v>
      </c>
      <c r="D37" s="90">
        <v>0</v>
      </c>
      <c r="E37" s="90">
        <v>-49.378760657512743</v>
      </c>
      <c r="F37" s="90">
        <v>-49.378760657512743</v>
      </c>
      <c r="G37" s="90">
        <v>0</v>
      </c>
      <c r="H37" s="90">
        <v>0</v>
      </c>
      <c r="I37" s="90">
        <v>3.9931355288162234</v>
      </c>
      <c r="J37" s="90">
        <v>917.77305642110082</v>
      </c>
      <c r="K37" s="90">
        <v>0</v>
      </c>
      <c r="L37" s="90">
        <v>0</v>
      </c>
      <c r="M37" s="90">
        <v>0</v>
      </c>
      <c r="N37" s="90">
        <v>0</v>
      </c>
      <c r="O37" s="153" t="s">
        <v>625</v>
      </c>
    </row>
    <row r="38" spans="1:15">
      <c r="A38" s="78" t="s">
        <v>278</v>
      </c>
      <c r="B38" s="90">
        <v>0</v>
      </c>
      <c r="C38" s="90">
        <v>0</v>
      </c>
      <c r="D38" s="90">
        <v>-49.378760657512743</v>
      </c>
      <c r="E38" s="90">
        <v>0</v>
      </c>
      <c r="F38" s="90">
        <v>0</v>
      </c>
      <c r="G38" s="90">
        <v>0</v>
      </c>
      <c r="H38" s="90">
        <v>0</v>
      </c>
      <c r="I38" s="90">
        <v>0</v>
      </c>
      <c r="J38" s="90">
        <v>0</v>
      </c>
      <c r="K38" s="90">
        <v>0</v>
      </c>
      <c r="L38" s="90">
        <v>0</v>
      </c>
      <c r="M38" s="90">
        <v>0</v>
      </c>
      <c r="N38" s="90">
        <v>0</v>
      </c>
      <c r="O38" s="153" t="s">
        <v>626</v>
      </c>
    </row>
    <row r="39" spans="1:15">
      <c r="A39" s="78" t="s">
        <v>279</v>
      </c>
      <c r="B39" s="90">
        <v>313.60634586899999</v>
      </c>
      <c r="C39" s="90">
        <v>408.87840722800001</v>
      </c>
      <c r="D39" s="90">
        <v>458.34858262300003</v>
      </c>
      <c r="E39" s="90">
        <v>581.08998109799995</v>
      </c>
      <c r="F39" s="90">
        <v>543.64294884399999</v>
      </c>
      <c r="G39" s="90">
        <v>608.53525337486894</v>
      </c>
      <c r="H39" s="90">
        <v>715.60056933886892</v>
      </c>
      <c r="I39" s="90">
        <v>913.77992089332429</v>
      </c>
      <c r="J39" s="90">
        <v>27.275782603</v>
      </c>
      <c r="K39" s="90">
        <v>174.83186027799999</v>
      </c>
      <c r="L39" s="90">
        <v>277.13887418299998</v>
      </c>
      <c r="M39" s="90">
        <v>368.44292273999997</v>
      </c>
      <c r="N39" s="90">
        <v>392.09526482000001</v>
      </c>
      <c r="O39" s="153" t="s">
        <v>390</v>
      </c>
    </row>
    <row r="40" spans="1:15" s="89" customFormat="1" thickBot="1">
      <c r="A40" s="86" t="s">
        <v>68</v>
      </c>
      <c r="B40" s="87">
        <v>12210.922134027393</v>
      </c>
      <c r="C40" s="87">
        <v>12584.261977586526</v>
      </c>
      <c r="D40" s="87">
        <v>12545.141628302577</v>
      </c>
      <c r="E40" s="87">
        <v>12744.966850669793</v>
      </c>
      <c r="F40" s="87">
        <v>12165.739134003792</v>
      </c>
      <c r="G40" s="87">
        <v>12170.525514520279</v>
      </c>
      <c r="H40" s="87">
        <v>13061.537240303775</v>
      </c>
      <c r="I40" s="87">
        <v>13114.609548429942</v>
      </c>
      <c r="J40" s="87">
        <v>13132.406861182903</v>
      </c>
      <c r="K40" s="87">
        <v>13219.561363494367</v>
      </c>
      <c r="L40" s="87">
        <v>14164.909590172336</v>
      </c>
      <c r="M40" s="87">
        <v>13750.682826465138</v>
      </c>
      <c r="N40" s="87">
        <v>14591.035896215144</v>
      </c>
      <c r="O40" s="152" t="s">
        <v>386</v>
      </c>
    </row>
    <row r="41" spans="1:15" ht="10.5" thickBot="1">
      <c r="A41" s="607"/>
      <c r="B41" s="216"/>
      <c r="C41" s="216"/>
      <c r="D41" s="216"/>
      <c r="E41" s="216"/>
      <c r="F41" s="216"/>
      <c r="G41" s="216"/>
      <c r="H41" s="216"/>
      <c r="I41" s="216"/>
      <c r="J41" s="248"/>
      <c r="K41" s="248"/>
      <c r="L41" s="248"/>
      <c r="M41" s="248"/>
      <c r="N41" s="248"/>
      <c r="O41" s="127"/>
    </row>
    <row r="45" spans="1:15">
      <c r="B45" s="92"/>
      <c r="C45" s="92"/>
      <c r="D45" s="92"/>
      <c r="E45" s="92"/>
      <c r="F45" s="92"/>
      <c r="G45" s="92"/>
      <c r="H45" s="92"/>
      <c r="I45" s="92"/>
      <c r="J45" s="92"/>
      <c r="K45" s="92"/>
      <c r="L45" s="92"/>
      <c r="M45" s="92"/>
      <c r="N45" s="92"/>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s>
  <mergeCells count="2">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topLeftCell="A29" workbookViewId="0">
      <selection activeCell="AE5" sqref="AE5"/>
    </sheetView>
  </sheetViews>
  <sheetFormatPr defaultColWidth="9.140625" defaultRowHeight="9.75"/>
  <cols>
    <col min="1" max="1" width="39" style="61" customWidth="1"/>
    <col min="2" max="9" width="6.28515625" style="61" bestFit="1" customWidth="1"/>
    <col min="10" max="12" width="6.85546875" style="61" bestFit="1" customWidth="1"/>
    <col min="13" max="13" width="6.28515625" style="61" bestFit="1" customWidth="1"/>
    <col min="14" max="15" width="6.5703125" style="61" bestFit="1" customWidth="1"/>
    <col min="16" max="16" width="6.140625" style="61" bestFit="1" customWidth="1"/>
    <col min="17" max="18" width="6.5703125" style="61" bestFit="1" customWidth="1"/>
    <col min="19" max="21" width="6.85546875" style="61" bestFit="1" customWidth="1"/>
    <col min="22" max="23" width="6.5703125" style="61" bestFit="1" customWidth="1"/>
    <col min="24" max="30" width="5.85546875" style="61" customWidth="1"/>
    <col min="31" max="31" width="5.85546875" style="61" bestFit="1" customWidth="1"/>
    <col min="32" max="37" width="5.85546875" style="61" customWidth="1"/>
    <col min="38" max="38" width="46.5703125" style="61" customWidth="1"/>
    <col min="39" max="16384" width="9.140625" style="61"/>
  </cols>
  <sheetData>
    <row r="1" spans="1:39" s="138" customFormat="1" ht="12.75">
      <c r="A1" s="613" t="s">
        <v>322</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5"/>
    </row>
    <row r="2" spans="1:39" s="139" customFormat="1" ht="12.75">
      <c r="A2" s="662" t="s">
        <v>603</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4"/>
    </row>
    <row r="3" spans="1:39" s="62" customFormat="1" ht="10.5" thickBot="1">
      <c r="A3" s="14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133"/>
    </row>
    <row r="4" spans="1:39" ht="10.5" thickBot="1">
      <c r="A4" s="161" t="s">
        <v>5</v>
      </c>
      <c r="B4" s="63">
        <v>42005</v>
      </c>
      <c r="C4" s="64">
        <v>42036</v>
      </c>
      <c r="D4" s="41">
        <v>42064</v>
      </c>
      <c r="E4" s="41">
        <v>42095</v>
      </c>
      <c r="F4" s="41">
        <v>42125</v>
      </c>
      <c r="G4" s="41">
        <v>42156</v>
      </c>
      <c r="H4" s="41">
        <v>42186</v>
      </c>
      <c r="I4" s="41">
        <v>42217</v>
      </c>
      <c r="J4" s="41">
        <v>42248</v>
      </c>
      <c r="K4" s="41">
        <v>42278</v>
      </c>
      <c r="L4" s="161" t="s">
        <v>6</v>
      </c>
      <c r="M4" s="41">
        <v>42339</v>
      </c>
      <c r="N4" s="41">
        <v>42370</v>
      </c>
      <c r="O4" s="41">
        <v>42401</v>
      </c>
      <c r="P4" s="41">
        <v>42430</v>
      </c>
      <c r="Q4" s="41">
        <v>42461</v>
      </c>
      <c r="R4" s="41">
        <v>42491</v>
      </c>
      <c r="S4" s="41">
        <v>42522</v>
      </c>
      <c r="T4" s="41">
        <v>42552</v>
      </c>
      <c r="U4" s="41">
        <v>42583</v>
      </c>
      <c r="V4" s="41">
        <v>42614</v>
      </c>
      <c r="W4" s="41">
        <v>42644</v>
      </c>
      <c r="X4" s="41">
        <v>42675</v>
      </c>
      <c r="Y4" s="41">
        <v>42705</v>
      </c>
      <c r="Z4" s="41">
        <v>42736</v>
      </c>
      <c r="AA4" s="41">
        <v>42767</v>
      </c>
      <c r="AB4" s="41">
        <v>42795</v>
      </c>
      <c r="AC4" s="41">
        <v>42826</v>
      </c>
      <c r="AD4" s="41">
        <v>42856</v>
      </c>
      <c r="AE4" s="41">
        <v>42887</v>
      </c>
      <c r="AF4" s="41">
        <v>42917</v>
      </c>
      <c r="AG4" s="41">
        <v>42948</v>
      </c>
      <c r="AH4" s="41">
        <v>42979</v>
      </c>
      <c r="AI4" s="41">
        <v>43009</v>
      </c>
      <c r="AJ4" s="41">
        <v>43040</v>
      </c>
      <c r="AK4" s="41">
        <v>43070</v>
      </c>
      <c r="AL4" s="42" t="s">
        <v>144</v>
      </c>
    </row>
    <row r="5" spans="1:39">
      <c r="A5" s="75" t="s">
        <v>535</v>
      </c>
      <c r="B5" s="69"/>
      <c r="C5" s="70"/>
      <c r="D5" s="70"/>
      <c r="E5" s="70"/>
      <c r="F5" s="70"/>
      <c r="G5" s="70"/>
      <c r="H5" s="71"/>
      <c r="I5" s="70"/>
      <c r="J5" s="70"/>
      <c r="K5" s="70"/>
      <c r="L5" s="70"/>
      <c r="M5" s="70"/>
      <c r="N5" s="76"/>
      <c r="O5" s="76"/>
      <c r="P5" s="76"/>
      <c r="Q5" s="76"/>
      <c r="R5" s="76"/>
      <c r="S5" s="76"/>
      <c r="T5" s="76"/>
      <c r="U5" s="76"/>
      <c r="V5" s="76"/>
      <c r="W5" s="76"/>
      <c r="X5" s="76"/>
      <c r="Y5" s="76"/>
      <c r="Z5" s="76"/>
      <c r="AA5" s="76"/>
      <c r="AB5" s="76"/>
      <c r="AC5" s="76"/>
      <c r="AD5" s="76"/>
      <c r="AE5" s="76"/>
      <c r="AF5" s="76"/>
      <c r="AG5" s="76"/>
      <c r="AH5" s="76"/>
      <c r="AI5" s="76"/>
      <c r="AJ5" s="76"/>
      <c r="AK5" s="76"/>
      <c r="AL5" s="75" t="s">
        <v>285</v>
      </c>
    </row>
    <row r="6" spans="1:39">
      <c r="A6" s="77" t="s">
        <v>40</v>
      </c>
      <c r="B6" s="69">
        <v>0</v>
      </c>
      <c r="C6" s="70">
        <v>0</v>
      </c>
      <c r="D6" s="70">
        <v>0</v>
      </c>
      <c r="E6" s="70">
        <v>0</v>
      </c>
      <c r="F6" s="70">
        <v>0</v>
      </c>
      <c r="G6" s="70">
        <v>0</v>
      </c>
      <c r="H6" s="71">
        <v>0</v>
      </c>
      <c r="I6" s="70">
        <v>0</v>
      </c>
      <c r="J6" s="70">
        <v>0</v>
      </c>
      <c r="K6" s="70">
        <v>0</v>
      </c>
      <c r="L6" s="70">
        <v>0</v>
      </c>
      <c r="M6" s="70">
        <v>0</v>
      </c>
      <c r="N6" s="76">
        <v>0</v>
      </c>
      <c r="O6" s="76">
        <v>0</v>
      </c>
      <c r="P6" s="76">
        <v>0</v>
      </c>
      <c r="Q6" s="76">
        <v>0</v>
      </c>
      <c r="R6" s="76">
        <v>0</v>
      </c>
      <c r="S6" s="76">
        <v>0</v>
      </c>
      <c r="T6" s="76">
        <v>0</v>
      </c>
      <c r="U6" s="76">
        <v>0</v>
      </c>
      <c r="V6" s="76">
        <v>0</v>
      </c>
      <c r="W6" s="76">
        <v>0</v>
      </c>
      <c r="X6" s="76">
        <v>0</v>
      </c>
      <c r="Y6" s="76">
        <v>0</v>
      </c>
      <c r="Z6" s="76">
        <v>0</v>
      </c>
      <c r="AA6" s="76">
        <v>0</v>
      </c>
      <c r="AB6" s="76">
        <v>0</v>
      </c>
      <c r="AC6" s="76">
        <v>0.47929923606999997</v>
      </c>
      <c r="AD6" s="76">
        <v>0</v>
      </c>
      <c r="AE6" s="76">
        <v>0</v>
      </c>
      <c r="AF6" s="76"/>
      <c r="AG6" s="76"/>
      <c r="AH6" s="76"/>
      <c r="AI6" s="76"/>
      <c r="AJ6" s="76"/>
      <c r="AK6" s="76"/>
      <c r="AL6" s="77" t="s">
        <v>353</v>
      </c>
    </row>
    <row r="7" spans="1:39">
      <c r="A7" s="77" t="s">
        <v>41</v>
      </c>
      <c r="B7" s="69">
        <f>SUM(B8:B9)</f>
        <v>0</v>
      </c>
      <c r="C7" s="69">
        <f t="shared" ref="C7:N7" si="0">SUM(C8:C9)</f>
        <v>0</v>
      </c>
      <c r="D7" s="69">
        <f t="shared" si="0"/>
        <v>0</v>
      </c>
      <c r="E7" s="69">
        <f t="shared" si="0"/>
        <v>0</v>
      </c>
      <c r="F7" s="69">
        <f t="shared" si="0"/>
        <v>0</v>
      </c>
      <c r="G7" s="69">
        <f t="shared" si="0"/>
        <v>0</v>
      </c>
      <c r="H7" s="69">
        <f t="shared" si="0"/>
        <v>0</v>
      </c>
      <c r="I7" s="69">
        <f t="shared" si="0"/>
        <v>0</v>
      </c>
      <c r="J7" s="69">
        <f t="shared" si="0"/>
        <v>0</v>
      </c>
      <c r="K7" s="69">
        <f t="shared" si="0"/>
        <v>0</v>
      </c>
      <c r="L7" s="69">
        <f t="shared" si="0"/>
        <v>0</v>
      </c>
      <c r="M7" s="69">
        <f t="shared" si="0"/>
        <v>0</v>
      </c>
      <c r="N7" s="69">
        <f t="shared" si="0"/>
        <v>0</v>
      </c>
      <c r="O7" s="69">
        <v>0</v>
      </c>
      <c r="P7" s="76">
        <v>0</v>
      </c>
      <c r="Q7" s="69">
        <v>0</v>
      </c>
      <c r="R7" s="69">
        <v>0</v>
      </c>
      <c r="S7" s="69">
        <v>0</v>
      </c>
      <c r="T7" s="69">
        <v>0</v>
      </c>
      <c r="U7" s="69">
        <v>0</v>
      </c>
      <c r="V7" s="69">
        <v>0</v>
      </c>
      <c r="W7" s="69">
        <v>0</v>
      </c>
      <c r="X7" s="69">
        <v>0</v>
      </c>
      <c r="Y7" s="69">
        <v>0</v>
      </c>
      <c r="Z7" s="69">
        <v>0</v>
      </c>
      <c r="AA7" s="69">
        <v>0</v>
      </c>
      <c r="AB7" s="69">
        <v>0</v>
      </c>
      <c r="AC7" s="69">
        <v>0</v>
      </c>
      <c r="AD7" s="69">
        <v>0</v>
      </c>
      <c r="AE7" s="69">
        <v>0</v>
      </c>
      <c r="AF7" s="69"/>
      <c r="AG7" s="69"/>
      <c r="AH7" s="69"/>
      <c r="AI7" s="69"/>
      <c r="AJ7" s="69"/>
      <c r="AK7" s="69"/>
      <c r="AL7" s="77" t="s">
        <v>355</v>
      </c>
    </row>
    <row r="8" spans="1:39">
      <c r="A8" s="78" t="s">
        <v>263</v>
      </c>
      <c r="B8" s="69">
        <v>0</v>
      </c>
      <c r="C8" s="70">
        <v>0</v>
      </c>
      <c r="D8" s="70">
        <v>0</v>
      </c>
      <c r="E8" s="70">
        <v>0</v>
      </c>
      <c r="F8" s="70">
        <v>0</v>
      </c>
      <c r="G8" s="70">
        <v>0</v>
      </c>
      <c r="H8" s="70">
        <v>0</v>
      </c>
      <c r="I8" s="70">
        <v>0</v>
      </c>
      <c r="J8" s="70">
        <v>0</v>
      </c>
      <c r="K8" s="70">
        <v>0</v>
      </c>
      <c r="L8" s="70">
        <v>0</v>
      </c>
      <c r="M8" s="70">
        <v>0</v>
      </c>
      <c r="N8" s="76">
        <v>0</v>
      </c>
      <c r="O8" s="76">
        <v>0</v>
      </c>
      <c r="P8" s="76">
        <v>0</v>
      </c>
      <c r="Q8" s="76">
        <v>0</v>
      </c>
      <c r="R8" s="76">
        <v>0</v>
      </c>
      <c r="S8" s="76">
        <v>0</v>
      </c>
      <c r="T8" s="76">
        <v>0</v>
      </c>
      <c r="U8" s="76">
        <v>0</v>
      </c>
      <c r="V8" s="76">
        <v>0</v>
      </c>
      <c r="W8" s="76">
        <v>0</v>
      </c>
      <c r="X8" s="76">
        <v>0</v>
      </c>
      <c r="Y8" s="76">
        <v>0</v>
      </c>
      <c r="Z8" s="76">
        <v>0</v>
      </c>
      <c r="AA8" s="76">
        <v>0</v>
      </c>
      <c r="AB8" s="76">
        <v>0</v>
      </c>
      <c r="AC8" s="76">
        <v>0</v>
      </c>
      <c r="AD8" s="76">
        <v>0</v>
      </c>
      <c r="AE8" s="76">
        <v>0</v>
      </c>
      <c r="AF8" s="76"/>
      <c r="AG8" s="76"/>
      <c r="AH8" s="76"/>
      <c r="AI8" s="76"/>
      <c r="AJ8" s="76"/>
      <c r="AK8" s="76"/>
      <c r="AL8" s="78" t="s">
        <v>356</v>
      </c>
    </row>
    <row r="9" spans="1:39">
      <c r="A9" s="78" t="s">
        <v>264</v>
      </c>
      <c r="B9" s="69">
        <v>0</v>
      </c>
      <c r="C9" s="70">
        <v>0</v>
      </c>
      <c r="D9" s="70">
        <v>0</v>
      </c>
      <c r="E9" s="70">
        <v>0</v>
      </c>
      <c r="F9" s="70">
        <v>0</v>
      </c>
      <c r="G9" s="70">
        <v>0</v>
      </c>
      <c r="H9" s="70">
        <v>0</v>
      </c>
      <c r="I9" s="70">
        <v>0</v>
      </c>
      <c r="J9" s="70">
        <v>0</v>
      </c>
      <c r="K9" s="70">
        <v>0</v>
      </c>
      <c r="L9" s="70">
        <v>0</v>
      </c>
      <c r="M9" s="70">
        <v>0</v>
      </c>
      <c r="N9" s="76">
        <v>0</v>
      </c>
      <c r="O9" s="76">
        <v>0</v>
      </c>
      <c r="P9" s="76">
        <v>0</v>
      </c>
      <c r="Q9" s="76">
        <v>0</v>
      </c>
      <c r="R9" s="76">
        <v>0</v>
      </c>
      <c r="S9" s="76">
        <v>0</v>
      </c>
      <c r="T9" s="76">
        <v>0</v>
      </c>
      <c r="U9" s="76">
        <v>0</v>
      </c>
      <c r="V9" s="76">
        <v>0</v>
      </c>
      <c r="W9" s="76">
        <v>0</v>
      </c>
      <c r="X9" s="76">
        <v>0</v>
      </c>
      <c r="Y9" s="76">
        <v>0</v>
      </c>
      <c r="Z9" s="76">
        <v>0</v>
      </c>
      <c r="AA9" s="76">
        <v>0</v>
      </c>
      <c r="AB9" s="76">
        <v>0</v>
      </c>
      <c r="AC9" s="76">
        <v>0</v>
      </c>
      <c r="AD9" s="76">
        <v>0</v>
      </c>
      <c r="AE9" s="76">
        <v>0</v>
      </c>
      <c r="AF9" s="76"/>
      <c r="AG9" s="76"/>
      <c r="AH9" s="76"/>
      <c r="AI9" s="76"/>
      <c r="AJ9" s="76"/>
      <c r="AK9" s="76"/>
      <c r="AL9" s="78" t="s">
        <v>354</v>
      </c>
    </row>
    <row r="10" spans="1:39">
      <c r="A10" s="77" t="s">
        <v>42</v>
      </c>
      <c r="B10" s="69">
        <f>SUM(B11:B14)</f>
        <v>0.46521008806999997</v>
      </c>
      <c r="C10" s="69">
        <f t="shared" ref="C10:N10" si="1">SUM(C11:C14)</f>
        <v>0.46521008806999997</v>
      </c>
      <c r="D10" s="69">
        <f t="shared" si="1"/>
        <v>0.46521008806999997</v>
      </c>
      <c r="E10" s="69">
        <f t="shared" si="1"/>
        <v>0.46521008806999997</v>
      </c>
      <c r="F10" s="69">
        <f t="shared" si="1"/>
        <v>0.46521008806999997</v>
      </c>
      <c r="G10" s="69">
        <f t="shared" si="1"/>
        <v>0.46521008806999997</v>
      </c>
      <c r="H10" s="69">
        <f t="shared" si="1"/>
        <v>0.46521008806999997</v>
      </c>
      <c r="I10" s="69">
        <f t="shared" si="1"/>
        <v>0.46521008806999997</v>
      </c>
      <c r="J10" s="69">
        <f t="shared" si="1"/>
        <v>0.46521008806999997</v>
      </c>
      <c r="K10" s="69">
        <f t="shared" si="1"/>
        <v>0.46521008806999997</v>
      </c>
      <c r="L10" s="69">
        <f t="shared" si="1"/>
        <v>0.46521008806999997</v>
      </c>
      <c r="M10" s="69">
        <f t="shared" si="1"/>
        <v>0.46521008806999997</v>
      </c>
      <c r="N10" s="69">
        <f t="shared" si="1"/>
        <v>0.47305242425999999</v>
      </c>
      <c r="O10" s="69">
        <v>0.47305242406999998</v>
      </c>
      <c r="P10" s="76">
        <v>0.47305242406999998</v>
      </c>
      <c r="Q10" s="69">
        <v>0.47305242406999998</v>
      </c>
      <c r="R10" s="69">
        <v>0.47305242406999998</v>
      </c>
      <c r="S10" s="69">
        <v>0.47305242406999998</v>
      </c>
      <c r="T10" s="69">
        <v>0.47305242406999998</v>
      </c>
      <c r="U10" s="69">
        <v>0.47305242406999998</v>
      </c>
      <c r="V10" s="69">
        <v>0.47305242406999998</v>
      </c>
      <c r="W10" s="69">
        <v>0.47305242406999998</v>
      </c>
      <c r="X10" s="69">
        <v>0.47305242406999998</v>
      </c>
      <c r="Y10" s="69">
        <v>0.47305242406999998</v>
      </c>
      <c r="Z10" s="69">
        <v>0.47305242406999998</v>
      </c>
      <c r="AA10" s="69">
        <v>0.47929923606999997</v>
      </c>
      <c r="AB10" s="69">
        <v>0.47929923606999997</v>
      </c>
      <c r="AC10" s="69">
        <v>0</v>
      </c>
      <c r="AD10" s="69">
        <v>0.47929923606999997</v>
      </c>
      <c r="AE10" s="69">
        <v>0.47929923606999997</v>
      </c>
      <c r="AF10" s="69"/>
      <c r="AG10" s="69"/>
      <c r="AH10" s="69"/>
      <c r="AI10" s="69"/>
      <c r="AJ10" s="69"/>
      <c r="AK10" s="69"/>
      <c r="AL10" s="77" t="s">
        <v>357</v>
      </c>
      <c r="AM10" s="79" t="s">
        <v>552</v>
      </c>
    </row>
    <row r="11" spans="1:39">
      <c r="A11" s="78" t="s">
        <v>263</v>
      </c>
      <c r="B11" s="70">
        <v>0.46521008806999997</v>
      </c>
      <c r="C11" s="70">
        <v>0.46521008806999997</v>
      </c>
      <c r="D11" s="70">
        <v>0.46521008806999997</v>
      </c>
      <c r="E11" s="70">
        <v>0.46521008806999997</v>
      </c>
      <c r="F11" s="70">
        <v>0.46521008806999997</v>
      </c>
      <c r="G11" s="70">
        <v>0.46521008806999997</v>
      </c>
      <c r="H11" s="70">
        <v>0.46521008806999997</v>
      </c>
      <c r="I11" s="70">
        <v>0.46521008806999997</v>
      </c>
      <c r="J11" s="70">
        <v>0.46521008806999997</v>
      </c>
      <c r="K11" s="70">
        <v>0.46521008806999997</v>
      </c>
      <c r="L11" s="70">
        <v>0.46521008806999997</v>
      </c>
      <c r="M11" s="70">
        <v>0.46521008806999997</v>
      </c>
      <c r="N11" s="76">
        <v>0.47305242425999999</v>
      </c>
      <c r="O11" s="76">
        <v>0.47305242406999998</v>
      </c>
      <c r="P11" s="76">
        <v>0.47305242406999998</v>
      </c>
      <c r="Q11" s="76">
        <v>0.47305242406999998</v>
      </c>
      <c r="R11" s="76">
        <v>0.47305242406999998</v>
      </c>
      <c r="S11" s="76">
        <v>0.47305242406999998</v>
      </c>
      <c r="T11" s="76">
        <v>0.47305242406999998</v>
      </c>
      <c r="U11" s="76">
        <v>0.47305242406999998</v>
      </c>
      <c r="V11" s="76">
        <v>0.47305242406999998</v>
      </c>
      <c r="W11" s="76">
        <v>0.47305242406999998</v>
      </c>
      <c r="X11" s="76">
        <v>0.47305242406999998</v>
      </c>
      <c r="Y11" s="76">
        <v>0.47305242406999998</v>
      </c>
      <c r="Z11" s="76">
        <v>0.47305242406999998</v>
      </c>
      <c r="AA11" s="76">
        <v>0.47929923606999997</v>
      </c>
      <c r="AB11" s="76">
        <v>0.47929923606999997</v>
      </c>
      <c r="AC11" s="76">
        <v>0</v>
      </c>
      <c r="AD11" s="76">
        <v>0.47929923606999997</v>
      </c>
      <c r="AE11" s="76">
        <v>0.47929923606999997</v>
      </c>
      <c r="AF11" s="76"/>
      <c r="AG11" s="76"/>
      <c r="AH11" s="76"/>
      <c r="AI11" s="76"/>
      <c r="AJ11" s="76"/>
      <c r="AK11" s="76"/>
      <c r="AL11" s="78" t="s">
        <v>356</v>
      </c>
    </row>
    <row r="12" spans="1:39" s="83" customFormat="1">
      <c r="A12" s="80" t="s">
        <v>265</v>
      </c>
      <c r="B12" s="81">
        <v>0</v>
      </c>
      <c r="C12" s="81">
        <v>0</v>
      </c>
      <c r="D12" s="81">
        <v>0</v>
      </c>
      <c r="E12" s="81">
        <v>0</v>
      </c>
      <c r="F12" s="81">
        <v>0</v>
      </c>
      <c r="G12" s="81">
        <v>0</v>
      </c>
      <c r="H12" s="81">
        <v>0</v>
      </c>
      <c r="I12" s="81">
        <v>0</v>
      </c>
      <c r="J12" s="81">
        <v>0</v>
      </c>
      <c r="K12" s="81">
        <v>0</v>
      </c>
      <c r="L12" s="81">
        <v>0</v>
      </c>
      <c r="M12" s="81">
        <v>0</v>
      </c>
      <c r="N12" s="82">
        <v>0</v>
      </c>
      <c r="O12" s="82">
        <v>0</v>
      </c>
      <c r="P12" s="76">
        <v>0</v>
      </c>
      <c r="Q12" s="82">
        <v>0</v>
      </c>
      <c r="R12" s="82">
        <v>0</v>
      </c>
      <c r="S12" s="82">
        <v>0</v>
      </c>
      <c r="T12" s="82">
        <v>0</v>
      </c>
      <c r="U12" s="82">
        <v>0</v>
      </c>
      <c r="V12" s="82">
        <v>0</v>
      </c>
      <c r="W12" s="82">
        <v>0</v>
      </c>
      <c r="X12" s="82">
        <v>0</v>
      </c>
      <c r="Y12" s="82">
        <v>0</v>
      </c>
      <c r="Z12" s="82">
        <v>0</v>
      </c>
      <c r="AA12" s="82">
        <v>0</v>
      </c>
      <c r="AB12" s="82">
        <v>0</v>
      </c>
      <c r="AC12" s="82">
        <v>0</v>
      </c>
      <c r="AD12" s="82">
        <v>0</v>
      </c>
      <c r="AE12" s="82">
        <v>0</v>
      </c>
      <c r="AF12" s="82"/>
      <c r="AG12" s="82"/>
      <c r="AH12" s="82"/>
      <c r="AI12" s="82"/>
      <c r="AJ12" s="82"/>
      <c r="AK12" s="82"/>
      <c r="AL12" s="80" t="s">
        <v>358</v>
      </c>
    </row>
    <row r="13" spans="1:39">
      <c r="A13" s="78" t="s">
        <v>264</v>
      </c>
      <c r="B13" s="70">
        <v>0</v>
      </c>
      <c r="C13" s="70">
        <v>0</v>
      </c>
      <c r="D13" s="70">
        <v>0</v>
      </c>
      <c r="E13" s="70">
        <v>0</v>
      </c>
      <c r="F13" s="70">
        <v>0</v>
      </c>
      <c r="G13" s="70">
        <v>0</v>
      </c>
      <c r="H13" s="70">
        <v>0</v>
      </c>
      <c r="I13" s="70">
        <v>0</v>
      </c>
      <c r="J13" s="70">
        <v>0</v>
      </c>
      <c r="K13" s="70">
        <v>0</v>
      </c>
      <c r="L13" s="70">
        <v>0</v>
      </c>
      <c r="M13" s="70">
        <v>0</v>
      </c>
      <c r="N13" s="76">
        <v>0</v>
      </c>
      <c r="O13" s="76">
        <v>0</v>
      </c>
      <c r="P13" s="76">
        <v>0</v>
      </c>
      <c r="Q13" s="76">
        <v>0</v>
      </c>
      <c r="R13" s="76">
        <v>0</v>
      </c>
      <c r="S13" s="76">
        <v>0</v>
      </c>
      <c r="T13" s="76">
        <v>0</v>
      </c>
      <c r="U13" s="76">
        <v>0</v>
      </c>
      <c r="V13" s="76">
        <v>0</v>
      </c>
      <c r="W13" s="76">
        <v>0</v>
      </c>
      <c r="X13" s="76">
        <v>0</v>
      </c>
      <c r="Y13" s="76">
        <v>0</v>
      </c>
      <c r="Z13" s="76">
        <v>0</v>
      </c>
      <c r="AA13" s="76">
        <v>0</v>
      </c>
      <c r="AB13" s="76">
        <v>0</v>
      </c>
      <c r="AC13" s="76">
        <v>0</v>
      </c>
      <c r="AD13" s="76">
        <v>0</v>
      </c>
      <c r="AE13" s="76">
        <v>0</v>
      </c>
      <c r="AF13" s="76"/>
      <c r="AG13" s="76"/>
      <c r="AH13" s="76"/>
      <c r="AI13" s="76"/>
      <c r="AJ13" s="76"/>
      <c r="AK13" s="76"/>
      <c r="AL13" s="78" t="s">
        <v>354</v>
      </c>
    </row>
    <row r="14" spans="1:39" s="83" customFormat="1">
      <c r="A14" s="80" t="s">
        <v>266</v>
      </c>
      <c r="B14" s="81">
        <v>0</v>
      </c>
      <c r="C14" s="81">
        <v>0</v>
      </c>
      <c r="D14" s="81">
        <v>0</v>
      </c>
      <c r="E14" s="81">
        <v>0</v>
      </c>
      <c r="F14" s="81">
        <v>0</v>
      </c>
      <c r="G14" s="81">
        <v>0</v>
      </c>
      <c r="H14" s="81">
        <v>0</v>
      </c>
      <c r="I14" s="81">
        <v>0</v>
      </c>
      <c r="J14" s="81">
        <v>0</v>
      </c>
      <c r="K14" s="81">
        <v>0</v>
      </c>
      <c r="L14" s="81">
        <v>0</v>
      </c>
      <c r="M14" s="81">
        <v>0</v>
      </c>
      <c r="N14" s="82">
        <v>0</v>
      </c>
      <c r="O14" s="82">
        <v>0</v>
      </c>
      <c r="P14" s="76">
        <v>0</v>
      </c>
      <c r="Q14" s="82">
        <v>0</v>
      </c>
      <c r="R14" s="82">
        <v>0</v>
      </c>
      <c r="S14" s="82">
        <v>0</v>
      </c>
      <c r="T14" s="82">
        <v>0</v>
      </c>
      <c r="U14" s="82">
        <v>0</v>
      </c>
      <c r="V14" s="82">
        <v>0</v>
      </c>
      <c r="W14" s="82">
        <v>0</v>
      </c>
      <c r="X14" s="82">
        <v>0</v>
      </c>
      <c r="Y14" s="82">
        <v>0</v>
      </c>
      <c r="Z14" s="82">
        <v>0</v>
      </c>
      <c r="AA14" s="82">
        <v>0</v>
      </c>
      <c r="AB14" s="82">
        <v>0</v>
      </c>
      <c r="AC14" s="82">
        <v>0</v>
      </c>
      <c r="AD14" s="82">
        <v>0</v>
      </c>
      <c r="AE14" s="82">
        <v>0</v>
      </c>
      <c r="AF14" s="82"/>
      <c r="AG14" s="82"/>
      <c r="AH14" s="82"/>
      <c r="AI14" s="82"/>
      <c r="AJ14" s="82"/>
      <c r="AK14" s="82"/>
      <c r="AL14" s="80" t="s">
        <v>359</v>
      </c>
    </row>
    <row r="15" spans="1:39">
      <c r="A15" s="77" t="s">
        <v>43</v>
      </c>
      <c r="B15" s="70">
        <f>SUM(B16:B19)</f>
        <v>0</v>
      </c>
      <c r="C15" s="70">
        <f t="shared" ref="C15:N15" si="2">SUM(C16:C19)</f>
        <v>0</v>
      </c>
      <c r="D15" s="70">
        <f t="shared" si="2"/>
        <v>0</v>
      </c>
      <c r="E15" s="70">
        <f t="shared" si="2"/>
        <v>0</v>
      </c>
      <c r="F15" s="70">
        <f t="shared" si="2"/>
        <v>0</v>
      </c>
      <c r="G15" s="70">
        <f t="shared" si="2"/>
        <v>0</v>
      </c>
      <c r="H15" s="70">
        <f t="shared" si="2"/>
        <v>0</v>
      </c>
      <c r="I15" s="70">
        <f t="shared" si="2"/>
        <v>0</v>
      </c>
      <c r="J15" s="70">
        <f t="shared" si="2"/>
        <v>0</v>
      </c>
      <c r="K15" s="70">
        <f t="shared" si="2"/>
        <v>0</v>
      </c>
      <c r="L15" s="70">
        <f t="shared" si="2"/>
        <v>0</v>
      </c>
      <c r="M15" s="70">
        <f t="shared" si="2"/>
        <v>0</v>
      </c>
      <c r="N15" s="70">
        <f t="shared" si="2"/>
        <v>0</v>
      </c>
      <c r="O15" s="70">
        <v>0</v>
      </c>
      <c r="P15" s="76">
        <v>0</v>
      </c>
      <c r="Q15" s="70">
        <v>0</v>
      </c>
      <c r="R15" s="70">
        <v>0</v>
      </c>
      <c r="S15" s="70">
        <v>0</v>
      </c>
      <c r="T15" s="70">
        <v>0</v>
      </c>
      <c r="U15" s="70">
        <v>0</v>
      </c>
      <c r="V15" s="70">
        <v>0</v>
      </c>
      <c r="W15" s="70">
        <v>0</v>
      </c>
      <c r="X15" s="70">
        <v>0</v>
      </c>
      <c r="Y15" s="70">
        <v>0</v>
      </c>
      <c r="Z15" s="70">
        <v>0</v>
      </c>
      <c r="AA15" s="70">
        <v>0</v>
      </c>
      <c r="AB15" s="70">
        <v>0</v>
      </c>
      <c r="AC15" s="70">
        <v>0</v>
      </c>
      <c r="AD15" s="70">
        <v>0</v>
      </c>
      <c r="AE15" s="70">
        <v>0</v>
      </c>
      <c r="AF15" s="70"/>
      <c r="AG15" s="70"/>
      <c r="AH15" s="70"/>
      <c r="AI15" s="70"/>
      <c r="AJ15" s="70"/>
      <c r="AK15" s="70"/>
      <c r="AL15" s="77" t="s">
        <v>360</v>
      </c>
    </row>
    <row r="16" spans="1:39">
      <c r="A16" s="78" t="s">
        <v>263</v>
      </c>
      <c r="B16" s="70">
        <v>0</v>
      </c>
      <c r="C16" s="70">
        <v>0</v>
      </c>
      <c r="D16" s="70">
        <v>0</v>
      </c>
      <c r="E16" s="70">
        <v>0</v>
      </c>
      <c r="F16" s="70">
        <v>0</v>
      </c>
      <c r="G16" s="70">
        <v>0</v>
      </c>
      <c r="H16" s="70">
        <v>0</v>
      </c>
      <c r="I16" s="70">
        <v>0</v>
      </c>
      <c r="J16" s="70">
        <v>0</v>
      </c>
      <c r="K16" s="70">
        <v>0</v>
      </c>
      <c r="L16" s="70">
        <v>0</v>
      </c>
      <c r="M16" s="70">
        <v>0</v>
      </c>
      <c r="N16" s="76">
        <v>0</v>
      </c>
      <c r="O16" s="76">
        <v>0</v>
      </c>
      <c r="P16" s="76">
        <v>0</v>
      </c>
      <c r="Q16" s="76">
        <v>0</v>
      </c>
      <c r="R16" s="76">
        <v>0</v>
      </c>
      <c r="S16" s="76">
        <v>0</v>
      </c>
      <c r="T16" s="76">
        <v>0</v>
      </c>
      <c r="U16" s="76">
        <v>0</v>
      </c>
      <c r="V16" s="76">
        <v>0</v>
      </c>
      <c r="W16" s="76">
        <v>0</v>
      </c>
      <c r="X16" s="76">
        <v>0</v>
      </c>
      <c r="Y16" s="76">
        <v>0</v>
      </c>
      <c r="Z16" s="76">
        <v>0</v>
      </c>
      <c r="AA16" s="76">
        <v>0</v>
      </c>
      <c r="AB16" s="76">
        <v>0</v>
      </c>
      <c r="AC16" s="76">
        <v>0</v>
      </c>
      <c r="AD16" s="76">
        <v>0</v>
      </c>
      <c r="AE16" s="76">
        <v>0</v>
      </c>
      <c r="AF16" s="76"/>
      <c r="AG16" s="76"/>
      <c r="AH16" s="76"/>
      <c r="AI16" s="76"/>
      <c r="AJ16" s="76"/>
      <c r="AK16" s="76"/>
      <c r="AL16" s="78" t="s">
        <v>356</v>
      </c>
    </row>
    <row r="17" spans="1:41" s="83" customFormat="1">
      <c r="A17" s="80" t="s">
        <v>267</v>
      </c>
      <c r="B17" s="81">
        <v>0</v>
      </c>
      <c r="C17" s="81">
        <v>0</v>
      </c>
      <c r="D17" s="81">
        <v>0</v>
      </c>
      <c r="E17" s="81">
        <v>0</v>
      </c>
      <c r="F17" s="81">
        <v>0</v>
      </c>
      <c r="G17" s="81">
        <v>0</v>
      </c>
      <c r="H17" s="81">
        <v>0</v>
      </c>
      <c r="I17" s="81">
        <v>0</v>
      </c>
      <c r="J17" s="81">
        <v>0</v>
      </c>
      <c r="K17" s="81">
        <v>0</v>
      </c>
      <c r="L17" s="81">
        <v>0</v>
      </c>
      <c r="M17" s="81">
        <v>0</v>
      </c>
      <c r="N17" s="82">
        <v>0</v>
      </c>
      <c r="O17" s="82">
        <v>0</v>
      </c>
      <c r="P17" s="76">
        <v>0</v>
      </c>
      <c r="Q17" s="82">
        <v>0</v>
      </c>
      <c r="R17" s="82">
        <v>0</v>
      </c>
      <c r="S17" s="82">
        <v>0</v>
      </c>
      <c r="T17" s="82">
        <v>0</v>
      </c>
      <c r="U17" s="82">
        <v>0</v>
      </c>
      <c r="V17" s="82">
        <v>0</v>
      </c>
      <c r="W17" s="82">
        <v>0</v>
      </c>
      <c r="X17" s="82">
        <v>0</v>
      </c>
      <c r="Y17" s="82">
        <v>0</v>
      </c>
      <c r="Z17" s="82">
        <v>0</v>
      </c>
      <c r="AA17" s="82">
        <v>0</v>
      </c>
      <c r="AB17" s="82">
        <v>0</v>
      </c>
      <c r="AC17" s="82">
        <v>0</v>
      </c>
      <c r="AD17" s="82">
        <v>0</v>
      </c>
      <c r="AE17" s="82">
        <v>0</v>
      </c>
      <c r="AF17" s="82"/>
      <c r="AG17" s="82"/>
      <c r="AH17" s="82"/>
      <c r="AI17" s="82"/>
      <c r="AJ17" s="82"/>
      <c r="AK17" s="82"/>
      <c r="AL17" s="80" t="s">
        <v>361</v>
      </c>
    </row>
    <row r="18" spans="1:41">
      <c r="A18" s="78" t="s">
        <v>264</v>
      </c>
      <c r="B18" s="70">
        <v>0</v>
      </c>
      <c r="C18" s="70">
        <v>0</v>
      </c>
      <c r="D18" s="70">
        <v>0</v>
      </c>
      <c r="E18" s="70">
        <v>0</v>
      </c>
      <c r="F18" s="70">
        <v>0</v>
      </c>
      <c r="G18" s="70">
        <v>0</v>
      </c>
      <c r="H18" s="70">
        <v>0</v>
      </c>
      <c r="I18" s="70">
        <v>0</v>
      </c>
      <c r="J18" s="70">
        <v>0</v>
      </c>
      <c r="K18" s="70">
        <v>0</v>
      </c>
      <c r="L18" s="70">
        <v>0</v>
      </c>
      <c r="M18" s="70">
        <v>0</v>
      </c>
      <c r="N18" s="76">
        <v>0</v>
      </c>
      <c r="O18" s="76">
        <v>0</v>
      </c>
      <c r="P18" s="76">
        <v>0</v>
      </c>
      <c r="Q18" s="76">
        <v>0</v>
      </c>
      <c r="R18" s="76">
        <v>0</v>
      </c>
      <c r="S18" s="76">
        <v>0</v>
      </c>
      <c r="T18" s="76">
        <v>0</v>
      </c>
      <c r="U18" s="76">
        <v>0</v>
      </c>
      <c r="V18" s="76">
        <v>0</v>
      </c>
      <c r="W18" s="76">
        <v>0</v>
      </c>
      <c r="X18" s="76">
        <v>0</v>
      </c>
      <c r="Y18" s="76">
        <v>0</v>
      </c>
      <c r="Z18" s="76">
        <v>0</v>
      </c>
      <c r="AA18" s="76">
        <v>0</v>
      </c>
      <c r="AB18" s="76">
        <v>0</v>
      </c>
      <c r="AC18" s="76">
        <v>0</v>
      </c>
      <c r="AD18" s="76">
        <v>0</v>
      </c>
      <c r="AE18" s="76">
        <v>0</v>
      </c>
      <c r="AF18" s="76"/>
      <c r="AG18" s="76"/>
      <c r="AH18" s="76"/>
      <c r="AI18" s="76"/>
      <c r="AJ18" s="76"/>
      <c r="AK18" s="76"/>
      <c r="AL18" s="78" t="s">
        <v>354</v>
      </c>
    </row>
    <row r="19" spans="1:41" s="83" customFormat="1">
      <c r="A19" s="84" t="s">
        <v>268</v>
      </c>
      <c r="B19" s="81">
        <v>0</v>
      </c>
      <c r="C19" s="81">
        <v>0</v>
      </c>
      <c r="D19" s="81">
        <v>0</v>
      </c>
      <c r="E19" s="81">
        <v>0</v>
      </c>
      <c r="F19" s="81">
        <v>0</v>
      </c>
      <c r="G19" s="81">
        <v>0</v>
      </c>
      <c r="H19" s="81">
        <v>0</v>
      </c>
      <c r="I19" s="81">
        <v>0</v>
      </c>
      <c r="J19" s="81">
        <v>0</v>
      </c>
      <c r="K19" s="81">
        <v>0</v>
      </c>
      <c r="L19" s="81">
        <v>0</v>
      </c>
      <c r="M19" s="81">
        <v>0</v>
      </c>
      <c r="N19" s="82">
        <v>0</v>
      </c>
      <c r="O19" s="82">
        <v>0</v>
      </c>
      <c r="P19" s="76">
        <v>0</v>
      </c>
      <c r="Q19" s="82">
        <v>0</v>
      </c>
      <c r="R19" s="82">
        <v>0</v>
      </c>
      <c r="S19" s="82">
        <v>0</v>
      </c>
      <c r="T19" s="82">
        <v>0</v>
      </c>
      <c r="U19" s="82">
        <v>0</v>
      </c>
      <c r="V19" s="82">
        <v>0</v>
      </c>
      <c r="W19" s="82">
        <v>0</v>
      </c>
      <c r="X19" s="82">
        <v>0</v>
      </c>
      <c r="Y19" s="82">
        <v>0</v>
      </c>
      <c r="Z19" s="82">
        <v>0</v>
      </c>
      <c r="AA19" s="82">
        <v>0</v>
      </c>
      <c r="AB19" s="82">
        <v>0</v>
      </c>
      <c r="AC19" s="82">
        <v>0</v>
      </c>
      <c r="AD19" s="82">
        <v>0</v>
      </c>
      <c r="AE19" s="82">
        <v>0</v>
      </c>
      <c r="AF19" s="82"/>
      <c r="AG19" s="82"/>
      <c r="AH19" s="82"/>
      <c r="AI19" s="82"/>
      <c r="AJ19" s="82"/>
      <c r="AK19" s="82"/>
      <c r="AL19" s="84" t="s">
        <v>361</v>
      </c>
    </row>
    <row r="20" spans="1:41">
      <c r="A20" s="77" t="s">
        <v>44</v>
      </c>
      <c r="B20" s="70">
        <f>SUM(B21:B24)</f>
        <v>0</v>
      </c>
      <c r="C20" s="70">
        <f t="shared" ref="C20:N20" si="3">SUM(C21:C24)</f>
        <v>0</v>
      </c>
      <c r="D20" s="70">
        <f t="shared" si="3"/>
        <v>0</v>
      </c>
      <c r="E20" s="70">
        <f t="shared" si="3"/>
        <v>0</v>
      </c>
      <c r="F20" s="70">
        <f t="shared" si="3"/>
        <v>0</v>
      </c>
      <c r="G20" s="70">
        <f t="shared" si="3"/>
        <v>0</v>
      </c>
      <c r="H20" s="70">
        <f t="shared" si="3"/>
        <v>0</v>
      </c>
      <c r="I20" s="70">
        <f t="shared" si="3"/>
        <v>0</v>
      </c>
      <c r="J20" s="70">
        <f t="shared" si="3"/>
        <v>0</v>
      </c>
      <c r="K20" s="70">
        <f t="shared" si="3"/>
        <v>0</v>
      </c>
      <c r="L20" s="70">
        <f t="shared" si="3"/>
        <v>0</v>
      </c>
      <c r="M20" s="70">
        <f t="shared" si="3"/>
        <v>0</v>
      </c>
      <c r="N20" s="70">
        <f t="shared" si="3"/>
        <v>0</v>
      </c>
      <c r="O20" s="70">
        <v>0</v>
      </c>
      <c r="P20" s="76">
        <v>0</v>
      </c>
      <c r="Q20" s="70">
        <v>0</v>
      </c>
      <c r="R20" s="70">
        <v>0</v>
      </c>
      <c r="S20" s="70">
        <v>0</v>
      </c>
      <c r="T20" s="70">
        <v>0</v>
      </c>
      <c r="U20" s="70">
        <v>0</v>
      </c>
      <c r="V20" s="70">
        <v>0</v>
      </c>
      <c r="W20" s="70">
        <v>0</v>
      </c>
      <c r="X20" s="70">
        <v>0</v>
      </c>
      <c r="Y20" s="70">
        <v>0</v>
      </c>
      <c r="Z20" s="70">
        <v>0</v>
      </c>
      <c r="AA20" s="70">
        <v>0</v>
      </c>
      <c r="AB20" s="70">
        <v>0</v>
      </c>
      <c r="AC20" s="70">
        <v>0</v>
      </c>
      <c r="AD20" s="70">
        <v>0</v>
      </c>
      <c r="AE20" s="70">
        <v>0</v>
      </c>
      <c r="AF20" s="70"/>
      <c r="AG20" s="70"/>
      <c r="AH20" s="70"/>
      <c r="AI20" s="70"/>
      <c r="AJ20" s="70"/>
      <c r="AK20" s="70"/>
      <c r="AL20" s="77" t="s">
        <v>362</v>
      </c>
    </row>
    <row r="21" spans="1:41">
      <c r="A21" s="78" t="s">
        <v>263</v>
      </c>
      <c r="B21" s="70">
        <v>50</v>
      </c>
      <c r="C21" s="70">
        <v>50</v>
      </c>
      <c r="D21" s="70">
        <v>50</v>
      </c>
      <c r="E21" s="70">
        <v>50</v>
      </c>
      <c r="F21" s="70">
        <v>50</v>
      </c>
      <c r="G21" s="70">
        <v>50</v>
      </c>
      <c r="H21" s="70">
        <v>50</v>
      </c>
      <c r="I21" s="70">
        <v>50</v>
      </c>
      <c r="J21" s="70">
        <v>0</v>
      </c>
      <c r="K21" s="70">
        <v>0</v>
      </c>
      <c r="L21" s="70">
        <v>0</v>
      </c>
      <c r="M21" s="70">
        <v>0</v>
      </c>
      <c r="N21" s="76">
        <v>0</v>
      </c>
      <c r="O21" s="76">
        <v>0</v>
      </c>
      <c r="P21" s="76">
        <v>0</v>
      </c>
      <c r="Q21" s="76">
        <v>0</v>
      </c>
      <c r="R21" s="76">
        <v>0</v>
      </c>
      <c r="S21" s="76">
        <v>0</v>
      </c>
      <c r="T21" s="76">
        <v>0</v>
      </c>
      <c r="U21" s="76">
        <v>0</v>
      </c>
      <c r="V21" s="76">
        <v>0</v>
      </c>
      <c r="W21" s="76">
        <v>0</v>
      </c>
      <c r="X21" s="76">
        <v>0</v>
      </c>
      <c r="Y21" s="76">
        <v>0</v>
      </c>
      <c r="Z21" s="76">
        <v>0</v>
      </c>
      <c r="AA21" s="76">
        <v>0</v>
      </c>
      <c r="AB21" s="76">
        <v>0</v>
      </c>
      <c r="AC21" s="76">
        <v>0</v>
      </c>
      <c r="AD21" s="76">
        <v>0</v>
      </c>
      <c r="AE21" s="76">
        <v>0</v>
      </c>
      <c r="AF21" s="76"/>
      <c r="AG21" s="76"/>
      <c r="AH21" s="76"/>
      <c r="AI21" s="76"/>
      <c r="AJ21" s="76"/>
      <c r="AK21" s="76"/>
      <c r="AL21" s="78" t="s">
        <v>356</v>
      </c>
    </row>
    <row r="22" spans="1:41" s="83" customFormat="1">
      <c r="A22" s="80" t="s">
        <v>269</v>
      </c>
      <c r="B22" s="81">
        <v>-50</v>
      </c>
      <c r="C22" s="81">
        <v>-50</v>
      </c>
      <c r="D22" s="81">
        <v>-50</v>
      </c>
      <c r="E22" s="81">
        <v>-50</v>
      </c>
      <c r="F22" s="81">
        <v>-50</v>
      </c>
      <c r="G22" s="81">
        <v>-50</v>
      </c>
      <c r="H22" s="81">
        <v>-50</v>
      </c>
      <c r="I22" s="81">
        <v>-50</v>
      </c>
      <c r="J22" s="81">
        <v>0</v>
      </c>
      <c r="K22" s="81">
        <v>0</v>
      </c>
      <c r="L22" s="81">
        <v>0</v>
      </c>
      <c r="M22" s="81">
        <v>0</v>
      </c>
      <c r="N22" s="82">
        <v>0</v>
      </c>
      <c r="O22" s="82">
        <v>0</v>
      </c>
      <c r="P22" s="76">
        <v>0</v>
      </c>
      <c r="Q22" s="82">
        <v>0</v>
      </c>
      <c r="R22" s="82">
        <v>0</v>
      </c>
      <c r="S22" s="82">
        <v>0</v>
      </c>
      <c r="T22" s="82">
        <v>0</v>
      </c>
      <c r="U22" s="82">
        <v>0</v>
      </c>
      <c r="V22" s="82">
        <v>0</v>
      </c>
      <c r="W22" s="82">
        <v>0</v>
      </c>
      <c r="X22" s="82">
        <v>0</v>
      </c>
      <c r="Y22" s="82">
        <v>0</v>
      </c>
      <c r="Z22" s="82">
        <v>0</v>
      </c>
      <c r="AA22" s="82">
        <v>0</v>
      </c>
      <c r="AB22" s="82">
        <v>0</v>
      </c>
      <c r="AC22" s="82">
        <v>0</v>
      </c>
      <c r="AD22" s="82">
        <v>0</v>
      </c>
      <c r="AE22" s="82">
        <v>0</v>
      </c>
      <c r="AF22" s="82"/>
      <c r="AG22" s="82"/>
      <c r="AH22" s="82"/>
      <c r="AI22" s="82"/>
      <c r="AJ22" s="82"/>
      <c r="AK22" s="82"/>
      <c r="AL22" s="80" t="s">
        <v>363</v>
      </c>
    </row>
    <row r="23" spans="1:41">
      <c r="A23" s="78" t="s">
        <v>264</v>
      </c>
      <c r="B23" s="70">
        <v>0</v>
      </c>
      <c r="C23" s="70">
        <v>0</v>
      </c>
      <c r="D23" s="70">
        <v>0</v>
      </c>
      <c r="E23" s="70">
        <v>0</v>
      </c>
      <c r="F23" s="70">
        <v>0</v>
      </c>
      <c r="G23" s="70">
        <v>0</v>
      </c>
      <c r="H23" s="70">
        <v>0</v>
      </c>
      <c r="I23" s="70">
        <v>0</v>
      </c>
      <c r="J23" s="70">
        <v>0</v>
      </c>
      <c r="K23" s="70">
        <v>0</v>
      </c>
      <c r="L23" s="70">
        <v>0</v>
      </c>
      <c r="M23" s="70">
        <v>0</v>
      </c>
      <c r="N23" s="76">
        <v>0</v>
      </c>
      <c r="O23" s="76">
        <v>0</v>
      </c>
      <c r="P23" s="76">
        <v>0</v>
      </c>
      <c r="Q23" s="76">
        <v>0</v>
      </c>
      <c r="R23" s="76">
        <v>0</v>
      </c>
      <c r="S23" s="76">
        <v>0</v>
      </c>
      <c r="T23" s="76">
        <v>0</v>
      </c>
      <c r="U23" s="76">
        <v>0</v>
      </c>
      <c r="V23" s="76">
        <v>0</v>
      </c>
      <c r="W23" s="76">
        <v>0</v>
      </c>
      <c r="X23" s="76">
        <v>0</v>
      </c>
      <c r="Y23" s="76">
        <v>0</v>
      </c>
      <c r="Z23" s="76">
        <v>0</v>
      </c>
      <c r="AA23" s="76">
        <v>0</v>
      </c>
      <c r="AB23" s="76">
        <v>0</v>
      </c>
      <c r="AC23" s="76">
        <v>0</v>
      </c>
      <c r="AD23" s="76">
        <v>0</v>
      </c>
      <c r="AE23" s="76">
        <v>0</v>
      </c>
      <c r="AF23" s="76"/>
      <c r="AG23" s="76"/>
      <c r="AH23" s="76"/>
      <c r="AI23" s="76"/>
      <c r="AJ23" s="76"/>
      <c r="AK23" s="76"/>
      <c r="AL23" s="78" t="s">
        <v>354</v>
      </c>
    </row>
    <row r="24" spans="1:41" s="83" customFormat="1">
      <c r="A24" s="80" t="s">
        <v>269</v>
      </c>
      <c r="B24" s="81">
        <v>0</v>
      </c>
      <c r="C24" s="81">
        <v>0</v>
      </c>
      <c r="D24" s="81">
        <v>0</v>
      </c>
      <c r="E24" s="81">
        <v>0</v>
      </c>
      <c r="F24" s="81">
        <v>0</v>
      </c>
      <c r="G24" s="81">
        <v>0</v>
      </c>
      <c r="H24" s="81">
        <v>0</v>
      </c>
      <c r="I24" s="81">
        <v>0</v>
      </c>
      <c r="J24" s="81">
        <v>0</v>
      </c>
      <c r="K24" s="81">
        <v>0</v>
      </c>
      <c r="L24" s="81">
        <v>0</v>
      </c>
      <c r="M24" s="81">
        <v>0</v>
      </c>
      <c r="N24" s="82">
        <v>0</v>
      </c>
      <c r="O24" s="82">
        <v>0</v>
      </c>
      <c r="P24" s="76">
        <v>0</v>
      </c>
      <c r="Q24" s="82">
        <v>0</v>
      </c>
      <c r="R24" s="82">
        <v>0</v>
      </c>
      <c r="S24" s="82">
        <v>0</v>
      </c>
      <c r="T24" s="82">
        <v>0</v>
      </c>
      <c r="U24" s="82">
        <v>0</v>
      </c>
      <c r="V24" s="82">
        <v>0</v>
      </c>
      <c r="W24" s="82">
        <v>0</v>
      </c>
      <c r="X24" s="82">
        <v>0</v>
      </c>
      <c r="Y24" s="82">
        <v>0</v>
      </c>
      <c r="Z24" s="82">
        <v>0</v>
      </c>
      <c r="AA24" s="82">
        <v>0</v>
      </c>
      <c r="AB24" s="82">
        <v>0</v>
      </c>
      <c r="AC24" s="82">
        <v>0</v>
      </c>
      <c r="AD24" s="82">
        <v>0</v>
      </c>
      <c r="AE24" s="82">
        <v>0</v>
      </c>
      <c r="AF24" s="82"/>
      <c r="AG24" s="82"/>
      <c r="AH24" s="82"/>
      <c r="AI24" s="82"/>
      <c r="AJ24" s="82"/>
      <c r="AK24" s="82"/>
      <c r="AL24" s="80" t="s">
        <v>363</v>
      </c>
    </row>
    <row r="25" spans="1:41">
      <c r="A25" s="77" t="s">
        <v>45</v>
      </c>
      <c r="B25" s="70">
        <f>B26</f>
        <v>0</v>
      </c>
      <c r="C25" s="70">
        <f t="shared" ref="C25:N25" si="4">C26</f>
        <v>0</v>
      </c>
      <c r="D25" s="70">
        <f t="shared" si="4"/>
        <v>0</v>
      </c>
      <c r="E25" s="70">
        <f t="shared" si="4"/>
        <v>0</v>
      </c>
      <c r="F25" s="70">
        <f t="shared" si="4"/>
        <v>0</v>
      </c>
      <c r="G25" s="70">
        <f t="shared" si="4"/>
        <v>0</v>
      </c>
      <c r="H25" s="70">
        <f t="shared" si="4"/>
        <v>0</v>
      </c>
      <c r="I25" s="70">
        <f t="shared" si="4"/>
        <v>0</v>
      </c>
      <c r="J25" s="70">
        <f t="shared" si="4"/>
        <v>0</v>
      </c>
      <c r="K25" s="70">
        <f t="shared" si="4"/>
        <v>0</v>
      </c>
      <c r="L25" s="70">
        <f t="shared" si="4"/>
        <v>0</v>
      </c>
      <c r="M25" s="70">
        <f t="shared" si="4"/>
        <v>0</v>
      </c>
      <c r="N25" s="70">
        <f t="shared" si="4"/>
        <v>0</v>
      </c>
      <c r="O25" s="70">
        <v>0</v>
      </c>
      <c r="P25" s="76">
        <v>0</v>
      </c>
      <c r="Q25" s="70">
        <v>0</v>
      </c>
      <c r="R25" s="70">
        <v>0</v>
      </c>
      <c r="S25" s="70">
        <v>0</v>
      </c>
      <c r="T25" s="70">
        <v>0</v>
      </c>
      <c r="U25" s="70">
        <v>0</v>
      </c>
      <c r="V25" s="70">
        <v>0</v>
      </c>
      <c r="W25" s="70">
        <v>0</v>
      </c>
      <c r="X25" s="70">
        <v>0</v>
      </c>
      <c r="Y25" s="70">
        <v>0</v>
      </c>
      <c r="Z25" s="70">
        <v>0</v>
      </c>
      <c r="AA25" s="70">
        <v>0</v>
      </c>
      <c r="AB25" s="70">
        <v>0</v>
      </c>
      <c r="AC25" s="70">
        <v>0</v>
      </c>
      <c r="AD25" s="70">
        <v>0</v>
      </c>
      <c r="AE25" s="70">
        <v>0</v>
      </c>
      <c r="AF25" s="70"/>
      <c r="AG25" s="70"/>
      <c r="AH25" s="70"/>
      <c r="AI25" s="70"/>
      <c r="AJ25" s="70"/>
      <c r="AK25" s="70"/>
      <c r="AL25" s="77" t="s">
        <v>364</v>
      </c>
    </row>
    <row r="26" spans="1:41">
      <c r="A26" s="85" t="s">
        <v>270</v>
      </c>
      <c r="B26" s="70">
        <v>0</v>
      </c>
      <c r="C26" s="70">
        <v>0</v>
      </c>
      <c r="D26" s="70">
        <v>0</v>
      </c>
      <c r="E26" s="70">
        <v>0</v>
      </c>
      <c r="F26" s="70">
        <v>0</v>
      </c>
      <c r="G26" s="70">
        <v>0</v>
      </c>
      <c r="H26" s="70">
        <v>0</v>
      </c>
      <c r="I26" s="70">
        <v>0</v>
      </c>
      <c r="J26" s="70">
        <v>0</v>
      </c>
      <c r="K26" s="70">
        <v>0</v>
      </c>
      <c r="L26" s="70">
        <v>0</v>
      </c>
      <c r="M26" s="70">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c r="AG26" s="76"/>
      <c r="AH26" s="76"/>
      <c r="AI26" s="76"/>
      <c r="AJ26" s="76"/>
      <c r="AK26" s="76"/>
      <c r="AL26" s="85" t="s">
        <v>367</v>
      </c>
    </row>
    <row r="27" spans="1:41">
      <c r="A27" s="77" t="s">
        <v>46</v>
      </c>
      <c r="B27" s="70">
        <f>SUM(B28:B31)</f>
        <v>8279.078868063536</v>
      </c>
      <c r="C27" s="70">
        <f t="shared" ref="C27:N27" si="5">SUM(C28:C31)</f>
        <v>8822.92008459727</v>
      </c>
      <c r="D27" s="70">
        <f t="shared" si="5"/>
        <v>8885.4314542234406</v>
      </c>
      <c r="E27" s="70">
        <f t="shared" si="5"/>
        <v>8940.3504576821451</v>
      </c>
      <c r="F27" s="70">
        <f t="shared" si="5"/>
        <v>8986.5291864669998</v>
      </c>
      <c r="G27" s="70">
        <f t="shared" si="5"/>
        <v>9565.63765192336</v>
      </c>
      <c r="H27" s="70">
        <f t="shared" si="5"/>
        <v>9613.4127976069176</v>
      </c>
      <c r="I27" s="70">
        <f t="shared" si="5"/>
        <v>9919.5553874938869</v>
      </c>
      <c r="J27" s="70">
        <f t="shared" si="5"/>
        <v>10838.28073178597</v>
      </c>
      <c r="K27" s="70">
        <f t="shared" si="5"/>
        <v>10831.026407891621</v>
      </c>
      <c r="L27" s="70">
        <f t="shared" si="5"/>
        <v>11096.877581790592</v>
      </c>
      <c r="M27" s="70">
        <f t="shared" si="5"/>
        <v>11118.5380164446</v>
      </c>
      <c r="N27" s="70">
        <f t="shared" si="5"/>
        <v>11412.461725239835</v>
      </c>
      <c r="O27" s="70">
        <v>11617.608515698876</v>
      </c>
      <c r="P27" s="76">
        <v>12139.67235684733</v>
      </c>
      <c r="Q27" s="70">
        <v>12136.138932413565</v>
      </c>
      <c r="R27" s="70">
        <v>12435.750521537164</v>
      </c>
      <c r="S27" s="70">
        <v>12743.958240516231</v>
      </c>
      <c r="T27" s="70">
        <v>12734.169361796014</v>
      </c>
      <c r="U27" s="70">
        <v>12920.395000191827</v>
      </c>
      <c r="V27" s="70">
        <v>12438.4589674327</v>
      </c>
      <c r="W27" s="70">
        <v>12437.37030968312</v>
      </c>
      <c r="X27" s="70">
        <v>13400.304393315926</v>
      </c>
      <c r="Y27" s="70">
        <v>13304.081567606345</v>
      </c>
      <c r="Z27" s="70">
        <v>13362.216517745454</v>
      </c>
      <c r="AA27" s="70">
        <v>13375.37301901996</v>
      </c>
      <c r="AB27" s="70">
        <v>14327.526872328814</v>
      </c>
      <c r="AC27" s="70">
        <v>13943.330332159179</v>
      </c>
      <c r="AD27" s="70">
        <v>14850.653384101184</v>
      </c>
      <c r="AE27" s="70">
        <v>16080.659455067027</v>
      </c>
      <c r="AF27" s="70"/>
      <c r="AG27" s="70"/>
      <c r="AH27" s="70"/>
      <c r="AI27" s="70"/>
      <c r="AJ27" s="70"/>
      <c r="AK27" s="70"/>
      <c r="AL27" s="77" t="s">
        <v>365</v>
      </c>
      <c r="AN27" s="92"/>
      <c r="AO27" s="160"/>
    </row>
    <row r="28" spans="1:41">
      <c r="A28" s="78" t="s">
        <v>47</v>
      </c>
      <c r="B28" s="70">
        <v>3771.5842904208102</v>
      </c>
      <c r="C28" s="70">
        <v>4306.8836242839998</v>
      </c>
      <c r="D28" s="70">
        <v>4299.3560650588088</v>
      </c>
      <c r="E28" s="70">
        <v>4245.434324583809</v>
      </c>
      <c r="F28" s="70">
        <v>4213.5244418398097</v>
      </c>
      <c r="G28" s="70">
        <v>4811.0520042652006</v>
      </c>
      <c r="H28" s="70">
        <v>4682.0757596361545</v>
      </c>
      <c r="I28" s="70">
        <v>4704.6151464001614</v>
      </c>
      <c r="J28" s="70">
        <v>5216.0985558945467</v>
      </c>
      <c r="K28" s="70">
        <v>5787.6921523741312</v>
      </c>
      <c r="L28" s="70">
        <v>5778.8149407207484</v>
      </c>
      <c r="M28" s="70">
        <v>5821.2698326908812</v>
      </c>
      <c r="N28" s="76">
        <v>6262.8831767750708</v>
      </c>
      <c r="O28" s="76">
        <v>6528.9012731545608</v>
      </c>
      <c r="P28" s="76">
        <v>6963.2835332073701</v>
      </c>
      <c r="Q28" s="76">
        <v>7256.3151541169455</v>
      </c>
      <c r="R28" s="76">
        <v>7423.7341837433951</v>
      </c>
      <c r="S28" s="76">
        <v>7892.0609427950894</v>
      </c>
      <c r="T28" s="76">
        <v>7919.5349683481345</v>
      </c>
      <c r="U28" s="76">
        <v>7957.1154586096873</v>
      </c>
      <c r="V28" s="76">
        <v>7544.2314960576414</v>
      </c>
      <c r="W28" s="76">
        <v>7600.8387481919808</v>
      </c>
      <c r="X28" s="76">
        <v>8252.5443711014705</v>
      </c>
      <c r="Y28" s="76">
        <v>8136.5604912550016</v>
      </c>
      <c r="Z28" s="76">
        <v>8854.0572165021385</v>
      </c>
      <c r="AA28" s="76">
        <v>8910.9142372979422</v>
      </c>
      <c r="AB28" s="76">
        <v>8895.1715752621094</v>
      </c>
      <c r="AC28" s="76">
        <v>8572.2113663908895</v>
      </c>
      <c r="AD28" s="76">
        <v>9336.7059521815027</v>
      </c>
      <c r="AE28" s="76">
        <v>10160.083795548213</v>
      </c>
      <c r="AF28" s="76"/>
      <c r="AG28" s="76"/>
      <c r="AH28" s="76"/>
      <c r="AI28" s="76"/>
      <c r="AJ28" s="76"/>
      <c r="AK28" s="76"/>
      <c r="AL28" s="78" t="s">
        <v>356</v>
      </c>
    </row>
    <row r="29" spans="1:41" s="83" customFormat="1">
      <c r="A29" s="84" t="s">
        <v>271</v>
      </c>
      <c r="B29" s="81">
        <v>-36.547038631684998</v>
      </c>
      <c r="C29" s="81">
        <v>-82.501971893730001</v>
      </c>
      <c r="D29" s="81">
        <v>-97.710987144194959</v>
      </c>
      <c r="E29" s="81">
        <v>-105.17565088054496</v>
      </c>
      <c r="F29" s="81">
        <v>-63.266151876069998</v>
      </c>
      <c r="G29" s="81">
        <v>-83.650354680969997</v>
      </c>
      <c r="H29" s="81">
        <v>-46.507710545791099</v>
      </c>
      <c r="I29" s="81">
        <v>-55.576226050645502</v>
      </c>
      <c r="J29" s="81">
        <v>0</v>
      </c>
      <c r="K29" s="81">
        <v>-114.01473956454541</v>
      </c>
      <c r="L29" s="81">
        <v>-66.140354860601704</v>
      </c>
      <c r="M29" s="81">
        <v>-105.37219855760446</v>
      </c>
      <c r="N29" s="82">
        <v>-157.73958268092233</v>
      </c>
      <c r="O29" s="82">
        <v>-174.55562706842352</v>
      </c>
      <c r="P29" s="76">
        <v>-188.59975133657534</v>
      </c>
      <c r="Q29" s="82">
        <v>-211.61580315508331</v>
      </c>
      <c r="R29" s="82">
        <v>-210.72552098081354</v>
      </c>
      <c r="S29" s="82">
        <v>-137.57622204438067</v>
      </c>
      <c r="T29" s="82">
        <v>-150.88787022726555</v>
      </c>
      <c r="U29" s="82">
        <v>-155.11978754411521</v>
      </c>
      <c r="V29" s="82">
        <v>-222.2260948389129</v>
      </c>
      <c r="W29" s="82">
        <v>-207.0004468861537</v>
      </c>
      <c r="X29" s="82">
        <v>-256.45046675480165</v>
      </c>
      <c r="Y29" s="82">
        <v>-159.4798194993769</v>
      </c>
      <c r="Z29" s="82">
        <v>-174.31737120699688</v>
      </c>
      <c r="AA29" s="82">
        <v>-117.78756165244066</v>
      </c>
      <c r="AB29" s="82">
        <v>-120.48773297305499</v>
      </c>
      <c r="AC29" s="82">
        <v>-142.74127185488464</v>
      </c>
      <c r="AD29" s="82">
        <v>-151.0805353993162</v>
      </c>
      <c r="AE29" s="82">
        <v>-122.83716127862867</v>
      </c>
      <c r="AF29" s="82"/>
      <c r="AG29" s="82"/>
      <c r="AH29" s="82"/>
      <c r="AI29" s="82"/>
      <c r="AJ29" s="82"/>
      <c r="AK29" s="82"/>
      <c r="AL29" s="84" t="s">
        <v>366</v>
      </c>
    </row>
    <row r="30" spans="1:41">
      <c r="A30" s="78" t="s">
        <v>48</v>
      </c>
      <c r="B30" s="70">
        <v>4572.2859590354101</v>
      </c>
      <c r="C30" s="70">
        <v>4628.2652102809998</v>
      </c>
      <c r="D30" s="70">
        <v>4713.1724991952187</v>
      </c>
      <c r="E30" s="70">
        <v>4830.7577469933085</v>
      </c>
      <c r="F30" s="70">
        <v>4867.1043928463096</v>
      </c>
      <c r="G30" s="70">
        <v>4869.3568819506909</v>
      </c>
      <c r="H30" s="70">
        <v>4993.0358145674099</v>
      </c>
      <c r="I30" s="70">
        <v>5288.9300212456719</v>
      </c>
      <c r="J30" s="70">
        <v>5647.3593862255138</v>
      </c>
      <c r="K30" s="70">
        <v>5182.136524340337</v>
      </c>
      <c r="L30" s="70">
        <v>5405.6065871193205</v>
      </c>
      <c r="M30" s="70">
        <v>5424.5879428338803</v>
      </c>
      <c r="N30" s="76">
        <v>5330.6452631735192</v>
      </c>
      <c r="O30" s="76">
        <v>5088.7072425443148</v>
      </c>
      <c r="P30" s="76">
        <v>5176.3888236399598</v>
      </c>
      <c r="Q30" s="76">
        <v>4879.8237782966189</v>
      </c>
      <c r="R30" s="76">
        <v>5012.0163377937697</v>
      </c>
      <c r="S30" s="76">
        <v>4851.8972977211406</v>
      </c>
      <c r="T30" s="76">
        <v>4814.6343934478791</v>
      </c>
      <c r="U30" s="76">
        <v>4963.2795415821392</v>
      </c>
      <c r="V30" s="76">
        <v>4894.2274713750585</v>
      </c>
      <c r="W30" s="76">
        <v>4836.5315614911387</v>
      </c>
      <c r="X30" s="76">
        <v>5147.7600222144547</v>
      </c>
      <c r="Y30" s="76">
        <v>5167.5210763513442</v>
      </c>
      <c r="Z30" s="76">
        <v>4508.1593012433141</v>
      </c>
      <c r="AA30" s="76">
        <v>4464.4587817220199</v>
      </c>
      <c r="AB30" s="76">
        <v>5432.3552970667051</v>
      </c>
      <c r="AC30" s="76">
        <v>5371.1189657682889</v>
      </c>
      <c r="AD30" s="76">
        <v>5513.9474319196815</v>
      </c>
      <c r="AE30" s="76">
        <v>5920.5756595188141</v>
      </c>
      <c r="AF30" s="76"/>
      <c r="AG30" s="76"/>
      <c r="AH30" s="76"/>
      <c r="AI30" s="76"/>
      <c r="AJ30" s="76"/>
      <c r="AK30" s="76"/>
      <c r="AL30" s="78" t="s">
        <v>354</v>
      </c>
    </row>
    <row r="31" spans="1:41" s="83" customFormat="1">
      <c r="A31" s="80" t="s">
        <v>271</v>
      </c>
      <c r="B31" s="81">
        <v>-28.244342760999999</v>
      </c>
      <c r="C31" s="81">
        <v>-29.726778073999998</v>
      </c>
      <c r="D31" s="81">
        <v>-29.386122886392364</v>
      </c>
      <c r="E31" s="81">
        <v>-30.665963014428542</v>
      </c>
      <c r="F31" s="81">
        <v>-30.833496343049998</v>
      </c>
      <c r="G31" s="81">
        <v>-31.120879611560003</v>
      </c>
      <c r="H31" s="81">
        <v>-15.191066050854216</v>
      </c>
      <c r="I31" s="81">
        <v>-18.413554101299393</v>
      </c>
      <c r="J31" s="81">
        <v>-25.177210334091683</v>
      </c>
      <c r="K31" s="81">
        <v>-24.787529258302666</v>
      </c>
      <c r="L31" s="81">
        <v>-21.403591188874771</v>
      </c>
      <c r="M31" s="81">
        <v>-21.947560522555772</v>
      </c>
      <c r="N31" s="82">
        <v>-23.327132027832686</v>
      </c>
      <c r="O31" s="82">
        <v>-25.599616071910315</v>
      </c>
      <c r="P31" s="76">
        <v>-26.653260381657624</v>
      </c>
      <c r="Q31" s="82">
        <v>-27.967357805818132</v>
      </c>
      <c r="R31" s="82">
        <v>-40.956476508978085</v>
      </c>
      <c r="S31" s="82">
        <v>-33.165993874124673</v>
      </c>
      <c r="T31" s="82">
        <v>-51.770212393170247</v>
      </c>
      <c r="U31" s="82">
        <v>-35.283036541274228</v>
      </c>
      <c r="V31" s="82">
        <v>-64.734579584858508</v>
      </c>
      <c r="W31" s="82">
        <v>-77.335762317148806</v>
      </c>
      <c r="X31" s="82">
        <v>-100.63762422819357</v>
      </c>
      <c r="Y31" s="82">
        <v>-44.706063683779099</v>
      </c>
      <c r="Z31" s="82">
        <v>-72.404518024601515</v>
      </c>
      <c r="AA31" s="82">
        <v>-49.71347692458852</v>
      </c>
      <c r="AB31" s="82">
        <v>-61.11825597547957</v>
      </c>
      <c r="AC31" s="82">
        <v>-68.983740757979163</v>
      </c>
      <c r="AD31" s="82">
        <v>-133.02362633936434</v>
      </c>
      <c r="AE31" s="82">
        <v>-66.854947549462992</v>
      </c>
      <c r="AF31" s="82"/>
      <c r="AG31" s="82"/>
      <c r="AH31" s="82"/>
      <c r="AI31" s="82"/>
      <c r="AJ31" s="82"/>
      <c r="AK31" s="82"/>
      <c r="AL31" s="80" t="s">
        <v>366</v>
      </c>
    </row>
    <row r="32" spans="1:41">
      <c r="A32" s="77" t="s">
        <v>49</v>
      </c>
      <c r="B32" s="70">
        <f>B33</f>
        <v>0</v>
      </c>
      <c r="C32" s="70">
        <v>0</v>
      </c>
      <c r="D32" s="70">
        <v>0</v>
      </c>
      <c r="E32" s="70">
        <v>0</v>
      </c>
      <c r="F32" s="70">
        <v>0</v>
      </c>
      <c r="G32" s="70">
        <v>0</v>
      </c>
      <c r="H32" s="70">
        <v>0</v>
      </c>
      <c r="I32" s="70">
        <v>0</v>
      </c>
      <c r="J32" s="70">
        <v>0</v>
      </c>
      <c r="K32" s="70">
        <v>0</v>
      </c>
      <c r="L32" s="70">
        <v>0</v>
      </c>
      <c r="M32" s="70">
        <v>0</v>
      </c>
      <c r="N32" s="76">
        <v>0</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c r="AG32" s="76"/>
      <c r="AH32" s="76"/>
      <c r="AI32" s="76"/>
      <c r="AJ32" s="76"/>
      <c r="AK32" s="76"/>
      <c r="AL32" s="77" t="s">
        <v>368</v>
      </c>
    </row>
    <row r="33" spans="1:38" s="83" customFormat="1">
      <c r="A33" s="80" t="s">
        <v>272</v>
      </c>
      <c r="B33" s="81">
        <v>0</v>
      </c>
      <c r="C33" s="81">
        <v>0</v>
      </c>
      <c r="D33" s="81">
        <v>0</v>
      </c>
      <c r="E33" s="81">
        <v>0</v>
      </c>
      <c r="F33" s="81">
        <v>0</v>
      </c>
      <c r="G33" s="81">
        <v>0</v>
      </c>
      <c r="H33" s="81">
        <v>0</v>
      </c>
      <c r="I33" s="81">
        <v>0</v>
      </c>
      <c r="J33" s="81">
        <v>0</v>
      </c>
      <c r="K33" s="81">
        <v>0</v>
      </c>
      <c r="L33" s="81">
        <v>0</v>
      </c>
      <c r="M33" s="81">
        <v>0</v>
      </c>
      <c r="N33" s="82">
        <v>0</v>
      </c>
      <c r="O33" s="82">
        <v>0</v>
      </c>
      <c r="P33" s="76">
        <v>0</v>
      </c>
      <c r="Q33" s="82">
        <v>0</v>
      </c>
      <c r="R33" s="82">
        <v>0</v>
      </c>
      <c r="S33" s="82">
        <v>0</v>
      </c>
      <c r="T33" s="82">
        <v>0</v>
      </c>
      <c r="U33" s="82">
        <v>0</v>
      </c>
      <c r="V33" s="82">
        <v>0</v>
      </c>
      <c r="W33" s="82">
        <v>0</v>
      </c>
      <c r="X33" s="82">
        <v>0</v>
      </c>
      <c r="Y33" s="82">
        <v>0</v>
      </c>
      <c r="Z33" s="82">
        <v>0</v>
      </c>
      <c r="AA33" s="82">
        <v>0</v>
      </c>
      <c r="AB33" s="82">
        <v>0</v>
      </c>
      <c r="AC33" s="82">
        <v>0</v>
      </c>
      <c r="AD33" s="82">
        <v>0</v>
      </c>
      <c r="AE33" s="82">
        <v>0</v>
      </c>
      <c r="AF33" s="82"/>
      <c r="AG33" s="82"/>
      <c r="AH33" s="82"/>
      <c r="AI33" s="82"/>
      <c r="AJ33" s="82"/>
      <c r="AK33" s="82"/>
      <c r="AL33" s="80" t="s">
        <v>369</v>
      </c>
    </row>
    <row r="34" spans="1:38">
      <c r="A34" s="77" t="s">
        <v>50</v>
      </c>
      <c r="B34" s="70">
        <f>B35</f>
        <v>0</v>
      </c>
      <c r="C34" s="70">
        <v>0</v>
      </c>
      <c r="D34" s="70">
        <v>0</v>
      </c>
      <c r="E34" s="70">
        <v>0</v>
      </c>
      <c r="F34" s="70">
        <v>0</v>
      </c>
      <c r="G34" s="70">
        <v>0</v>
      </c>
      <c r="H34" s="70">
        <v>0</v>
      </c>
      <c r="I34" s="70">
        <v>0</v>
      </c>
      <c r="J34" s="70">
        <v>0</v>
      </c>
      <c r="K34" s="70">
        <v>0</v>
      </c>
      <c r="L34" s="70">
        <v>0</v>
      </c>
      <c r="M34" s="70">
        <v>0</v>
      </c>
      <c r="N34" s="76">
        <v>0</v>
      </c>
      <c r="O34" s="76">
        <v>0</v>
      </c>
      <c r="P34" s="76">
        <v>0</v>
      </c>
      <c r="Q34" s="76">
        <v>0</v>
      </c>
      <c r="R34" s="76">
        <v>0</v>
      </c>
      <c r="S34" s="76">
        <v>0</v>
      </c>
      <c r="T34" s="76">
        <v>0</v>
      </c>
      <c r="U34" s="76">
        <v>0</v>
      </c>
      <c r="V34" s="76">
        <v>0</v>
      </c>
      <c r="W34" s="76">
        <v>0</v>
      </c>
      <c r="X34" s="76">
        <v>0</v>
      </c>
      <c r="Y34" s="76">
        <v>0</v>
      </c>
      <c r="Z34" s="76">
        <v>0</v>
      </c>
      <c r="AA34" s="76">
        <v>0</v>
      </c>
      <c r="AB34" s="76">
        <v>0</v>
      </c>
      <c r="AC34" s="76">
        <v>0</v>
      </c>
      <c r="AD34" s="76">
        <v>0</v>
      </c>
      <c r="AE34" s="76">
        <v>0</v>
      </c>
      <c r="AF34" s="76"/>
      <c r="AG34" s="76"/>
      <c r="AH34" s="76"/>
      <c r="AI34" s="76"/>
      <c r="AJ34" s="76"/>
      <c r="AK34" s="76"/>
      <c r="AL34" s="77" t="s">
        <v>370</v>
      </c>
    </row>
    <row r="35" spans="1:38" s="83" customFormat="1">
      <c r="A35" s="80" t="s">
        <v>273</v>
      </c>
      <c r="B35" s="81">
        <v>0</v>
      </c>
      <c r="C35" s="81">
        <v>0</v>
      </c>
      <c r="D35" s="81">
        <v>0</v>
      </c>
      <c r="E35" s="81">
        <v>0</v>
      </c>
      <c r="F35" s="81">
        <v>0</v>
      </c>
      <c r="G35" s="81">
        <v>0</v>
      </c>
      <c r="H35" s="81">
        <v>0</v>
      </c>
      <c r="I35" s="81">
        <v>0</v>
      </c>
      <c r="J35" s="81">
        <v>0</v>
      </c>
      <c r="K35" s="81">
        <v>0</v>
      </c>
      <c r="L35" s="81">
        <v>0</v>
      </c>
      <c r="M35" s="81">
        <v>0</v>
      </c>
      <c r="N35" s="82">
        <v>0</v>
      </c>
      <c r="O35" s="82">
        <v>0</v>
      </c>
      <c r="P35" s="76">
        <v>0</v>
      </c>
      <c r="Q35" s="82">
        <v>0</v>
      </c>
      <c r="R35" s="82">
        <v>0</v>
      </c>
      <c r="S35" s="82">
        <v>0</v>
      </c>
      <c r="T35" s="82">
        <v>0</v>
      </c>
      <c r="U35" s="82">
        <v>0</v>
      </c>
      <c r="V35" s="82">
        <v>0</v>
      </c>
      <c r="W35" s="82">
        <v>0</v>
      </c>
      <c r="X35" s="82">
        <v>0</v>
      </c>
      <c r="Y35" s="82">
        <v>0</v>
      </c>
      <c r="Z35" s="82">
        <v>0</v>
      </c>
      <c r="AA35" s="82">
        <v>0</v>
      </c>
      <c r="AB35" s="82">
        <v>0</v>
      </c>
      <c r="AC35" s="82">
        <v>0</v>
      </c>
      <c r="AD35" s="82">
        <v>0</v>
      </c>
      <c r="AE35" s="82">
        <v>0</v>
      </c>
      <c r="AF35" s="82"/>
      <c r="AG35" s="82"/>
      <c r="AH35" s="82"/>
      <c r="AI35" s="82"/>
      <c r="AJ35" s="82"/>
      <c r="AK35" s="82"/>
      <c r="AL35" s="80" t="s">
        <v>371</v>
      </c>
    </row>
    <row r="36" spans="1:38">
      <c r="A36" s="77" t="s">
        <v>51</v>
      </c>
      <c r="B36" s="70">
        <v>0</v>
      </c>
      <c r="C36" s="70">
        <v>0</v>
      </c>
      <c r="D36" s="70">
        <v>0</v>
      </c>
      <c r="E36" s="70">
        <v>0</v>
      </c>
      <c r="F36" s="70">
        <v>0</v>
      </c>
      <c r="G36" s="70">
        <v>0</v>
      </c>
      <c r="H36" s="70">
        <v>0</v>
      </c>
      <c r="I36" s="70">
        <v>0</v>
      </c>
      <c r="J36" s="70">
        <v>0</v>
      </c>
      <c r="K36" s="70">
        <v>0</v>
      </c>
      <c r="L36" s="70">
        <v>0</v>
      </c>
      <c r="M36" s="70">
        <v>0</v>
      </c>
      <c r="N36" s="76">
        <v>0</v>
      </c>
      <c r="O36" s="76">
        <v>0</v>
      </c>
      <c r="P36" s="76">
        <v>0</v>
      </c>
      <c r="Q36" s="76">
        <v>0</v>
      </c>
      <c r="R36" s="76">
        <v>0</v>
      </c>
      <c r="S36" s="76">
        <v>0</v>
      </c>
      <c r="T36" s="76">
        <v>0</v>
      </c>
      <c r="U36" s="76">
        <v>0</v>
      </c>
      <c r="V36" s="76">
        <v>0</v>
      </c>
      <c r="W36" s="76">
        <v>0</v>
      </c>
      <c r="X36" s="76">
        <v>0</v>
      </c>
      <c r="Y36" s="76">
        <v>0</v>
      </c>
      <c r="Z36" s="76">
        <v>0</v>
      </c>
      <c r="AA36" s="76">
        <v>0</v>
      </c>
      <c r="AB36" s="76">
        <v>0</v>
      </c>
      <c r="AC36" s="76">
        <v>0</v>
      </c>
      <c r="AD36" s="76">
        <v>0</v>
      </c>
      <c r="AE36" s="76">
        <v>0</v>
      </c>
      <c r="AF36" s="76"/>
      <c r="AG36" s="76"/>
      <c r="AH36" s="76"/>
      <c r="AI36" s="76"/>
      <c r="AJ36" s="76"/>
      <c r="AK36" s="76"/>
      <c r="AL36" s="77" t="s">
        <v>372</v>
      </c>
    </row>
    <row r="37" spans="1:38">
      <c r="A37" s="77" t="s">
        <v>52</v>
      </c>
      <c r="B37" s="70">
        <f>SUM(B38:B40)</f>
        <v>0</v>
      </c>
      <c r="C37" s="70">
        <v>0</v>
      </c>
      <c r="D37" s="70">
        <v>0</v>
      </c>
      <c r="E37" s="70">
        <v>0</v>
      </c>
      <c r="F37" s="70">
        <v>0</v>
      </c>
      <c r="G37" s="70">
        <v>0</v>
      </c>
      <c r="H37" s="70">
        <v>0</v>
      </c>
      <c r="I37" s="70">
        <v>0</v>
      </c>
      <c r="J37" s="70">
        <v>0</v>
      </c>
      <c r="K37" s="70">
        <v>0</v>
      </c>
      <c r="L37" s="70">
        <v>0</v>
      </c>
      <c r="M37" s="70">
        <v>0</v>
      </c>
      <c r="N37" s="76">
        <v>0</v>
      </c>
      <c r="O37" s="76">
        <v>0</v>
      </c>
      <c r="P37" s="76">
        <v>0</v>
      </c>
      <c r="Q37" s="76">
        <v>0</v>
      </c>
      <c r="R37" s="76">
        <v>0</v>
      </c>
      <c r="S37" s="76">
        <v>0</v>
      </c>
      <c r="T37" s="76">
        <v>0</v>
      </c>
      <c r="U37" s="76">
        <v>0</v>
      </c>
      <c r="V37" s="76">
        <v>0</v>
      </c>
      <c r="W37" s="76">
        <v>0</v>
      </c>
      <c r="X37" s="76">
        <v>0</v>
      </c>
      <c r="Y37" s="76">
        <v>0</v>
      </c>
      <c r="Z37" s="76">
        <v>0</v>
      </c>
      <c r="AA37" s="76">
        <v>0</v>
      </c>
      <c r="AB37" s="76">
        <v>0</v>
      </c>
      <c r="AC37" s="76">
        <v>0</v>
      </c>
      <c r="AD37" s="76">
        <v>0</v>
      </c>
      <c r="AE37" s="76">
        <v>0</v>
      </c>
      <c r="AF37" s="76"/>
      <c r="AG37" s="76"/>
      <c r="AH37" s="76"/>
      <c r="AI37" s="76"/>
      <c r="AJ37" s="76"/>
      <c r="AK37" s="76"/>
      <c r="AL37" s="77" t="s">
        <v>373</v>
      </c>
    </row>
    <row r="38" spans="1:38">
      <c r="A38" s="78" t="s">
        <v>274</v>
      </c>
      <c r="B38" s="70">
        <v>0</v>
      </c>
      <c r="C38" s="70">
        <v>0</v>
      </c>
      <c r="D38" s="70">
        <v>0</v>
      </c>
      <c r="E38" s="70">
        <v>0</v>
      </c>
      <c r="F38" s="70">
        <v>0</v>
      </c>
      <c r="G38" s="70">
        <v>0</v>
      </c>
      <c r="H38" s="70">
        <v>0</v>
      </c>
      <c r="I38" s="70">
        <v>0</v>
      </c>
      <c r="J38" s="70">
        <v>0</v>
      </c>
      <c r="K38" s="70">
        <v>0</v>
      </c>
      <c r="L38" s="70">
        <v>0</v>
      </c>
      <c r="M38" s="70">
        <v>0</v>
      </c>
      <c r="N38" s="76">
        <v>0</v>
      </c>
      <c r="O38" s="76">
        <v>0</v>
      </c>
      <c r="P38" s="76">
        <v>0</v>
      </c>
      <c r="Q38" s="76">
        <v>0</v>
      </c>
      <c r="R38" s="76">
        <v>0</v>
      </c>
      <c r="S38" s="76">
        <v>0</v>
      </c>
      <c r="T38" s="76">
        <v>0</v>
      </c>
      <c r="U38" s="76">
        <v>0</v>
      </c>
      <c r="V38" s="76">
        <v>0</v>
      </c>
      <c r="W38" s="76">
        <v>0</v>
      </c>
      <c r="X38" s="76">
        <v>0</v>
      </c>
      <c r="Y38" s="76">
        <v>0</v>
      </c>
      <c r="Z38" s="76">
        <v>0</v>
      </c>
      <c r="AA38" s="76">
        <v>0</v>
      </c>
      <c r="AB38" s="76">
        <v>0</v>
      </c>
      <c r="AC38" s="76">
        <v>0</v>
      </c>
      <c r="AD38" s="76">
        <v>0</v>
      </c>
      <c r="AE38" s="76">
        <v>0</v>
      </c>
      <c r="AF38" s="76"/>
      <c r="AG38" s="76"/>
      <c r="AH38" s="76"/>
      <c r="AI38" s="76"/>
      <c r="AJ38" s="76"/>
      <c r="AK38" s="76"/>
      <c r="AL38" s="78" t="s">
        <v>356</v>
      </c>
    </row>
    <row r="39" spans="1:38">
      <c r="A39" s="78" t="s">
        <v>275</v>
      </c>
      <c r="B39" s="70">
        <v>0</v>
      </c>
      <c r="C39" s="70">
        <v>0</v>
      </c>
      <c r="D39" s="70">
        <v>0</v>
      </c>
      <c r="E39" s="70">
        <v>0</v>
      </c>
      <c r="F39" s="70">
        <v>0</v>
      </c>
      <c r="G39" s="70">
        <v>0</v>
      </c>
      <c r="H39" s="70">
        <v>0</v>
      </c>
      <c r="I39" s="70">
        <v>0</v>
      </c>
      <c r="J39" s="70">
        <v>0</v>
      </c>
      <c r="K39" s="70">
        <v>0</v>
      </c>
      <c r="L39" s="70">
        <v>0</v>
      </c>
      <c r="M39" s="70">
        <v>0</v>
      </c>
      <c r="N39" s="76">
        <v>0</v>
      </c>
      <c r="O39" s="76">
        <v>0</v>
      </c>
      <c r="P39" s="76">
        <v>0</v>
      </c>
      <c r="Q39" s="76">
        <v>0</v>
      </c>
      <c r="R39" s="76">
        <v>0</v>
      </c>
      <c r="S39" s="76">
        <v>0</v>
      </c>
      <c r="T39" s="76">
        <v>0</v>
      </c>
      <c r="U39" s="76">
        <v>0</v>
      </c>
      <c r="V39" s="76">
        <v>0</v>
      </c>
      <c r="W39" s="76">
        <v>0</v>
      </c>
      <c r="X39" s="76">
        <v>0</v>
      </c>
      <c r="Y39" s="76">
        <v>0</v>
      </c>
      <c r="Z39" s="76">
        <v>0</v>
      </c>
      <c r="AA39" s="76">
        <v>0</v>
      </c>
      <c r="AB39" s="76">
        <v>0</v>
      </c>
      <c r="AC39" s="76">
        <v>0</v>
      </c>
      <c r="AD39" s="76">
        <v>0</v>
      </c>
      <c r="AE39" s="76">
        <v>0</v>
      </c>
      <c r="AF39" s="76"/>
      <c r="AG39" s="76"/>
      <c r="AH39" s="76"/>
      <c r="AI39" s="76"/>
      <c r="AJ39" s="76"/>
      <c r="AK39" s="76"/>
      <c r="AL39" s="78" t="s">
        <v>354</v>
      </c>
    </row>
    <row r="40" spans="1:38" s="83" customFormat="1">
      <c r="A40" s="80" t="s">
        <v>276</v>
      </c>
      <c r="B40" s="81">
        <v>0</v>
      </c>
      <c r="C40" s="81">
        <v>0</v>
      </c>
      <c r="D40" s="81">
        <v>0</v>
      </c>
      <c r="E40" s="81">
        <v>0</v>
      </c>
      <c r="F40" s="81">
        <v>0</v>
      </c>
      <c r="G40" s="81">
        <v>0</v>
      </c>
      <c r="H40" s="81">
        <v>0</v>
      </c>
      <c r="I40" s="81">
        <v>0</v>
      </c>
      <c r="J40" s="81">
        <v>0</v>
      </c>
      <c r="K40" s="81">
        <v>0</v>
      </c>
      <c r="L40" s="81">
        <v>0</v>
      </c>
      <c r="M40" s="81">
        <v>0</v>
      </c>
      <c r="N40" s="82">
        <v>0</v>
      </c>
      <c r="O40" s="82">
        <v>0</v>
      </c>
      <c r="P40" s="76">
        <v>0</v>
      </c>
      <c r="Q40" s="82">
        <v>0</v>
      </c>
      <c r="R40" s="82">
        <v>0</v>
      </c>
      <c r="S40" s="82">
        <v>0</v>
      </c>
      <c r="T40" s="82">
        <v>0</v>
      </c>
      <c r="U40" s="82">
        <v>0</v>
      </c>
      <c r="V40" s="82">
        <v>0</v>
      </c>
      <c r="W40" s="82">
        <v>0</v>
      </c>
      <c r="X40" s="82">
        <v>0</v>
      </c>
      <c r="Y40" s="82">
        <v>0</v>
      </c>
      <c r="Z40" s="82">
        <v>0</v>
      </c>
      <c r="AA40" s="82">
        <v>0</v>
      </c>
      <c r="AB40" s="82">
        <v>0</v>
      </c>
      <c r="AC40" s="82">
        <v>0</v>
      </c>
      <c r="AD40" s="82">
        <v>0</v>
      </c>
      <c r="AE40" s="82">
        <v>0</v>
      </c>
      <c r="AF40" s="82"/>
      <c r="AG40" s="82"/>
      <c r="AH40" s="82"/>
      <c r="AI40" s="82"/>
      <c r="AJ40" s="82"/>
      <c r="AK40" s="82"/>
      <c r="AL40" s="80" t="s">
        <v>374</v>
      </c>
    </row>
    <row r="41" spans="1:38">
      <c r="A41" s="77" t="s">
        <v>53</v>
      </c>
      <c r="B41" s="70">
        <f>B42</f>
        <v>0</v>
      </c>
      <c r="C41" s="70">
        <v>0</v>
      </c>
      <c r="D41" s="70">
        <v>0</v>
      </c>
      <c r="E41" s="70">
        <v>0</v>
      </c>
      <c r="F41" s="70">
        <v>0</v>
      </c>
      <c r="G41" s="70">
        <v>0</v>
      </c>
      <c r="H41" s="70">
        <v>0</v>
      </c>
      <c r="I41" s="70">
        <v>0</v>
      </c>
      <c r="J41" s="70">
        <v>0</v>
      </c>
      <c r="K41" s="70">
        <v>0</v>
      </c>
      <c r="L41" s="70">
        <v>0</v>
      </c>
      <c r="M41" s="70">
        <v>0</v>
      </c>
      <c r="N41" s="76">
        <v>0</v>
      </c>
      <c r="O41" s="76">
        <v>0</v>
      </c>
      <c r="P41" s="76">
        <v>0</v>
      </c>
      <c r="Q41" s="76">
        <v>0</v>
      </c>
      <c r="R41" s="76">
        <v>0</v>
      </c>
      <c r="S41" s="76">
        <v>0</v>
      </c>
      <c r="T41" s="76">
        <v>0</v>
      </c>
      <c r="U41" s="76">
        <v>0</v>
      </c>
      <c r="V41" s="76">
        <v>0</v>
      </c>
      <c r="W41" s="76">
        <v>0</v>
      </c>
      <c r="X41" s="76">
        <v>0</v>
      </c>
      <c r="Y41" s="76">
        <v>0</v>
      </c>
      <c r="Z41" s="76">
        <v>0</v>
      </c>
      <c r="AA41" s="76">
        <v>0</v>
      </c>
      <c r="AB41" s="76">
        <v>0</v>
      </c>
      <c r="AC41" s="76">
        <v>0</v>
      </c>
      <c r="AD41" s="76">
        <v>0</v>
      </c>
      <c r="AE41" s="76">
        <v>0</v>
      </c>
      <c r="AF41" s="76"/>
      <c r="AG41" s="76"/>
      <c r="AH41" s="76"/>
      <c r="AI41" s="76"/>
      <c r="AJ41" s="76"/>
      <c r="AK41" s="76"/>
      <c r="AL41" s="77" t="s">
        <v>375</v>
      </c>
    </row>
    <row r="42" spans="1:38">
      <c r="A42" s="85" t="s">
        <v>658</v>
      </c>
      <c r="B42" s="70">
        <v>0</v>
      </c>
      <c r="C42" s="70">
        <v>0</v>
      </c>
      <c r="D42" s="70">
        <v>0</v>
      </c>
      <c r="E42" s="70">
        <v>0</v>
      </c>
      <c r="F42" s="70">
        <v>0</v>
      </c>
      <c r="G42" s="70">
        <v>0</v>
      </c>
      <c r="H42" s="70">
        <v>0</v>
      </c>
      <c r="I42" s="70">
        <v>0</v>
      </c>
      <c r="J42" s="70">
        <v>0</v>
      </c>
      <c r="K42" s="70">
        <v>0</v>
      </c>
      <c r="L42" s="70">
        <v>0</v>
      </c>
      <c r="M42" s="70">
        <v>0</v>
      </c>
      <c r="N42" s="76">
        <v>0</v>
      </c>
      <c r="O42" s="76">
        <v>0</v>
      </c>
      <c r="P42" s="76">
        <v>0</v>
      </c>
      <c r="Q42" s="76">
        <v>0</v>
      </c>
      <c r="R42" s="76">
        <v>0</v>
      </c>
      <c r="S42" s="76">
        <v>0</v>
      </c>
      <c r="T42" s="76">
        <v>0</v>
      </c>
      <c r="U42" s="76">
        <v>0</v>
      </c>
      <c r="V42" s="76">
        <v>0</v>
      </c>
      <c r="W42" s="76">
        <v>0</v>
      </c>
      <c r="X42" s="76">
        <v>0</v>
      </c>
      <c r="Y42" s="76">
        <v>0</v>
      </c>
      <c r="Z42" s="76">
        <v>0</v>
      </c>
      <c r="AA42" s="76">
        <v>0</v>
      </c>
      <c r="AB42" s="76">
        <v>0</v>
      </c>
      <c r="AC42" s="76">
        <v>0</v>
      </c>
      <c r="AD42" s="76">
        <v>0</v>
      </c>
      <c r="AE42" s="76">
        <v>0</v>
      </c>
      <c r="AF42" s="76"/>
      <c r="AG42" s="76"/>
      <c r="AH42" s="76"/>
      <c r="AI42" s="76"/>
      <c r="AJ42" s="76"/>
      <c r="AK42" s="76"/>
      <c r="AL42" s="85" t="s">
        <v>657</v>
      </c>
    </row>
    <row r="43" spans="1:38">
      <c r="A43" s="77" t="s">
        <v>54</v>
      </c>
      <c r="B43" s="70">
        <f>SUM(B44:B45)</f>
        <v>2.8953510769999999</v>
      </c>
      <c r="C43" s="70">
        <v>2.1980915539999999</v>
      </c>
      <c r="D43" s="70">
        <v>3.3314690169199999</v>
      </c>
      <c r="E43" s="70">
        <v>3.4102001499200001</v>
      </c>
      <c r="F43" s="70">
        <v>3.6569423089200002</v>
      </c>
      <c r="G43" s="70">
        <v>6.6655561919200004</v>
      </c>
      <c r="H43" s="70">
        <v>6.8967382089200004</v>
      </c>
      <c r="I43" s="70">
        <v>7.6830139589200002</v>
      </c>
      <c r="J43" s="70">
        <v>12.709562183919999</v>
      </c>
      <c r="K43" s="70">
        <v>17.078693086920001</v>
      </c>
      <c r="L43" s="70">
        <v>17.650622836919997</v>
      </c>
      <c r="M43" s="70">
        <v>18.027406496919998</v>
      </c>
      <c r="N43" s="76">
        <v>21.584836586919998</v>
      </c>
      <c r="O43" s="76">
        <v>20.100615718919997</v>
      </c>
      <c r="P43" s="76">
        <v>25.45161865775</v>
      </c>
      <c r="Q43" s="76">
        <v>24.485433036919996</v>
      </c>
      <c r="R43" s="76">
        <v>26.380557555919999</v>
      </c>
      <c r="S43" s="76">
        <v>10.572900564919999</v>
      </c>
      <c r="T43" s="76">
        <v>13.15729670292</v>
      </c>
      <c r="U43" s="76">
        <v>14.50162213992</v>
      </c>
      <c r="V43" s="76">
        <v>13.767788570920001</v>
      </c>
      <c r="W43" s="76">
        <v>17.01836161592</v>
      </c>
      <c r="X43" s="76">
        <v>17.847885547169998</v>
      </c>
      <c r="Y43" s="76">
        <v>14.240811582999999</v>
      </c>
      <c r="Z43" s="76">
        <v>16.439180244919999</v>
      </c>
      <c r="AA43" s="76">
        <v>11.210083814920001</v>
      </c>
      <c r="AB43" s="76">
        <v>18.509407555919999</v>
      </c>
      <c r="AC43" s="76">
        <v>18.598207682919998</v>
      </c>
      <c r="AD43" s="76">
        <v>24.007374616919996</v>
      </c>
      <c r="AE43" s="76">
        <v>28.911724563919996</v>
      </c>
      <c r="AF43" s="76"/>
      <c r="AG43" s="76"/>
      <c r="AH43" s="76"/>
      <c r="AI43" s="76"/>
      <c r="AJ43" s="76"/>
      <c r="AK43" s="76"/>
      <c r="AL43" s="77" t="s">
        <v>376</v>
      </c>
    </row>
    <row r="44" spans="1:38">
      <c r="A44" s="78" t="s">
        <v>274</v>
      </c>
      <c r="B44" s="70">
        <v>2.6932954580000001</v>
      </c>
      <c r="C44" s="70">
        <v>2.0715548990000001</v>
      </c>
      <c r="D44" s="70">
        <v>2.9835680469199999</v>
      </c>
      <c r="E44" s="70">
        <v>2.53512018192</v>
      </c>
      <c r="F44" s="70">
        <v>3.155624832</v>
      </c>
      <c r="G44" s="70">
        <v>6.1714522760000001</v>
      </c>
      <c r="H44" s="70">
        <v>6.3005753319200002</v>
      </c>
      <c r="I44" s="70">
        <v>6.6663493549200004</v>
      </c>
      <c r="J44" s="70">
        <v>11.62997482292</v>
      </c>
      <c r="K44" s="70">
        <v>15.93023929292</v>
      </c>
      <c r="L44" s="70">
        <v>16.367013335919999</v>
      </c>
      <c r="M44" s="70">
        <v>16.539395285920001</v>
      </c>
      <c r="N44" s="76">
        <v>20.14096326392</v>
      </c>
      <c r="O44" s="76">
        <v>17.905644709919997</v>
      </c>
      <c r="P44" s="76">
        <v>22.752195063750001</v>
      </c>
      <c r="Q44" s="76">
        <v>20.99416720292</v>
      </c>
      <c r="R44" s="76">
        <v>22.530876548919998</v>
      </c>
      <c r="S44" s="76">
        <v>9.3596692259199994</v>
      </c>
      <c r="T44" s="76">
        <v>10.677362543919999</v>
      </c>
      <c r="U44" s="76">
        <v>10.75747189192</v>
      </c>
      <c r="V44" s="76">
        <v>9.1925001539199993</v>
      </c>
      <c r="W44" s="76">
        <v>11.175228045920001</v>
      </c>
      <c r="X44" s="76">
        <v>11.60116438317</v>
      </c>
      <c r="Y44" s="76">
        <v>0</v>
      </c>
      <c r="Z44" s="76">
        <v>13.33918584992</v>
      </c>
      <c r="AA44" s="76">
        <v>7.8078310999200005</v>
      </c>
      <c r="AB44" s="76">
        <v>13.512645145920001</v>
      </c>
      <c r="AC44" s="76">
        <v>12.827176677920001</v>
      </c>
      <c r="AD44" s="76">
        <v>17.045457907919999</v>
      </c>
      <c r="AE44" s="76">
        <v>20.371256787919997</v>
      </c>
      <c r="AF44" s="76"/>
      <c r="AG44" s="76"/>
      <c r="AH44" s="76"/>
      <c r="AI44" s="76"/>
      <c r="AJ44" s="76"/>
      <c r="AK44" s="76"/>
      <c r="AL44" s="78" t="s">
        <v>356</v>
      </c>
    </row>
    <row r="45" spans="1:38">
      <c r="A45" s="78" t="s">
        <v>275</v>
      </c>
      <c r="B45" s="70">
        <v>0.20205561899999999</v>
      </c>
      <c r="C45" s="70">
        <v>0.126536655</v>
      </c>
      <c r="D45" s="70">
        <v>0.34790096999999998</v>
      </c>
      <c r="E45" s="70">
        <v>0.87507996799999999</v>
      </c>
      <c r="F45" s="70">
        <v>0.50131747699999996</v>
      </c>
      <c r="G45" s="70">
        <v>0.49410391599999998</v>
      </c>
      <c r="H45" s="70">
        <v>0.59616287700000004</v>
      </c>
      <c r="I45" s="70">
        <v>1.016664604</v>
      </c>
      <c r="J45" s="70">
        <v>1.079587361</v>
      </c>
      <c r="K45" s="70">
        <v>1.1484537939999999</v>
      </c>
      <c r="L45" s="70">
        <v>1.2836095009999999</v>
      </c>
      <c r="M45" s="70">
        <v>1.4880112109999999</v>
      </c>
      <c r="N45" s="76">
        <v>1.443873323</v>
      </c>
      <c r="O45" s="76">
        <v>2.1949710090000001</v>
      </c>
      <c r="P45" s="76">
        <v>2.6994235940000002</v>
      </c>
      <c r="Q45" s="76">
        <v>3.491265834</v>
      </c>
      <c r="R45" s="76">
        <v>3.849681007</v>
      </c>
      <c r="S45" s="76">
        <v>1.213231339</v>
      </c>
      <c r="T45" s="76">
        <v>2.4799341589999999</v>
      </c>
      <c r="U45" s="76">
        <v>3.744150248</v>
      </c>
      <c r="V45" s="76">
        <v>4.5752884170000003</v>
      </c>
      <c r="W45" s="76">
        <v>5.84313357</v>
      </c>
      <c r="X45" s="76">
        <v>6.2467211640000002</v>
      </c>
      <c r="Y45" s="76">
        <v>0</v>
      </c>
      <c r="Z45" s="76">
        <v>3.099994395</v>
      </c>
      <c r="AA45" s="76">
        <v>3.4022527149999999</v>
      </c>
      <c r="AB45" s="76">
        <v>4.9967624099999997</v>
      </c>
      <c r="AC45" s="76">
        <v>5.7710310050000002</v>
      </c>
      <c r="AD45" s="76">
        <v>6.9619167089999996</v>
      </c>
      <c r="AE45" s="76">
        <v>8.5404677759999998</v>
      </c>
      <c r="AF45" s="76"/>
      <c r="AG45" s="76"/>
      <c r="AH45" s="76"/>
      <c r="AI45" s="76"/>
      <c r="AJ45" s="76"/>
      <c r="AK45" s="76"/>
      <c r="AL45" s="78" t="s">
        <v>354</v>
      </c>
    </row>
    <row r="46" spans="1:38" s="89" customFormat="1">
      <c r="A46" s="86" t="s">
        <v>115</v>
      </c>
      <c r="B46" s="88">
        <f t="shared" ref="B46:M46" si="6">B6+B7+B10+B15+B20+B25+B27+B32+B34+B36+B37+B41+B43</f>
        <v>8282.439429228607</v>
      </c>
      <c r="C46" s="88">
        <f t="shared" si="6"/>
        <v>8825.5833862393411</v>
      </c>
      <c r="D46" s="88">
        <f t="shared" si="6"/>
        <v>8889.2281333284318</v>
      </c>
      <c r="E46" s="88">
        <f t="shared" si="6"/>
        <v>8944.225867920135</v>
      </c>
      <c r="F46" s="88">
        <f t="shared" si="6"/>
        <v>8990.6513388639905</v>
      </c>
      <c r="G46" s="88">
        <f t="shared" si="6"/>
        <v>9572.7684182033499</v>
      </c>
      <c r="H46" s="88">
        <f t="shared" si="6"/>
        <v>9620.7747459039074</v>
      </c>
      <c r="I46" s="88">
        <f t="shared" si="6"/>
        <v>9927.7036115408773</v>
      </c>
      <c r="J46" s="88">
        <f t="shared" si="6"/>
        <v>10851.45550405796</v>
      </c>
      <c r="K46" s="88">
        <f t="shared" si="6"/>
        <v>10848.570311066611</v>
      </c>
      <c r="L46" s="88">
        <f t="shared" si="6"/>
        <v>11114.993414715582</v>
      </c>
      <c r="M46" s="88">
        <f t="shared" si="6"/>
        <v>11137.03063302959</v>
      </c>
      <c r="N46" s="88">
        <f>N6+N7+N10+N15+N20+N25+N27+N32+N34+N36+N37+N41+N43</f>
        <v>11434.519614251016</v>
      </c>
      <c r="O46" s="88">
        <v>11438.026940701531</v>
      </c>
      <c r="P46" s="76">
        <v>11950.344016210916</v>
      </c>
      <c r="Q46" s="88">
        <v>11921.514256913651</v>
      </c>
      <c r="R46" s="88">
        <v>12210.922134027362</v>
      </c>
      <c r="S46" s="88">
        <v>12584.261977586715</v>
      </c>
      <c r="T46" s="88">
        <v>12545.141628302568</v>
      </c>
      <c r="U46" s="88">
        <v>12744.966850670429</v>
      </c>
      <c r="V46" s="88">
        <v>12165.739134003918</v>
      </c>
      <c r="W46" s="88">
        <v>12170.525514519806</v>
      </c>
      <c r="X46" s="88">
        <v>13061.537240303775</v>
      </c>
      <c r="Y46" s="88">
        <v>13114.60954843026</v>
      </c>
      <c r="Z46" s="88">
        <v>13132.406861182846</v>
      </c>
      <c r="AA46" s="88">
        <v>13219.561363493922</v>
      </c>
      <c r="AB46" s="88">
        <v>14164.90959017227</v>
      </c>
      <c r="AC46" s="88">
        <v>13750.682826465307</v>
      </c>
      <c r="AD46" s="88">
        <v>14591.035896215491</v>
      </c>
      <c r="AE46" s="88">
        <v>15920.358370038926</v>
      </c>
      <c r="AF46" s="88"/>
      <c r="AG46" s="88"/>
      <c r="AH46" s="88"/>
      <c r="AI46" s="88"/>
      <c r="AJ46" s="88"/>
      <c r="AK46" s="88"/>
      <c r="AL46" s="86" t="s">
        <v>165</v>
      </c>
    </row>
    <row r="47" spans="1:38" s="89" customFormat="1">
      <c r="A47" s="75" t="s">
        <v>536</v>
      </c>
      <c r="B47" s="87">
        <f>B48+B49+B50+B51+B54+B55+B58+B61+B64+B67+B70+B71+B72</f>
        <v>7602.4273537050003</v>
      </c>
      <c r="C47" s="87">
        <f t="shared" ref="C47:N47" si="7">C48+C49+C50+C51+C54+C55+C58+C61+C64+C67+C70+C71+C72</f>
        <v>8119.0399965710003</v>
      </c>
      <c r="D47" s="87">
        <f t="shared" si="7"/>
        <v>8115.0638087370007</v>
      </c>
      <c r="E47" s="87">
        <f t="shared" si="7"/>
        <v>8738.6035617600992</v>
      </c>
      <c r="F47" s="87">
        <f t="shared" si="7"/>
        <v>8653.8073183477009</v>
      </c>
      <c r="G47" s="87">
        <f t="shared" si="7"/>
        <v>9190.4427348677</v>
      </c>
      <c r="H47" s="87">
        <f t="shared" si="7"/>
        <v>9098.0533913032014</v>
      </c>
      <c r="I47" s="87">
        <f t="shared" si="7"/>
        <v>9314.8068201527003</v>
      </c>
      <c r="J47" s="87">
        <f t="shared" si="7"/>
        <v>10030.144960040201</v>
      </c>
      <c r="K47" s="87">
        <f t="shared" si="7"/>
        <v>10138.5784165397</v>
      </c>
      <c r="L47" s="87">
        <f t="shared" si="7"/>
        <v>10262.9808224642</v>
      </c>
      <c r="M47" s="87">
        <f t="shared" si="7"/>
        <v>9949.1213952241997</v>
      </c>
      <c r="N47" s="87">
        <f t="shared" si="7"/>
        <v>10218.717001754307</v>
      </c>
      <c r="O47" s="87">
        <v>11097.273688496098</v>
      </c>
      <c r="P47" s="76">
        <v>11555.370748957805</v>
      </c>
      <c r="Q47" s="87">
        <v>11486.313847168305</v>
      </c>
      <c r="R47" s="87">
        <v>11646.694548815305</v>
      </c>
      <c r="S47" s="87">
        <v>11924.762331016806</v>
      </c>
      <c r="T47" s="87">
        <v>11836.17180633709</v>
      </c>
      <c r="U47" s="87">
        <v>11913.255630229305</v>
      </c>
      <c r="V47" s="87">
        <v>11371.474945817305</v>
      </c>
      <c r="W47" s="87">
        <v>11261.83942342541</v>
      </c>
      <c r="X47" s="87">
        <v>12045.785833244907</v>
      </c>
      <c r="Y47" s="87">
        <v>11896.8364920078</v>
      </c>
      <c r="Z47" s="87">
        <v>11887.3580221588</v>
      </c>
      <c r="AA47" s="87">
        <v>12744.729503216367</v>
      </c>
      <c r="AB47" s="87">
        <v>13587.770715989336</v>
      </c>
      <c r="AC47" s="87">
        <v>13082.239903725136</v>
      </c>
      <c r="AD47" s="87">
        <v>13898.940631395144</v>
      </c>
      <c r="AE47" s="87">
        <v>15016.562136240045</v>
      </c>
      <c r="AF47" s="87"/>
      <c r="AG47" s="87"/>
      <c r="AH47" s="87"/>
      <c r="AI47" s="87"/>
      <c r="AJ47" s="87"/>
      <c r="AK47" s="87"/>
      <c r="AL47" s="75" t="s">
        <v>377</v>
      </c>
    </row>
    <row r="48" spans="1:38">
      <c r="A48" s="77" t="s">
        <v>55</v>
      </c>
      <c r="B48" s="70">
        <v>0</v>
      </c>
      <c r="C48" s="70">
        <v>0</v>
      </c>
      <c r="D48" s="70">
        <v>0</v>
      </c>
      <c r="E48" s="70">
        <v>0</v>
      </c>
      <c r="F48" s="70">
        <v>0</v>
      </c>
      <c r="G48" s="70">
        <v>0</v>
      </c>
      <c r="H48" s="70">
        <v>0</v>
      </c>
      <c r="I48" s="70">
        <v>0</v>
      </c>
      <c r="J48" s="70">
        <v>0</v>
      </c>
      <c r="K48" s="70">
        <v>0</v>
      </c>
      <c r="L48" s="70">
        <v>0</v>
      </c>
      <c r="M48" s="70">
        <v>0</v>
      </c>
      <c r="N48" s="76">
        <v>0</v>
      </c>
      <c r="O48" s="76">
        <v>0</v>
      </c>
      <c r="P48" s="76">
        <v>0</v>
      </c>
      <c r="Q48" s="76">
        <v>0</v>
      </c>
      <c r="R48" s="76">
        <v>0</v>
      </c>
      <c r="S48" s="76">
        <v>0</v>
      </c>
      <c r="T48" s="76">
        <v>0</v>
      </c>
      <c r="U48" s="76">
        <v>0</v>
      </c>
      <c r="V48" s="76">
        <v>0</v>
      </c>
      <c r="W48" s="76">
        <v>0</v>
      </c>
      <c r="X48" s="76">
        <v>0</v>
      </c>
      <c r="Y48" s="76">
        <v>0.49395</v>
      </c>
      <c r="Z48" s="76">
        <v>0.355236622</v>
      </c>
      <c r="AA48" s="76">
        <v>0.27638109700000002</v>
      </c>
      <c r="AB48" s="76">
        <v>0.26864189700000002</v>
      </c>
      <c r="AC48" s="76">
        <v>0.26864189700000002</v>
      </c>
      <c r="AD48" s="76">
        <v>0.26864189700000002</v>
      </c>
      <c r="AE48" s="76">
        <v>0.26864189700000002</v>
      </c>
      <c r="AF48" s="76"/>
      <c r="AG48" s="76"/>
      <c r="AH48" s="76"/>
      <c r="AI48" s="76"/>
      <c r="AJ48" s="76"/>
      <c r="AK48" s="76"/>
      <c r="AL48" s="77" t="s">
        <v>378</v>
      </c>
    </row>
    <row r="49" spans="1:38">
      <c r="A49" s="77" t="s">
        <v>56</v>
      </c>
      <c r="B49" s="70">
        <v>0</v>
      </c>
      <c r="C49" s="70">
        <v>0</v>
      </c>
      <c r="D49" s="70">
        <v>0</v>
      </c>
      <c r="E49" s="70">
        <v>0</v>
      </c>
      <c r="F49" s="70">
        <v>0</v>
      </c>
      <c r="G49" s="70">
        <v>0</v>
      </c>
      <c r="H49" s="70">
        <v>0</v>
      </c>
      <c r="I49" s="70">
        <v>0</v>
      </c>
      <c r="J49" s="70">
        <v>0</v>
      </c>
      <c r="K49" s="70">
        <v>0</v>
      </c>
      <c r="L49" s="70">
        <v>0</v>
      </c>
      <c r="M49" s="70">
        <v>0</v>
      </c>
      <c r="N49" s="76">
        <v>0</v>
      </c>
      <c r="O49" s="76">
        <v>0</v>
      </c>
      <c r="P49" s="76">
        <v>0</v>
      </c>
      <c r="Q49" s="76">
        <v>0</v>
      </c>
      <c r="R49" s="76">
        <v>0</v>
      </c>
      <c r="S49" s="76">
        <v>0</v>
      </c>
      <c r="T49" s="76">
        <v>0</v>
      </c>
      <c r="U49" s="76">
        <v>0</v>
      </c>
      <c r="V49" s="76">
        <v>0</v>
      </c>
      <c r="W49" s="76">
        <v>0</v>
      </c>
      <c r="X49" s="76">
        <v>0</v>
      </c>
      <c r="Y49" s="76">
        <v>0</v>
      </c>
      <c r="Z49" s="76">
        <v>0</v>
      </c>
      <c r="AA49" s="76">
        <v>0</v>
      </c>
      <c r="AB49" s="76">
        <v>0</v>
      </c>
      <c r="AC49" s="76">
        <v>0</v>
      </c>
      <c r="AD49" s="76">
        <v>0</v>
      </c>
      <c r="AE49" s="76">
        <v>0</v>
      </c>
      <c r="AF49" s="76"/>
      <c r="AG49" s="76"/>
      <c r="AH49" s="76"/>
      <c r="AI49" s="76"/>
      <c r="AJ49" s="76"/>
      <c r="AK49" s="76"/>
      <c r="AL49" s="77" t="s">
        <v>379</v>
      </c>
    </row>
    <row r="50" spans="1:38">
      <c r="A50" s="77" t="s">
        <v>57</v>
      </c>
      <c r="B50" s="70">
        <v>0</v>
      </c>
      <c r="C50" s="70">
        <v>0</v>
      </c>
      <c r="D50" s="70">
        <v>0</v>
      </c>
      <c r="E50" s="70">
        <v>0</v>
      </c>
      <c r="F50" s="70">
        <v>0</v>
      </c>
      <c r="G50" s="70">
        <v>0</v>
      </c>
      <c r="H50" s="70">
        <v>0</v>
      </c>
      <c r="I50" s="70">
        <v>0</v>
      </c>
      <c r="J50" s="70">
        <v>0</v>
      </c>
      <c r="K50" s="70">
        <v>0</v>
      </c>
      <c r="L50" s="70">
        <v>0</v>
      </c>
      <c r="M50" s="70">
        <v>0</v>
      </c>
      <c r="N50" s="76">
        <v>0</v>
      </c>
      <c r="O50" s="76">
        <v>0</v>
      </c>
      <c r="P50" s="76">
        <v>0</v>
      </c>
      <c r="Q50" s="76">
        <v>0</v>
      </c>
      <c r="R50" s="76">
        <v>0</v>
      </c>
      <c r="S50" s="76">
        <v>0</v>
      </c>
      <c r="T50" s="76">
        <v>0</v>
      </c>
      <c r="U50" s="76">
        <v>0</v>
      </c>
      <c r="V50" s="76">
        <v>0</v>
      </c>
      <c r="W50" s="76">
        <v>0</v>
      </c>
      <c r="X50" s="76">
        <v>0</v>
      </c>
      <c r="Y50" s="76">
        <v>0</v>
      </c>
      <c r="Z50" s="76">
        <v>0</v>
      </c>
      <c r="AA50" s="76">
        <v>0</v>
      </c>
      <c r="AB50" s="76">
        <v>0</v>
      </c>
      <c r="AC50" s="76">
        <v>0</v>
      </c>
      <c r="AD50" s="76">
        <v>0</v>
      </c>
      <c r="AE50" s="76">
        <v>0</v>
      </c>
      <c r="AF50" s="76"/>
      <c r="AG50" s="76"/>
      <c r="AH50" s="76"/>
      <c r="AI50" s="76"/>
      <c r="AJ50" s="76"/>
      <c r="AK50" s="76"/>
      <c r="AL50" s="77" t="s">
        <v>380</v>
      </c>
    </row>
    <row r="51" spans="1:38">
      <c r="A51" s="77" t="s">
        <v>58</v>
      </c>
      <c r="B51" s="70">
        <v>0</v>
      </c>
      <c r="C51" s="70">
        <v>0</v>
      </c>
      <c r="D51" s="70">
        <v>0</v>
      </c>
      <c r="E51" s="70">
        <v>0</v>
      </c>
      <c r="F51" s="70">
        <v>0</v>
      </c>
      <c r="G51" s="70">
        <v>0</v>
      </c>
      <c r="H51" s="70">
        <v>0</v>
      </c>
      <c r="I51" s="70">
        <v>0</v>
      </c>
      <c r="J51" s="70">
        <v>0</v>
      </c>
      <c r="K51" s="70">
        <v>0</v>
      </c>
      <c r="L51" s="70">
        <v>0</v>
      </c>
      <c r="M51" s="70">
        <v>0</v>
      </c>
      <c r="N51" s="76">
        <v>0</v>
      </c>
      <c r="O51" s="76">
        <v>0</v>
      </c>
      <c r="P51" s="76">
        <v>0</v>
      </c>
      <c r="Q51" s="76">
        <v>0</v>
      </c>
      <c r="R51" s="76">
        <v>0</v>
      </c>
      <c r="S51" s="76">
        <v>0</v>
      </c>
      <c r="T51" s="76">
        <v>0</v>
      </c>
      <c r="U51" s="76">
        <v>0</v>
      </c>
      <c r="V51" s="76">
        <v>0</v>
      </c>
      <c r="W51" s="76">
        <v>0</v>
      </c>
      <c r="X51" s="76">
        <v>0</v>
      </c>
      <c r="Y51" s="76">
        <v>0</v>
      </c>
      <c r="Z51" s="76">
        <v>0</v>
      </c>
      <c r="AA51" s="76">
        <v>0</v>
      </c>
      <c r="AB51" s="76">
        <v>0</v>
      </c>
      <c r="AC51" s="76">
        <v>0</v>
      </c>
      <c r="AD51" s="76">
        <v>0</v>
      </c>
      <c r="AE51" s="76">
        <v>0</v>
      </c>
      <c r="AF51" s="76"/>
      <c r="AG51" s="76"/>
      <c r="AH51" s="76"/>
      <c r="AI51" s="76"/>
      <c r="AJ51" s="76"/>
      <c r="AK51" s="76"/>
      <c r="AL51" s="77" t="s">
        <v>381</v>
      </c>
    </row>
    <row r="52" spans="1:38">
      <c r="A52" s="78" t="s">
        <v>263</v>
      </c>
      <c r="B52" s="70">
        <v>0</v>
      </c>
      <c r="C52" s="70">
        <v>0</v>
      </c>
      <c r="D52" s="70">
        <v>0</v>
      </c>
      <c r="E52" s="70">
        <v>0</v>
      </c>
      <c r="F52" s="70">
        <v>0</v>
      </c>
      <c r="G52" s="70">
        <v>0</v>
      </c>
      <c r="H52" s="70">
        <v>0</v>
      </c>
      <c r="I52" s="70">
        <v>0</v>
      </c>
      <c r="J52" s="70">
        <v>0</v>
      </c>
      <c r="K52" s="70">
        <v>0</v>
      </c>
      <c r="L52" s="70">
        <v>0</v>
      </c>
      <c r="M52" s="70">
        <v>0</v>
      </c>
      <c r="N52" s="76">
        <v>0</v>
      </c>
      <c r="O52" s="76">
        <v>0</v>
      </c>
      <c r="P52" s="76">
        <v>0</v>
      </c>
      <c r="Q52" s="76">
        <v>0</v>
      </c>
      <c r="R52" s="76">
        <v>0</v>
      </c>
      <c r="S52" s="76">
        <v>0</v>
      </c>
      <c r="T52" s="76">
        <v>0</v>
      </c>
      <c r="U52" s="76">
        <v>0</v>
      </c>
      <c r="V52" s="76">
        <v>0</v>
      </c>
      <c r="W52" s="76">
        <v>0</v>
      </c>
      <c r="X52" s="76">
        <v>0</v>
      </c>
      <c r="Y52" s="76">
        <v>0</v>
      </c>
      <c r="Z52" s="76">
        <v>0</v>
      </c>
      <c r="AA52" s="76">
        <v>0</v>
      </c>
      <c r="AB52" s="76">
        <v>0</v>
      </c>
      <c r="AC52" s="76">
        <v>0</v>
      </c>
      <c r="AD52" s="76">
        <v>0</v>
      </c>
      <c r="AE52" s="76">
        <v>0</v>
      </c>
      <c r="AF52" s="76"/>
      <c r="AG52" s="76"/>
      <c r="AH52" s="76"/>
      <c r="AI52" s="76"/>
      <c r="AJ52" s="76"/>
      <c r="AK52" s="76"/>
      <c r="AL52" s="78" t="s">
        <v>356</v>
      </c>
    </row>
    <row r="53" spans="1:38">
      <c r="A53" s="78" t="s">
        <v>264</v>
      </c>
      <c r="B53" s="70">
        <v>0</v>
      </c>
      <c r="C53" s="70">
        <v>0</v>
      </c>
      <c r="D53" s="70">
        <v>0</v>
      </c>
      <c r="E53" s="70">
        <v>0</v>
      </c>
      <c r="F53" s="70">
        <v>0</v>
      </c>
      <c r="G53" s="70">
        <v>0</v>
      </c>
      <c r="H53" s="70">
        <v>0</v>
      </c>
      <c r="I53" s="70">
        <v>0</v>
      </c>
      <c r="J53" s="70">
        <v>0</v>
      </c>
      <c r="K53" s="70">
        <v>0</v>
      </c>
      <c r="L53" s="70">
        <v>0</v>
      </c>
      <c r="M53" s="70">
        <v>0</v>
      </c>
      <c r="N53" s="76">
        <v>0</v>
      </c>
      <c r="O53" s="76">
        <v>0</v>
      </c>
      <c r="P53" s="76">
        <v>0</v>
      </c>
      <c r="Q53" s="76">
        <v>0</v>
      </c>
      <c r="R53" s="76">
        <v>0</v>
      </c>
      <c r="S53" s="76">
        <v>0</v>
      </c>
      <c r="T53" s="76">
        <v>0</v>
      </c>
      <c r="U53" s="76">
        <v>0</v>
      </c>
      <c r="V53" s="76">
        <v>0</v>
      </c>
      <c r="W53" s="76">
        <v>0</v>
      </c>
      <c r="X53" s="76">
        <v>0</v>
      </c>
      <c r="Y53" s="76">
        <v>0</v>
      </c>
      <c r="Z53" s="76">
        <v>0</v>
      </c>
      <c r="AA53" s="76">
        <v>0</v>
      </c>
      <c r="AB53" s="76">
        <v>0</v>
      </c>
      <c r="AC53" s="76">
        <v>0</v>
      </c>
      <c r="AD53" s="76">
        <v>0</v>
      </c>
      <c r="AE53" s="76">
        <v>0</v>
      </c>
      <c r="AF53" s="76"/>
      <c r="AG53" s="76"/>
      <c r="AH53" s="76"/>
      <c r="AI53" s="76"/>
      <c r="AJ53" s="76"/>
      <c r="AK53" s="76"/>
      <c r="AL53" s="78" t="s">
        <v>354</v>
      </c>
    </row>
    <row r="54" spans="1:38">
      <c r="A54" s="77" t="s">
        <v>59</v>
      </c>
      <c r="B54" s="70">
        <v>0</v>
      </c>
      <c r="C54" s="70">
        <v>0</v>
      </c>
      <c r="D54" s="70">
        <v>0</v>
      </c>
      <c r="E54" s="70">
        <v>0</v>
      </c>
      <c r="F54" s="70">
        <v>0</v>
      </c>
      <c r="G54" s="70">
        <v>0</v>
      </c>
      <c r="H54" s="70">
        <v>0</v>
      </c>
      <c r="I54" s="70">
        <v>0</v>
      </c>
      <c r="J54" s="70">
        <v>0</v>
      </c>
      <c r="K54" s="70">
        <v>0</v>
      </c>
      <c r="L54" s="70">
        <v>0</v>
      </c>
      <c r="M54" s="70">
        <v>0</v>
      </c>
      <c r="N54" s="76">
        <v>0</v>
      </c>
      <c r="O54" s="76">
        <v>0</v>
      </c>
      <c r="P54" s="76">
        <v>0</v>
      </c>
      <c r="Q54" s="76">
        <v>0</v>
      </c>
      <c r="R54" s="76">
        <v>0</v>
      </c>
      <c r="S54" s="76">
        <v>0</v>
      </c>
      <c r="T54" s="76">
        <v>0</v>
      </c>
      <c r="U54" s="76">
        <v>0</v>
      </c>
      <c r="V54" s="76">
        <v>0</v>
      </c>
      <c r="W54" s="76">
        <v>0</v>
      </c>
      <c r="X54" s="76">
        <v>0</v>
      </c>
      <c r="Y54" s="76">
        <v>0</v>
      </c>
      <c r="Z54" s="76">
        <v>0</v>
      </c>
      <c r="AA54" s="76">
        <v>0</v>
      </c>
      <c r="AB54" s="76">
        <v>0</v>
      </c>
      <c r="AC54" s="76">
        <v>0</v>
      </c>
      <c r="AD54" s="76">
        <v>0</v>
      </c>
      <c r="AE54" s="76">
        <v>0</v>
      </c>
      <c r="AF54" s="76"/>
      <c r="AG54" s="76"/>
      <c r="AH54" s="76"/>
      <c r="AI54" s="76"/>
      <c r="AJ54" s="76"/>
      <c r="AK54" s="76"/>
      <c r="AL54" s="77" t="s">
        <v>382</v>
      </c>
    </row>
    <row r="55" spans="1:38">
      <c r="A55" s="77" t="s">
        <v>60</v>
      </c>
      <c r="B55" s="70">
        <v>0</v>
      </c>
      <c r="C55" s="70">
        <v>0</v>
      </c>
      <c r="D55" s="70">
        <v>0</v>
      </c>
      <c r="E55" s="70">
        <v>0</v>
      </c>
      <c r="F55" s="70">
        <v>0</v>
      </c>
      <c r="G55" s="70">
        <v>0</v>
      </c>
      <c r="H55" s="70">
        <v>0</v>
      </c>
      <c r="I55" s="70">
        <v>0</v>
      </c>
      <c r="J55" s="70">
        <v>0</v>
      </c>
      <c r="K55" s="70">
        <v>0</v>
      </c>
      <c r="L55" s="70">
        <v>0</v>
      </c>
      <c r="M55" s="70">
        <v>0</v>
      </c>
      <c r="N55" s="76">
        <v>0</v>
      </c>
      <c r="O55" s="76">
        <v>0</v>
      </c>
      <c r="P55" s="76">
        <v>0</v>
      </c>
      <c r="Q55" s="76">
        <v>0</v>
      </c>
      <c r="R55" s="76">
        <v>0</v>
      </c>
      <c r="S55" s="76">
        <v>0</v>
      </c>
      <c r="T55" s="76">
        <v>0</v>
      </c>
      <c r="U55" s="76">
        <v>0</v>
      </c>
      <c r="V55" s="76">
        <v>0</v>
      </c>
      <c r="W55" s="76">
        <v>0</v>
      </c>
      <c r="X55" s="76">
        <v>0</v>
      </c>
      <c r="Y55" s="76">
        <v>0</v>
      </c>
      <c r="Z55" s="76">
        <v>0</v>
      </c>
      <c r="AA55" s="76">
        <v>0</v>
      </c>
      <c r="AB55" s="76">
        <v>0</v>
      </c>
      <c r="AC55" s="76">
        <v>0</v>
      </c>
      <c r="AD55" s="76">
        <v>0</v>
      </c>
      <c r="AE55" s="76">
        <v>0</v>
      </c>
      <c r="AF55" s="76"/>
      <c r="AG55" s="76"/>
      <c r="AH55" s="76"/>
      <c r="AI55" s="76"/>
      <c r="AJ55" s="76"/>
      <c r="AK55" s="76"/>
      <c r="AL55" s="77" t="s">
        <v>383</v>
      </c>
    </row>
    <row r="56" spans="1:38">
      <c r="A56" s="78" t="s">
        <v>263</v>
      </c>
      <c r="B56" s="70">
        <v>0</v>
      </c>
      <c r="C56" s="70">
        <v>0</v>
      </c>
      <c r="D56" s="70">
        <v>0</v>
      </c>
      <c r="E56" s="70">
        <v>0</v>
      </c>
      <c r="F56" s="70">
        <v>0</v>
      </c>
      <c r="G56" s="70">
        <v>0</v>
      </c>
      <c r="H56" s="70">
        <v>0</v>
      </c>
      <c r="I56" s="70">
        <v>0</v>
      </c>
      <c r="J56" s="70">
        <v>0</v>
      </c>
      <c r="K56" s="70">
        <v>0</v>
      </c>
      <c r="L56" s="70">
        <v>0</v>
      </c>
      <c r="M56" s="70">
        <v>0</v>
      </c>
      <c r="N56" s="76">
        <v>0</v>
      </c>
      <c r="O56" s="76">
        <v>0</v>
      </c>
      <c r="P56" s="76">
        <v>0</v>
      </c>
      <c r="Q56" s="76">
        <v>0</v>
      </c>
      <c r="R56" s="76">
        <v>0</v>
      </c>
      <c r="S56" s="76">
        <v>0</v>
      </c>
      <c r="T56" s="76">
        <v>0</v>
      </c>
      <c r="U56" s="76">
        <v>0</v>
      </c>
      <c r="V56" s="76">
        <v>0</v>
      </c>
      <c r="W56" s="76">
        <v>0</v>
      </c>
      <c r="X56" s="76">
        <v>0</v>
      </c>
      <c r="Y56" s="76">
        <v>0</v>
      </c>
      <c r="Z56" s="76">
        <v>0</v>
      </c>
      <c r="AA56" s="76">
        <v>0</v>
      </c>
      <c r="AB56" s="76">
        <v>0</v>
      </c>
      <c r="AC56" s="76">
        <v>0</v>
      </c>
      <c r="AD56" s="76">
        <v>0</v>
      </c>
      <c r="AE56" s="76">
        <v>0</v>
      </c>
      <c r="AF56" s="76"/>
      <c r="AG56" s="76"/>
      <c r="AH56" s="76"/>
      <c r="AI56" s="76"/>
      <c r="AJ56" s="76"/>
      <c r="AK56" s="76"/>
      <c r="AL56" s="78" t="s">
        <v>356</v>
      </c>
    </row>
    <row r="57" spans="1:38">
      <c r="A57" s="78" t="s">
        <v>264</v>
      </c>
      <c r="B57" s="70">
        <v>0</v>
      </c>
      <c r="C57" s="70">
        <v>0</v>
      </c>
      <c r="D57" s="70">
        <v>0</v>
      </c>
      <c r="E57" s="70">
        <v>0</v>
      </c>
      <c r="F57" s="70">
        <v>0</v>
      </c>
      <c r="G57" s="70">
        <v>0</v>
      </c>
      <c r="H57" s="70">
        <v>0</v>
      </c>
      <c r="I57" s="70">
        <v>0</v>
      </c>
      <c r="J57" s="70">
        <v>0</v>
      </c>
      <c r="K57" s="70">
        <v>0</v>
      </c>
      <c r="L57" s="70">
        <v>0</v>
      </c>
      <c r="M57" s="70">
        <v>0</v>
      </c>
      <c r="N57" s="76">
        <v>0</v>
      </c>
      <c r="O57" s="76">
        <v>0</v>
      </c>
      <c r="P57" s="76">
        <v>0</v>
      </c>
      <c r="Q57" s="76">
        <v>0</v>
      </c>
      <c r="R57" s="76">
        <v>0</v>
      </c>
      <c r="S57" s="76">
        <v>0</v>
      </c>
      <c r="T57" s="76">
        <v>0</v>
      </c>
      <c r="U57" s="76">
        <v>0</v>
      </c>
      <c r="V57" s="76">
        <v>0</v>
      </c>
      <c r="W57" s="76">
        <v>0</v>
      </c>
      <c r="X57" s="76">
        <v>0</v>
      </c>
      <c r="Y57" s="76">
        <v>0</v>
      </c>
      <c r="Z57" s="76">
        <v>0</v>
      </c>
      <c r="AA57" s="76">
        <v>0</v>
      </c>
      <c r="AB57" s="76">
        <v>0</v>
      </c>
      <c r="AC57" s="76">
        <v>0</v>
      </c>
      <c r="AD57" s="76">
        <v>0</v>
      </c>
      <c r="AE57" s="76">
        <v>0</v>
      </c>
      <c r="AF57" s="76"/>
      <c r="AG57" s="76"/>
      <c r="AH57" s="76"/>
      <c r="AI57" s="76"/>
      <c r="AJ57" s="76"/>
      <c r="AK57" s="76"/>
      <c r="AL57" s="78" t="s">
        <v>354</v>
      </c>
    </row>
    <row r="58" spans="1:38">
      <c r="A58" s="77" t="s">
        <v>61</v>
      </c>
      <c r="B58" s="70">
        <v>0</v>
      </c>
      <c r="C58" s="70">
        <v>0</v>
      </c>
      <c r="D58" s="70">
        <v>0</v>
      </c>
      <c r="E58" s="70">
        <v>0</v>
      </c>
      <c r="F58" s="70">
        <v>0</v>
      </c>
      <c r="G58" s="70">
        <v>0</v>
      </c>
      <c r="H58" s="70">
        <v>0</v>
      </c>
      <c r="I58" s="70">
        <v>0</v>
      </c>
      <c r="J58" s="70">
        <v>0</v>
      </c>
      <c r="K58" s="70">
        <v>0</v>
      </c>
      <c r="L58" s="70">
        <v>0</v>
      </c>
      <c r="M58" s="70">
        <v>0</v>
      </c>
      <c r="N58" s="76">
        <v>0</v>
      </c>
      <c r="O58" s="76">
        <v>0</v>
      </c>
      <c r="P58" s="76">
        <v>0</v>
      </c>
      <c r="Q58" s="76">
        <v>0</v>
      </c>
      <c r="R58" s="76">
        <v>0</v>
      </c>
      <c r="S58" s="76">
        <v>0</v>
      </c>
      <c r="T58" s="76">
        <v>0</v>
      </c>
      <c r="U58" s="76">
        <v>0</v>
      </c>
      <c r="V58" s="76">
        <v>0</v>
      </c>
      <c r="W58" s="76">
        <v>0</v>
      </c>
      <c r="X58" s="76">
        <v>0</v>
      </c>
      <c r="Y58" s="76">
        <v>0</v>
      </c>
      <c r="Z58" s="76">
        <v>0</v>
      </c>
      <c r="AA58" s="76">
        <v>0</v>
      </c>
      <c r="AB58" s="76">
        <v>0</v>
      </c>
      <c r="AC58" s="76">
        <v>0</v>
      </c>
      <c r="AD58" s="76">
        <v>0</v>
      </c>
      <c r="AE58" s="76">
        <v>0</v>
      </c>
      <c r="AF58" s="76"/>
      <c r="AG58" s="76"/>
      <c r="AH58" s="76"/>
      <c r="AI58" s="76"/>
      <c r="AJ58" s="76"/>
      <c r="AK58" s="76"/>
      <c r="AL58" s="77" t="s">
        <v>384</v>
      </c>
    </row>
    <row r="59" spans="1:38">
      <c r="A59" s="78" t="s">
        <v>263</v>
      </c>
      <c r="B59" s="70">
        <v>0</v>
      </c>
      <c r="C59" s="70">
        <v>0</v>
      </c>
      <c r="D59" s="70">
        <v>0</v>
      </c>
      <c r="E59" s="70">
        <v>0</v>
      </c>
      <c r="F59" s="70">
        <v>0</v>
      </c>
      <c r="G59" s="70">
        <v>0</v>
      </c>
      <c r="H59" s="70">
        <v>0</v>
      </c>
      <c r="I59" s="70">
        <v>0</v>
      </c>
      <c r="J59" s="70">
        <v>0</v>
      </c>
      <c r="K59" s="70">
        <v>0</v>
      </c>
      <c r="L59" s="70">
        <v>0</v>
      </c>
      <c r="M59" s="70">
        <v>0</v>
      </c>
      <c r="N59" s="76">
        <v>0</v>
      </c>
      <c r="O59" s="76">
        <v>0</v>
      </c>
      <c r="P59" s="76">
        <v>0</v>
      </c>
      <c r="Q59" s="76">
        <v>0</v>
      </c>
      <c r="R59" s="76">
        <v>0</v>
      </c>
      <c r="S59" s="76">
        <v>0</v>
      </c>
      <c r="T59" s="76">
        <v>0</v>
      </c>
      <c r="U59" s="76">
        <v>0</v>
      </c>
      <c r="V59" s="76">
        <v>0</v>
      </c>
      <c r="W59" s="76">
        <v>0</v>
      </c>
      <c r="X59" s="76">
        <v>0</v>
      </c>
      <c r="Y59" s="76">
        <v>0</v>
      </c>
      <c r="Z59" s="76">
        <v>0</v>
      </c>
      <c r="AA59" s="76">
        <v>0</v>
      </c>
      <c r="AB59" s="76">
        <v>0</v>
      </c>
      <c r="AC59" s="76">
        <v>0</v>
      </c>
      <c r="AD59" s="76">
        <v>0</v>
      </c>
      <c r="AE59" s="76">
        <v>0</v>
      </c>
      <c r="AF59" s="76"/>
      <c r="AG59" s="76"/>
      <c r="AH59" s="76"/>
      <c r="AI59" s="76"/>
      <c r="AJ59" s="76"/>
      <c r="AK59" s="76"/>
      <c r="AL59" s="78" t="s">
        <v>356</v>
      </c>
    </row>
    <row r="60" spans="1:38">
      <c r="A60" s="78" t="s">
        <v>264</v>
      </c>
      <c r="B60" s="70">
        <v>0</v>
      </c>
      <c r="C60" s="70">
        <v>0</v>
      </c>
      <c r="D60" s="70">
        <v>0</v>
      </c>
      <c r="E60" s="70">
        <v>0</v>
      </c>
      <c r="F60" s="70">
        <v>0</v>
      </c>
      <c r="G60" s="70">
        <v>0</v>
      </c>
      <c r="H60" s="70">
        <v>0</v>
      </c>
      <c r="I60" s="70">
        <v>0</v>
      </c>
      <c r="J60" s="70">
        <v>0</v>
      </c>
      <c r="K60" s="70">
        <v>0</v>
      </c>
      <c r="L60" s="70">
        <v>0</v>
      </c>
      <c r="M60" s="70">
        <v>0</v>
      </c>
      <c r="N60" s="76">
        <v>0</v>
      </c>
      <c r="O60" s="76">
        <v>0</v>
      </c>
      <c r="P60" s="76">
        <v>0</v>
      </c>
      <c r="Q60" s="76">
        <v>0</v>
      </c>
      <c r="R60" s="76">
        <v>0</v>
      </c>
      <c r="S60" s="76">
        <v>0</v>
      </c>
      <c r="T60" s="76">
        <v>0</v>
      </c>
      <c r="U60" s="76">
        <v>0</v>
      </c>
      <c r="V60" s="76">
        <v>0</v>
      </c>
      <c r="W60" s="76">
        <v>0</v>
      </c>
      <c r="X60" s="76">
        <v>0</v>
      </c>
      <c r="Y60" s="76">
        <v>0</v>
      </c>
      <c r="Z60" s="76">
        <v>0</v>
      </c>
      <c r="AA60" s="76">
        <v>0</v>
      </c>
      <c r="AB60" s="76">
        <v>0</v>
      </c>
      <c r="AC60" s="76">
        <v>0</v>
      </c>
      <c r="AD60" s="76">
        <v>0</v>
      </c>
      <c r="AE60" s="76">
        <v>0</v>
      </c>
      <c r="AF60" s="76"/>
      <c r="AG60" s="76"/>
      <c r="AH60" s="76"/>
      <c r="AI60" s="76"/>
      <c r="AJ60" s="76"/>
      <c r="AK60" s="76"/>
      <c r="AL60" s="78" t="s">
        <v>354</v>
      </c>
    </row>
    <row r="61" spans="1:38">
      <c r="A61" s="77" t="s">
        <v>62</v>
      </c>
      <c r="B61" s="70">
        <v>0</v>
      </c>
      <c r="C61" s="70">
        <v>0</v>
      </c>
      <c r="D61" s="70">
        <v>0</v>
      </c>
      <c r="E61" s="70">
        <v>0</v>
      </c>
      <c r="F61" s="70">
        <v>0</v>
      </c>
      <c r="G61" s="70">
        <v>0</v>
      </c>
      <c r="H61" s="70">
        <v>0</v>
      </c>
      <c r="I61" s="70">
        <v>0</v>
      </c>
      <c r="J61" s="70">
        <v>0</v>
      </c>
      <c r="K61" s="70">
        <v>0</v>
      </c>
      <c r="L61" s="70">
        <v>0</v>
      </c>
      <c r="M61" s="70">
        <v>0</v>
      </c>
      <c r="N61" s="76">
        <v>0</v>
      </c>
      <c r="O61" s="76">
        <v>0</v>
      </c>
      <c r="P61" s="76">
        <v>0</v>
      </c>
      <c r="Q61" s="76">
        <v>0</v>
      </c>
      <c r="R61" s="76">
        <v>0</v>
      </c>
      <c r="S61" s="76">
        <v>0</v>
      </c>
      <c r="T61" s="76">
        <v>0</v>
      </c>
      <c r="U61" s="76">
        <v>0</v>
      </c>
      <c r="V61" s="76">
        <v>0</v>
      </c>
      <c r="W61" s="76">
        <v>0</v>
      </c>
      <c r="X61" s="76">
        <v>0</v>
      </c>
      <c r="Y61" s="76">
        <v>0</v>
      </c>
      <c r="Z61" s="76">
        <v>0</v>
      </c>
      <c r="AA61" s="76">
        <v>0</v>
      </c>
      <c r="AB61" s="76">
        <v>0</v>
      </c>
      <c r="AC61" s="76">
        <v>0</v>
      </c>
      <c r="AD61" s="76">
        <v>0</v>
      </c>
      <c r="AE61" s="76">
        <v>0</v>
      </c>
      <c r="AF61" s="76"/>
      <c r="AG61" s="76"/>
      <c r="AH61" s="76"/>
      <c r="AI61" s="76"/>
      <c r="AJ61" s="76"/>
      <c r="AK61" s="76"/>
      <c r="AL61" s="77" t="s">
        <v>385</v>
      </c>
    </row>
    <row r="62" spans="1:38">
      <c r="A62" s="78" t="s">
        <v>263</v>
      </c>
      <c r="B62" s="70">
        <v>0</v>
      </c>
      <c r="C62" s="70">
        <v>0</v>
      </c>
      <c r="D62" s="70">
        <v>0</v>
      </c>
      <c r="E62" s="70">
        <v>0</v>
      </c>
      <c r="F62" s="70">
        <v>0</v>
      </c>
      <c r="G62" s="70">
        <v>0</v>
      </c>
      <c r="H62" s="70">
        <v>0</v>
      </c>
      <c r="I62" s="70">
        <v>0</v>
      </c>
      <c r="J62" s="70">
        <v>0</v>
      </c>
      <c r="K62" s="70">
        <v>0</v>
      </c>
      <c r="L62" s="70">
        <v>0</v>
      </c>
      <c r="M62" s="70">
        <v>0</v>
      </c>
      <c r="N62" s="76">
        <v>0</v>
      </c>
      <c r="O62" s="76">
        <v>0</v>
      </c>
      <c r="P62" s="76">
        <v>0</v>
      </c>
      <c r="Q62" s="76">
        <v>0</v>
      </c>
      <c r="R62" s="76">
        <v>0</v>
      </c>
      <c r="S62" s="76">
        <v>0</v>
      </c>
      <c r="T62" s="76">
        <v>0</v>
      </c>
      <c r="U62" s="76">
        <v>0</v>
      </c>
      <c r="V62" s="76">
        <v>0</v>
      </c>
      <c r="W62" s="76">
        <v>0</v>
      </c>
      <c r="X62" s="76">
        <v>0</v>
      </c>
      <c r="Y62" s="76">
        <v>0</v>
      </c>
      <c r="Z62" s="76">
        <v>0</v>
      </c>
      <c r="AA62" s="76">
        <v>0</v>
      </c>
      <c r="AB62" s="76">
        <v>0</v>
      </c>
      <c r="AC62" s="76">
        <v>0</v>
      </c>
      <c r="AD62" s="76">
        <v>0</v>
      </c>
      <c r="AE62" s="76">
        <v>0</v>
      </c>
      <c r="AF62" s="76"/>
      <c r="AG62" s="76"/>
      <c r="AH62" s="76"/>
      <c r="AI62" s="76"/>
      <c r="AJ62" s="76"/>
      <c r="AK62" s="76"/>
      <c r="AL62" s="78" t="s">
        <v>356</v>
      </c>
    </row>
    <row r="63" spans="1:38">
      <c r="A63" s="78" t="s">
        <v>264</v>
      </c>
      <c r="B63" s="70">
        <v>0</v>
      </c>
      <c r="C63" s="70">
        <v>0</v>
      </c>
      <c r="D63" s="70">
        <v>0</v>
      </c>
      <c r="E63" s="70">
        <v>0</v>
      </c>
      <c r="F63" s="70">
        <v>0</v>
      </c>
      <c r="G63" s="70">
        <v>0</v>
      </c>
      <c r="H63" s="70">
        <v>0</v>
      </c>
      <c r="I63" s="70">
        <v>0</v>
      </c>
      <c r="J63" s="70">
        <v>0</v>
      </c>
      <c r="K63" s="70">
        <v>0</v>
      </c>
      <c r="L63" s="70">
        <v>0</v>
      </c>
      <c r="M63" s="70">
        <v>0</v>
      </c>
      <c r="N63" s="90">
        <v>0</v>
      </c>
      <c r="O63" s="90">
        <v>0</v>
      </c>
      <c r="P63" s="76">
        <v>0</v>
      </c>
      <c r="Q63" s="90">
        <v>0</v>
      </c>
      <c r="R63" s="90">
        <v>0</v>
      </c>
      <c r="S63" s="90">
        <v>0</v>
      </c>
      <c r="T63" s="90">
        <v>0</v>
      </c>
      <c r="U63" s="90">
        <v>0</v>
      </c>
      <c r="V63" s="90">
        <v>0</v>
      </c>
      <c r="W63" s="90">
        <v>0</v>
      </c>
      <c r="X63" s="90">
        <v>0</v>
      </c>
      <c r="Y63" s="90">
        <v>0</v>
      </c>
      <c r="Z63" s="90">
        <v>0</v>
      </c>
      <c r="AA63" s="90">
        <v>0</v>
      </c>
      <c r="AB63" s="90">
        <v>0</v>
      </c>
      <c r="AC63" s="90">
        <v>0</v>
      </c>
      <c r="AD63" s="90">
        <v>0</v>
      </c>
      <c r="AE63" s="90">
        <v>0</v>
      </c>
      <c r="AF63" s="90"/>
      <c r="AG63" s="90"/>
      <c r="AH63" s="90"/>
      <c r="AI63" s="90"/>
      <c r="AJ63" s="90"/>
      <c r="AK63" s="90"/>
      <c r="AL63" s="78" t="s">
        <v>354</v>
      </c>
    </row>
    <row r="64" spans="1:38">
      <c r="A64" s="77" t="s">
        <v>63</v>
      </c>
      <c r="B64" s="70">
        <v>0</v>
      </c>
      <c r="C64" s="70">
        <v>0</v>
      </c>
      <c r="D64" s="70">
        <v>0</v>
      </c>
      <c r="E64" s="70">
        <v>0</v>
      </c>
      <c r="F64" s="70">
        <v>0</v>
      </c>
      <c r="G64" s="70">
        <v>0</v>
      </c>
      <c r="H64" s="70">
        <v>0</v>
      </c>
      <c r="I64" s="70">
        <v>0</v>
      </c>
      <c r="J64" s="70">
        <v>0</v>
      </c>
      <c r="K64" s="70">
        <v>0</v>
      </c>
      <c r="L64" s="70">
        <v>0</v>
      </c>
      <c r="M64" s="70">
        <v>0</v>
      </c>
      <c r="N64" s="90">
        <v>0</v>
      </c>
      <c r="O64" s="90">
        <v>0</v>
      </c>
      <c r="P64" s="76">
        <v>0</v>
      </c>
      <c r="Q64" s="90">
        <v>0</v>
      </c>
      <c r="R64" s="90">
        <v>0</v>
      </c>
      <c r="S64" s="90">
        <v>0</v>
      </c>
      <c r="T64" s="90">
        <v>0</v>
      </c>
      <c r="U64" s="90">
        <v>0</v>
      </c>
      <c r="V64" s="90">
        <v>0</v>
      </c>
      <c r="W64" s="90">
        <v>0</v>
      </c>
      <c r="X64" s="90">
        <v>0</v>
      </c>
      <c r="Y64" s="90">
        <v>0</v>
      </c>
      <c r="Z64" s="90">
        <v>0</v>
      </c>
      <c r="AA64" s="90">
        <v>0</v>
      </c>
      <c r="AB64" s="90">
        <v>0</v>
      </c>
      <c r="AC64" s="90">
        <v>0</v>
      </c>
      <c r="AD64" s="90">
        <v>0</v>
      </c>
      <c r="AE64" s="90">
        <v>0</v>
      </c>
      <c r="AF64" s="90"/>
      <c r="AG64" s="90"/>
      <c r="AH64" s="90"/>
      <c r="AI64" s="90"/>
      <c r="AJ64" s="90"/>
      <c r="AK64" s="90"/>
      <c r="AL64" s="77" t="s">
        <v>392</v>
      </c>
    </row>
    <row r="65" spans="1:38">
      <c r="A65" s="78" t="s">
        <v>263</v>
      </c>
      <c r="B65" s="70">
        <v>0</v>
      </c>
      <c r="C65" s="70">
        <v>0</v>
      </c>
      <c r="D65" s="70">
        <v>0</v>
      </c>
      <c r="E65" s="70">
        <v>0</v>
      </c>
      <c r="F65" s="70">
        <v>0</v>
      </c>
      <c r="G65" s="70">
        <v>0</v>
      </c>
      <c r="H65" s="70">
        <v>0</v>
      </c>
      <c r="I65" s="70">
        <v>0</v>
      </c>
      <c r="J65" s="70">
        <v>0</v>
      </c>
      <c r="K65" s="70">
        <v>0</v>
      </c>
      <c r="L65" s="70">
        <v>0</v>
      </c>
      <c r="M65" s="70">
        <v>0</v>
      </c>
      <c r="N65" s="90">
        <v>0</v>
      </c>
      <c r="O65" s="90">
        <v>0</v>
      </c>
      <c r="P65" s="76">
        <v>0</v>
      </c>
      <c r="Q65" s="90">
        <v>0</v>
      </c>
      <c r="R65" s="90">
        <v>0</v>
      </c>
      <c r="S65" s="90">
        <v>0</v>
      </c>
      <c r="T65" s="90">
        <v>0</v>
      </c>
      <c r="U65" s="90">
        <v>0</v>
      </c>
      <c r="V65" s="90">
        <v>0</v>
      </c>
      <c r="W65" s="90">
        <v>0</v>
      </c>
      <c r="X65" s="90">
        <v>0</v>
      </c>
      <c r="Y65" s="90">
        <v>0</v>
      </c>
      <c r="Z65" s="90">
        <v>0</v>
      </c>
      <c r="AA65" s="90">
        <v>0</v>
      </c>
      <c r="AB65" s="90">
        <v>0</v>
      </c>
      <c r="AC65" s="90">
        <v>0</v>
      </c>
      <c r="AD65" s="90">
        <v>0</v>
      </c>
      <c r="AE65" s="90">
        <v>0</v>
      </c>
      <c r="AF65" s="90"/>
      <c r="AG65" s="90"/>
      <c r="AH65" s="90"/>
      <c r="AI65" s="90"/>
      <c r="AJ65" s="90"/>
      <c r="AK65" s="90"/>
      <c r="AL65" s="78" t="s">
        <v>356</v>
      </c>
    </row>
    <row r="66" spans="1:38">
      <c r="A66" s="78" t="s">
        <v>264</v>
      </c>
      <c r="B66" s="70">
        <v>0</v>
      </c>
      <c r="C66" s="70">
        <v>0</v>
      </c>
      <c r="D66" s="70">
        <v>0</v>
      </c>
      <c r="E66" s="70">
        <v>0</v>
      </c>
      <c r="F66" s="70">
        <v>0</v>
      </c>
      <c r="G66" s="70">
        <v>0</v>
      </c>
      <c r="H66" s="70">
        <v>0</v>
      </c>
      <c r="I66" s="70">
        <v>0</v>
      </c>
      <c r="J66" s="70">
        <v>0</v>
      </c>
      <c r="K66" s="70">
        <v>0</v>
      </c>
      <c r="L66" s="70">
        <v>0</v>
      </c>
      <c r="M66" s="70">
        <v>0</v>
      </c>
      <c r="N66" s="90">
        <v>0</v>
      </c>
      <c r="O66" s="90">
        <v>0</v>
      </c>
      <c r="P66" s="76">
        <v>0</v>
      </c>
      <c r="Q66" s="90">
        <v>0</v>
      </c>
      <c r="R66" s="90">
        <v>0</v>
      </c>
      <c r="S66" s="90">
        <v>0</v>
      </c>
      <c r="T66" s="90">
        <v>0</v>
      </c>
      <c r="U66" s="90">
        <v>0</v>
      </c>
      <c r="V66" s="90">
        <v>0</v>
      </c>
      <c r="W66" s="90">
        <v>0</v>
      </c>
      <c r="X66" s="90">
        <v>0</v>
      </c>
      <c r="Y66" s="90">
        <v>0</v>
      </c>
      <c r="Z66" s="90">
        <v>0</v>
      </c>
      <c r="AA66" s="90">
        <v>0</v>
      </c>
      <c r="AB66" s="90">
        <v>0</v>
      </c>
      <c r="AC66" s="90">
        <v>0</v>
      </c>
      <c r="AD66" s="90">
        <v>0</v>
      </c>
      <c r="AE66" s="90">
        <v>0</v>
      </c>
      <c r="AF66" s="90"/>
      <c r="AG66" s="90"/>
      <c r="AH66" s="90"/>
      <c r="AI66" s="90"/>
      <c r="AJ66" s="90"/>
      <c r="AK66" s="90"/>
      <c r="AL66" s="78" t="s">
        <v>354</v>
      </c>
    </row>
    <row r="67" spans="1:38">
      <c r="A67" s="77" t="s">
        <v>64</v>
      </c>
      <c r="B67" s="70">
        <v>0</v>
      </c>
      <c r="C67" s="70">
        <v>0</v>
      </c>
      <c r="D67" s="70">
        <v>0</v>
      </c>
      <c r="E67" s="70">
        <v>0</v>
      </c>
      <c r="F67" s="70">
        <v>0</v>
      </c>
      <c r="G67" s="70">
        <v>0</v>
      </c>
      <c r="H67" s="70">
        <v>0</v>
      </c>
      <c r="I67" s="70">
        <v>0</v>
      </c>
      <c r="J67" s="70">
        <v>0</v>
      </c>
      <c r="K67" s="70">
        <v>0</v>
      </c>
      <c r="L67" s="70">
        <v>0</v>
      </c>
      <c r="M67" s="70">
        <v>0</v>
      </c>
      <c r="N67" s="90">
        <v>0</v>
      </c>
      <c r="O67" s="90">
        <v>0</v>
      </c>
      <c r="P67" s="76">
        <v>0</v>
      </c>
      <c r="Q67" s="90">
        <v>0</v>
      </c>
      <c r="R67" s="90">
        <v>0</v>
      </c>
      <c r="S67" s="90">
        <v>0</v>
      </c>
      <c r="T67" s="90">
        <v>0</v>
      </c>
      <c r="U67" s="90">
        <v>0</v>
      </c>
      <c r="V67" s="90">
        <v>0</v>
      </c>
      <c r="W67" s="90">
        <v>0</v>
      </c>
      <c r="X67" s="90">
        <v>0</v>
      </c>
      <c r="Y67" s="90">
        <v>0</v>
      </c>
      <c r="Z67" s="90">
        <v>0</v>
      </c>
      <c r="AA67" s="90">
        <v>0</v>
      </c>
      <c r="AB67" s="90">
        <v>0</v>
      </c>
      <c r="AC67" s="90">
        <v>0</v>
      </c>
      <c r="AD67" s="90">
        <v>0</v>
      </c>
      <c r="AE67" s="90">
        <v>0</v>
      </c>
      <c r="AF67" s="90"/>
      <c r="AG67" s="90"/>
      <c r="AH67" s="90"/>
      <c r="AI67" s="90"/>
      <c r="AJ67" s="90"/>
      <c r="AK67" s="90"/>
      <c r="AL67" s="77" t="s">
        <v>391</v>
      </c>
    </row>
    <row r="68" spans="1:38">
      <c r="A68" s="78" t="s">
        <v>274</v>
      </c>
      <c r="B68" s="70">
        <v>0</v>
      </c>
      <c r="C68" s="70">
        <v>0</v>
      </c>
      <c r="D68" s="70">
        <v>0</v>
      </c>
      <c r="E68" s="70">
        <v>0</v>
      </c>
      <c r="F68" s="70">
        <v>0</v>
      </c>
      <c r="G68" s="70">
        <v>0</v>
      </c>
      <c r="H68" s="70">
        <v>0</v>
      </c>
      <c r="I68" s="70">
        <v>0</v>
      </c>
      <c r="J68" s="70">
        <v>0</v>
      </c>
      <c r="K68" s="70">
        <v>0</v>
      </c>
      <c r="L68" s="70">
        <v>0</v>
      </c>
      <c r="M68" s="70">
        <v>0</v>
      </c>
      <c r="N68" s="90">
        <v>0</v>
      </c>
      <c r="O68" s="90">
        <v>0</v>
      </c>
      <c r="P68" s="76">
        <v>0</v>
      </c>
      <c r="Q68" s="90">
        <v>0</v>
      </c>
      <c r="R68" s="90">
        <v>0</v>
      </c>
      <c r="S68" s="90">
        <v>0</v>
      </c>
      <c r="T68" s="90">
        <v>0</v>
      </c>
      <c r="U68" s="90">
        <v>0</v>
      </c>
      <c r="V68" s="90">
        <v>0</v>
      </c>
      <c r="W68" s="90">
        <v>0</v>
      </c>
      <c r="X68" s="90">
        <v>0</v>
      </c>
      <c r="Y68" s="90">
        <v>0</v>
      </c>
      <c r="Z68" s="90">
        <v>0</v>
      </c>
      <c r="AA68" s="90">
        <v>0</v>
      </c>
      <c r="AB68" s="90">
        <v>0</v>
      </c>
      <c r="AC68" s="90">
        <v>0</v>
      </c>
      <c r="AD68" s="90">
        <v>0</v>
      </c>
      <c r="AE68" s="90">
        <v>0</v>
      </c>
      <c r="AF68" s="90"/>
      <c r="AG68" s="90"/>
      <c r="AH68" s="90"/>
      <c r="AI68" s="90"/>
      <c r="AJ68" s="90"/>
      <c r="AK68" s="90"/>
      <c r="AL68" s="78" t="s">
        <v>356</v>
      </c>
    </row>
    <row r="69" spans="1:38">
      <c r="A69" s="78" t="s">
        <v>275</v>
      </c>
      <c r="B69" s="70">
        <v>0</v>
      </c>
      <c r="C69" s="70">
        <v>0</v>
      </c>
      <c r="D69" s="70">
        <v>0</v>
      </c>
      <c r="E69" s="70">
        <v>0</v>
      </c>
      <c r="F69" s="70">
        <v>0</v>
      </c>
      <c r="G69" s="70">
        <v>0</v>
      </c>
      <c r="H69" s="70">
        <v>0</v>
      </c>
      <c r="I69" s="70">
        <v>0</v>
      </c>
      <c r="J69" s="70">
        <v>0</v>
      </c>
      <c r="K69" s="70">
        <v>0</v>
      </c>
      <c r="L69" s="70">
        <v>0</v>
      </c>
      <c r="M69" s="70">
        <v>0</v>
      </c>
      <c r="N69" s="90">
        <v>0</v>
      </c>
      <c r="O69" s="90">
        <v>0</v>
      </c>
      <c r="P69" s="76">
        <v>0</v>
      </c>
      <c r="Q69" s="90">
        <v>0</v>
      </c>
      <c r="R69" s="90">
        <v>0</v>
      </c>
      <c r="S69" s="90">
        <v>0</v>
      </c>
      <c r="T69" s="90">
        <v>0</v>
      </c>
      <c r="U69" s="90">
        <v>0</v>
      </c>
      <c r="V69" s="90">
        <v>0</v>
      </c>
      <c r="W69" s="90">
        <v>0</v>
      </c>
      <c r="X69" s="90">
        <v>0</v>
      </c>
      <c r="Y69" s="90">
        <v>0</v>
      </c>
      <c r="Z69" s="90">
        <v>0</v>
      </c>
      <c r="AA69" s="90">
        <v>0</v>
      </c>
      <c r="AB69" s="90">
        <v>0</v>
      </c>
      <c r="AC69" s="90">
        <v>0</v>
      </c>
      <c r="AD69" s="90">
        <v>0</v>
      </c>
      <c r="AE69" s="90">
        <v>0</v>
      </c>
      <c r="AF69" s="90"/>
      <c r="AG69" s="90"/>
      <c r="AH69" s="90"/>
      <c r="AI69" s="90"/>
      <c r="AJ69" s="90"/>
      <c r="AK69" s="90"/>
      <c r="AL69" s="78" t="s">
        <v>354</v>
      </c>
    </row>
    <row r="70" spans="1:38">
      <c r="A70" s="77" t="s">
        <v>65</v>
      </c>
      <c r="B70" s="70">
        <v>0</v>
      </c>
      <c r="C70" s="70">
        <v>0</v>
      </c>
      <c r="D70" s="70">
        <v>0</v>
      </c>
      <c r="E70" s="70">
        <v>0</v>
      </c>
      <c r="F70" s="70">
        <v>0</v>
      </c>
      <c r="G70" s="70">
        <v>0</v>
      </c>
      <c r="H70" s="70">
        <v>0</v>
      </c>
      <c r="I70" s="70">
        <v>0</v>
      </c>
      <c r="J70" s="70">
        <v>0</v>
      </c>
      <c r="K70" s="70">
        <v>0</v>
      </c>
      <c r="L70" s="70">
        <v>0</v>
      </c>
      <c r="M70" s="70">
        <v>0</v>
      </c>
      <c r="N70" s="90">
        <v>0</v>
      </c>
      <c r="O70" s="90">
        <v>0</v>
      </c>
      <c r="P70" s="76">
        <v>0</v>
      </c>
      <c r="Q70" s="90">
        <v>0</v>
      </c>
      <c r="R70" s="90">
        <v>0</v>
      </c>
      <c r="S70" s="90">
        <v>0</v>
      </c>
      <c r="T70" s="90">
        <v>0</v>
      </c>
      <c r="U70" s="90">
        <v>0</v>
      </c>
      <c r="V70" s="90">
        <v>0</v>
      </c>
      <c r="W70" s="90">
        <v>0</v>
      </c>
      <c r="X70" s="90">
        <v>0</v>
      </c>
      <c r="Y70" s="90">
        <v>0</v>
      </c>
      <c r="Z70" s="90">
        <v>0</v>
      </c>
      <c r="AA70" s="90">
        <v>0</v>
      </c>
      <c r="AB70" s="90">
        <v>0</v>
      </c>
      <c r="AC70" s="90">
        <v>0</v>
      </c>
      <c r="AD70" s="90">
        <v>0</v>
      </c>
      <c r="AE70" s="90">
        <v>0</v>
      </c>
      <c r="AF70" s="90"/>
      <c r="AG70" s="90"/>
      <c r="AH70" s="90"/>
      <c r="AI70" s="90"/>
      <c r="AJ70" s="90"/>
      <c r="AK70" s="90"/>
      <c r="AL70" s="77" t="s">
        <v>389</v>
      </c>
    </row>
    <row r="71" spans="1:38">
      <c r="A71" s="77" t="s">
        <v>66</v>
      </c>
      <c r="B71" s="70">
        <v>0</v>
      </c>
      <c r="C71" s="70">
        <v>0</v>
      </c>
      <c r="D71" s="70">
        <v>0</v>
      </c>
      <c r="E71" s="70">
        <v>0</v>
      </c>
      <c r="F71" s="70">
        <v>0</v>
      </c>
      <c r="G71" s="70">
        <v>0</v>
      </c>
      <c r="H71" s="70">
        <v>0</v>
      </c>
      <c r="I71" s="70">
        <v>0</v>
      </c>
      <c r="J71" s="70">
        <v>0</v>
      </c>
      <c r="K71" s="70">
        <v>0</v>
      </c>
      <c r="L71" s="70">
        <v>0</v>
      </c>
      <c r="M71" s="70">
        <v>0</v>
      </c>
      <c r="N71" s="90">
        <v>0</v>
      </c>
      <c r="O71" s="90">
        <v>0</v>
      </c>
      <c r="P71" s="76">
        <v>0</v>
      </c>
      <c r="Q71" s="90">
        <v>0</v>
      </c>
      <c r="R71" s="90">
        <v>0</v>
      </c>
      <c r="S71" s="90">
        <v>0</v>
      </c>
      <c r="T71" s="90">
        <v>0</v>
      </c>
      <c r="U71" s="90">
        <v>0</v>
      </c>
      <c r="V71" s="90">
        <v>0</v>
      </c>
      <c r="W71" s="90">
        <v>0</v>
      </c>
      <c r="X71" s="90">
        <v>0</v>
      </c>
      <c r="Y71" s="90">
        <v>0.15083772000000001</v>
      </c>
      <c r="Z71" s="90">
        <v>0</v>
      </c>
      <c r="AA71" s="90">
        <v>0.15083772000000001</v>
      </c>
      <c r="AB71" s="90">
        <v>0.15083772000000001</v>
      </c>
      <c r="AC71" s="90">
        <v>0.15083772000000001</v>
      </c>
      <c r="AD71" s="90">
        <v>0.15083772000000001</v>
      </c>
      <c r="AE71" s="90">
        <v>0.15083772000000001</v>
      </c>
      <c r="AF71" s="90"/>
      <c r="AG71" s="90"/>
      <c r="AH71" s="90"/>
      <c r="AI71" s="90"/>
      <c r="AJ71" s="90"/>
      <c r="AK71" s="90"/>
      <c r="AL71" s="77" t="s">
        <v>388</v>
      </c>
    </row>
    <row r="72" spans="1:38">
      <c r="A72" s="77" t="s">
        <v>67</v>
      </c>
      <c r="B72" s="70">
        <f>SUM(B73:B74)</f>
        <v>7602.4273537050003</v>
      </c>
      <c r="C72" s="70">
        <f t="shared" ref="C72:N72" si="8">SUM(C73:C74)</f>
        <v>8119.0399965710003</v>
      </c>
      <c r="D72" s="70">
        <f t="shared" si="8"/>
        <v>8115.0638087370007</v>
      </c>
      <c r="E72" s="70">
        <f t="shared" si="8"/>
        <v>8738.6035617600992</v>
      </c>
      <c r="F72" s="70">
        <f t="shared" si="8"/>
        <v>8653.8073183477009</v>
      </c>
      <c r="G72" s="70">
        <f t="shared" si="8"/>
        <v>9190.4427348677</v>
      </c>
      <c r="H72" s="70">
        <f t="shared" si="8"/>
        <v>9098.0533913032014</v>
      </c>
      <c r="I72" s="70">
        <f t="shared" si="8"/>
        <v>9314.8068201527003</v>
      </c>
      <c r="J72" s="70">
        <f t="shared" si="8"/>
        <v>10030.144960040201</v>
      </c>
      <c r="K72" s="70">
        <f t="shared" si="8"/>
        <v>10138.5784165397</v>
      </c>
      <c r="L72" s="70">
        <f t="shared" si="8"/>
        <v>10262.9808224642</v>
      </c>
      <c r="M72" s="70">
        <f t="shared" si="8"/>
        <v>9949.1213952241997</v>
      </c>
      <c r="N72" s="70">
        <f t="shared" si="8"/>
        <v>10218.717001754307</v>
      </c>
      <c r="O72" s="70">
        <v>11097.273688496098</v>
      </c>
      <c r="P72" s="76">
        <v>11555.370748957805</v>
      </c>
      <c r="Q72" s="70">
        <v>11486.313847168305</v>
      </c>
      <c r="R72" s="70">
        <v>11646.694548815305</v>
      </c>
      <c r="S72" s="70">
        <v>11924.762331016806</v>
      </c>
      <c r="T72" s="70">
        <v>11836.17180633709</v>
      </c>
      <c r="U72" s="70">
        <v>11913.255630229305</v>
      </c>
      <c r="V72" s="70">
        <v>11371.474945817305</v>
      </c>
      <c r="W72" s="70">
        <v>11261.83942342541</v>
      </c>
      <c r="X72" s="70">
        <v>12045.785833244907</v>
      </c>
      <c r="Y72" s="70">
        <v>11896.191704287801</v>
      </c>
      <c r="Z72" s="70">
        <v>11887.002785536801</v>
      </c>
      <c r="AA72" s="70">
        <v>12744.302284399368</v>
      </c>
      <c r="AB72" s="70">
        <v>13587.351236372337</v>
      </c>
      <c r="AC72" s="70">
        <v>13081.820424108137</v>
      </c>
      <c r="AD72" s="70">
        <v>13898.521151778144</v>
      </c>
      <c r="AE72" s="70">
        <v>15016.142656623046</v>
      </c>
      <c r="AF72" s="70"/>
      <c r="AG72" s="70"/>
      <c r="AH72" s="70"/>
      <c r="AI72" s="70"/>
      <c r="AJ72" s="70"/>
      <c r="AK72" s="70"/>
      <c r="AL72" s="77" t="s">
        <v>387</v>
      </c>
    </row>
    <row r="73" spans="1:38">
      <c r="A73" s="78" t="s">
        <v>274</v>
      </c>
      <c r="B73" s="70">
        <v>3841.1175976640002</v>
      </c>
      <c r="C73" s="70">
        <v>4349.220914816</v>
      </c>
      <c r="D73" s="70">
        <v>4299.3592638010005</v>
      </c>
      <c r="E73" s="70">
        <v>4814.4790284120991</v>
      </c>
      <c r="F73" s="70">
        <v>4734.4847296857006</v>
      </c>
      <c r="G73" s="70">
        <v>5195.3918598417004</v>
      </c>
      <c r="H73" s="70">
        <v>5171.2751375587004</v>
      </c>
      <c r="I73" s="70">
        <v>5201.2322293587004</v>
      </c>
      <c r="J73" s="70">
        <v>5627.2964514157002</v>
      </c>
      <c r="K73" s="70">
        <v>6151.9795621517005</v>
      </c>
      <c r="L73" s="70">
        <v>6114.4850492362002</v>
      </c>
      <c r="M73" s="70">
        <v>5826.4349828641998</v>
      </c>
      <c r="N73" s="90">
        <v>6227.4298280003059</v>
      </c>
      <c r="O73" s="90">
        <v>7321.3347899740975</v>
      </c>
      <c r="P73" s="76">
        <v>7700.0045560058061</v>
      </c>
      <c r="Q73" s="90">
        <v>7813.5182213793059</v>
      </c>
      <c r="R73" s="90">
        <v>7926.9762896673055</v>
      </c>
      <c r="S73" s="90">
        <v>8350.7233013458062</v>
      </c>
      <c r="T73" s="90">
        <v>8347.4956857313064</v>
      </c>
      <c r="U73" s="90">
        <v>8441.8363755783048</v>
      </c>
      <c r="V73" s="90">
        <v>8055.1163109063054</v>
      </c>
      <c r="W73" s="90">
        <v>8191.5848057814092</v>
      </c>
      <c r="X73" s="90">
        <v>8850.1154376239065</v>
      </c>
      <c r="Y73" s="90">
        <v>8888.6127120748006</v>
      </c>
      <c r="Z73" s="90">
        <v>9608.3428352128012</v>
      </c>
      <c r="AA73" s="90">
        <v>10628.418319101367</v>
      </c>
      <c r="AB73" s="90">
        <v>10611.039610821335</v>
      </c>
      <c r="AC73" s="90">
        <v>10227.322450094136</v>
      </c>
      <c r="AD73" s="90">
        <v>10965.786501307144</v>
      </c>
      <c r="AE73" s="90">
        <v>11701.887990916044</v>
      </c>
      <c r="AF73" s="90"/>
      <c r="AG73" s="90"/>
      <c r="AH73" s="90"/>
      <c r="AI73" s="90"/>
      <c r="AJ73" s="90"/>
      <c r="AK73" s="90"/>
      <c r="AL73" s="78" t="s">
        <v>356</v>
      </c>
    </row>
    <row r="74" spans="1:38">
      <c r="A74" s="78" t="s">
        <v>275</v>
      </c>
      <c r="B74" s="70">
        <v>3761.3097560410001</v>
      </c>
      <c r="C74" s="70">
        <v>3769.8190817549998</v>
      </c>
      <c r="D74" s="70">
        <v>3815.7045449359998</v>
      </c>
      <c r="E74" s="70">
        <v>3924.1245333480001</v>
      </c>
      <c r="F74" s="70">
        <v>3919.3225886619998</v>
      </c>
      <c r="G74" s="70">
        <v>3995.0508750260001</v>
      </c>
      <c r="H74" s="70">
        <v>3926.7782537445</v>
      </c>
      <c r="I74" s="70">
        <v>4113.574590794</v>
      </c>
      <c r="J74" s="70">
        <v>4402.8485086245</v>
      </c>
      <c r="K74" s="70">
        <v>3986.5988543879998</v>
      </c>
      <c r="L74" s="70">
        <v>4148.495773228</v>
      </c>
      <c r="M74" s="70">
        <v>4122.6864123599998</v>
      </c>
      <c r="N74" s="90">
        <v>3991.2871737539999</v>
      </c>
      <c r="O74" s="90">
        <v>3775.9388985219998</v>
      </c>
      <c r="P74" s="76">
        <v>3855.3661929519999</v>
      </c>
      <c r="Q74" s="90">
        <v>3672.795625789</v>
      </c>
      <c r="R74" s="90">
        <v>3719.718259148</v>
      </c>
      <c r="S74" s="90">
        <v>3574.0390296710002</v>
      </c>
      <c r="T74" s="90">
        <v>3488.6761206057849</v>
      </c>
      <c r="U74" s="90">
        <v>3471.4192546509998</v>
      </c>
      <c r="V74" s="90">
        <v>3316.3586349110001</v>
      </c>
      <c r="W74" s="90">
        <v>3070.2546176440001</v>
      </c>
      <c r="X74" s="90">
        <v>3195.6703956209999</v>
      </c>
      <c r="Y74" s="90">
        <v>3007.5789922130002</v>
      </c>
      <c r="Z74" s="90">
        <v>2278.659950324</v>
      </c>
      <c r="AA74" s="90">
        <v>2115.883965298</v>
      </c>
      <c r="AB74" s="90">
        <v>2976.3116255509999</v>
      </c>
      <c r="AC74" s="90">
        <v>2854.4979740140002</v>
      </c>
      <c r="AD74" s="90">
        <v>2932.7346504709999</v>
      </c>
      <c r="AE74" s="90">
        <v>3314.2546657070002</v>
      </c>
      <c r="AF74" s="90"/>
      <c r="AG74" s="90"/>
      <c r="AH74" s="90"/>
      <c r="AI74" s="90"/>
      <c r="AJ74" s="90"/>
      <c r="AK74" s="90"/>
      <c r="AL74" s="78" t="s">
        <v>354</v>
      </c>
    </row>
    <row r="75" spans="1:38" s="89" customFormat="1">
      <c r="A75" s="75" t="s">
        <v>537</v>
      </c>
      <c r="B75" s="87">
        <f>B76+B79</f>
        <v>680.0120755236901</v>
      </c>
      <c r="C75" s="87">
        <f t="shared" ref="C75:N75" si="9">C76+C79</f>
        <v>706.54338966809996</v>
      </c>
      <c r="D75" s="87">
        <f t="shared" si="9"/>
        <v>774.16432459169005</v>
      </c>
      <c r="E75" s="87">
        <f t="shared" si="9"/>
        <v>205.62230616035998</v>
      </c>
      <c r="F75" s="87">
        <f t="shared" si="9"/>
        <v>336.84402051676</v>
      </c>
      <c r="G75" s="87">
        <f t="shared" si="9"/>
        <v>382.32568333546999</v>
      </c>
      <c r="H75" s="87">
        <f t="shared" si="9"/>
        <v>522.72135460089862</v>
      </c>
      <c r="I75" s="87">
        <f t="shared" si="9"/>
        <v>612.89679138862164</v>
      </c>
      <c r="J75" s="87">
        <f t="shared" si="9"/>
        <v>702.14269731910281</v>
      </c>
      <c r="K75" s="87">
        <f t="shared" si="9"/>
        <v>709.991894527</v>
      </c>
      <c r="L75" s="87">
        <f t="shared" si="9"/>
        <v>852.01259225199999</v>
      </c>
      <c r="M75" s="87">
        <f t="shared" si="9"/>
        <v>1187.9092378053838</v>
      </c>
      <c r="N75" s="87">
        <f t="shared" si="9"/>
        <v>1215.8026124965118</v>
      </c>
      <c r="O75" s="87">
        <v>340.75325220572057</v>
      </c>
      <c r="P75" s="76">
        <v>394.97326725272058</v>
      </c>
      <c r="Q75" s="87">
        <v>435.20040974608855</v>
      </c>
      <c r="R75" s="87">
        <v>564.22758521208846</v>
      </c>
      <c r="S75" s="87">
        <v>659.49964656972054</v>
      </c>
      <c r="T75" s="87">
        <v>708.96982196548731</v>
      </c>
      <c r="U75" s="87">
        <v>831.7112204404873</v>
      </c>
      <c r="V75" s="87">
        <v>794.26418818648733</v>
      </c>
      <c r="W75" s="87">
        <v>908.53525337486894</v>
      </c>
      <c r="X75" s="87">
        <v>1015.6005693388689</v>
      </c>
      <c r="Y75" s="87">
        <v>1217.7730564221406</v>
      </c>
      <c r="Z75" s="87">
        <v>1245.0488390241007</v>
      </c>
      <c r="AA75" s="87">
        <v>474.83186027800002</v>
      </c>
      <c r="AB75" s="87">
        <v>577.13887418299998</v>
      </c>
      <c r="AC75" s="87">
        <v>668.44292273999997</v>
      </c>
      <c r="AD75" s="87">
        <v>692.09526482000001</v>
      </c>
      <c r="AE75" s="87">
        <v>903.79623379899999</v>
      </c>
      <c r="AF75" s="87"/>
      <c r="AG75" s="87"/>
      <c r="AH75" s="87"/>
      <c r="AI75" s="87"/>
      <c r="AJ75" s="87"/>
      <c r="AK75" s="87"/>
      <c r="AL75" s="75" t="s">
        <v>290</v>
      </c>
    </row>
    <row r="76" spans="1:38">
      <c r="A76" s="77" t="s">
        <v>538</v>
      </c>
      <c r="B76" s="70">
        <f>SUM(B77:B78)</f>
        <v>0</v>
      </c>
      <c r="C76" s="70">
        <f t="shared" ref="C76:N76" si="10">SUM(C77:C78)</f>
        <v>0</v>
      </c>
      <c r="D76" s="70">
        <f t="shared" si="10"/>
        <v>0</v>
      </c>
      <c r="E76" s="70">
        <f t="shared" si="10"/>
        <v>0</v>
      </c>
      <c r="F76" s="70">
        <f t="shared" si="10"/>
        <v>0</v>
      </c>
      <c r="G76" s="70">
        <f t="shared" si="10"/>
        <v>0</v>
      </c>
      <c r="H76" s="70">
        <f t="shared" si="10"/>
        <v>0</v>
      </c>
      <c r="I76" s="70">
        <f t="shared" si="10"/>
        <v>0</v>
      </c>
      <c r="J76" s="70">
        <f t="shared" si="10"/>
        <v>0</v>
      </c>
      <c r="K76" s="70">
        <f t="shared" si="10"/>
        <v>0</v>
      </c>
      <c r="L76" s="70">
        <f t="shared" si="10"/>
        <v>0</v>
      </c>
      <c r="M76" s="70">
        <f t="shared" si="10"/>
        <v>300</v>
      </c>
      <c r="N76" s="70">
        <f t="shared" si="10"/>
        <v>300</v>
      </c>
      <c r="O76" s="70">
        <v>300</v>
      </c>
      <c r="P76" s="76">
        <v>300</v>
      </c>
      <c r="Q76" s="70">
        <v>300</v>
      </c>
      <c r="R76" s="70">
        <v>300</v>
      </c>
      <c r="S76" s="70">
        <v>300</v>
      </c>
      <c r="T76" s="70">
        <v>300</v>
      </c>
      <c r="U76" s="70">
        <v>300</v>
      </c>
      <c r="V76" s="70">
        <v>300</v>
      </c>
      <c r="W76" s="70">
        <v>300</v>
      </c>
      <c r="X76" s="70">
        <v>300</v>
      </c>
      <c r="Y76" s="70">
        <v>300</v>
      </c>
      <c r="Z76" s="70">
        <v>300</v>
      </c>
      <c r="AA76" s="70">
        <v>300</v>
      </c>
      <c r="AB76" s="70">
        <v>300</v>
      </c>
      <c r="AC76" s="70">
        <v>300</v>
      </c>
      <c r="AD76" s="70">
        <v>300</v>
      </c>
      <c r="AE76" s="70">
        <v>300</v>
      </c>
      <c r="AF76" s="70"/>
      <c r="AG76" s="70"/>
      <c r="AH76" s="70"/>
      <c r="AI76" s="70"/>
      <c r="AJ76" s="70"/>
      <c r="AK76" s="70"/>
      <c r="AL76" s="77" t="s">
        <v>622</v>
      </c>
    </row>
    <row r="77" spans="1:38">
      <c r="A77" s="78" t="s">
        <v>47</v>
      </c>
      <c r="B77" s="70">
        <v>0</v>
      </c>
      <c r="C77" s="70">
        <v>0</v>
      </c>
      <c r="D77" s="70">
        <v>0</v>
      </c>
      <c r="E77" s="70">
        <v>0</v>
      </c>
      <c r="F77" s="70">
        <v>0</v>
      </c>
      <c r="G77" s="70">
        <v>0</v>
      </c>
      <c r="H77" s="70">
        <v>0</v>
      </c>
      <c r="I77" s="70">
        <v>0</v>
      </c>
      <c r="J77" s="70">
        <v>0</v>
      </c>
      <c r="K77" s="70">
        <v>0</v>
      </c>
      <c r="L77" s="70">
        <v>0</v>
      </c>
      <c r="M77" s="70">
        <v>300</v>
      </c>
      <c r="N77" s="90">
        <v>300</v>
      </c>
      <c r="O77" s="90">
        <v>300</v>
      </c>
      <c r="P77" s="76">
        <v>300</v>
      </c>
      <c r="Q77" s="90">
        <v>300</v>
      </c>
      <c r="R77" s="90">
        <v>300</v>
      </c>
      <c r="S77" s="90">
        <v>300</v>
      </c>
      <c r="T77" s="90">
        <v>300</v>
      </c>
      <c r="U77" s="90">
        <v>300</v>
      </c>
      <c r="V77" s="90">
        <v>300</v>
      </c>
      <c r="W77" s="90">
        <v>300</v>
      </c>
      <c r="X77" s="90">
        <v>300</v>
      </c>
      <c r="Y77" s="90">
        <v>300</v>
      </c>
      <c r="Z77" s="90">
        <v>300</v>
      </c>
      <c r="AA77" s="90">
        <v>300</v>
      </c>
      <c r="AB77" s="90">
        <v>300</v>
      </c>
      <c r="AC77" s="90">
        <v>300</v>
      </c>
      <c r="AD77" s="90">
        <v>300</v>
      </c>
      <c r="AE77" s="90">
        <v>300</v>
      </c>
      <c r="AF77" s="90"/>
      <c r="AG77" s="90"/>
      <c r="AH77" s="90"/>
      <c r="AI77" s="90"/>
      <c r="AJ77" s="90"/>
      <c r="AK77" s="90"/>
      <c r="AL77" s="78" t="s">
        <v>356</v>
      </c>
    </row>
    <row r="78" spans="1:38">
      <c r="A78" s="78" t="s">
        <v>48</v>
      </c>
      <c r="B78" s="70">
        <v>0</v>
      </c>
      <c r="C78" s="70">
        <v>0</v>
      </c>
      <c r="D78" s="70">
        <v>0</v>
      </c>
      <c r="E78" s="70">
        <v>0</v>
      </c>
      <c r="F78" s="70">
        <v>0</v>
      </c>
      <c r="G78" s="70">
        <v>0</v>
      </c>
      <c r="H78" s="70">
        <v>0</v>
      </c>
      <c r="I78" s="70">
        <v>0</v>
      </c>
      <c r="J78" s="70">
        <v>0</v>
      </c>
      <c r="K78" s="70">
        <v>0</v>
      </c>
      <c r="L78" s="70">
        <v>0</v>
      </c>
      <c r="M78" s="70">
        <v>0</v>
      </c>
      <c r="N78" s="90">
        <v>0</v>
      </c>
      <c r="O78" s="90">
        <v>0</v>
      </c>
      <c r="P78" s="76">
        <v>0</v>
      </c>
      <c r="Q78" s="90">
        <v>0</v>
      </c>
      <c r="R78" s="90">
        <v>0</v>
      </c>
      <c r="S78" s="90">
        <v>0</v>
      </c>
      <c r="T78" s="90">
        <v>0</v>
      </c>
      <c r="U78" s="90">
        <v>0</v>
      </c>
      <c r="V78" s="90">
        <v>0</v>
      </c>
      <c r="W78" s="90">
        <v>0</v>
      </c>
      <c r="X78" s="90">
        <v>0</v>
      </c>
      <c r="Y78" s="90">
        <v>0</v>
      </c>
      <c r="Z78" s="90">
        <v>0</v>
      </c>
      <c r="AA78" s="90">
        <v>0</v>
      </c>
      <c r="AB78" s="90">
        <v>0</v>
      </c>
      <c r="AC78" s="90">
        <v>0</v>
      </c>
      <c r="AD78" s="90">
        <v>0</v>
      </c>
      <c r="AE78" s="90">
        <v>0</v>
      </c>
      <c r="AF78" s="90"/>
      <c r="AG78" s="90"/>
      <c r="AH78" s="90"/>
      <c r="AI78" s="90"/>
      <c r="AJ78" s="90"/>
      <c r="AK78" s="90"/>
      <c r="AL78" s="78" t="s">
        <v>354</v>
      </c>
    </row>
    <row r="79" spans="1:38">
      <c r="A79" s="77" t="s">
        <v>539</v>
      </c>
      <c r="B79" s="70">
        <f>SUM(B80:B82)</f>
        <v>680.0120755236901</v>
      </c>
      <c r="C79" s="70">
        <f t="shared" ref="C79:N79" si="11">SUM(C80:C82)</f>
        <v>706.54338966809996</v>
      </c>
      <c r="D79" s="70">
        <f t="shared" si="11"/>
        <v>774.16432459169005</v>
      </c>
      <c r="E79" s="70">
        <f t="shared" si="11"/>
        <v>205.62230616035998</v>
      </c>
      <c r="F79" s="70">
        <f t="shared" si="11"/>
        <v>336.84402051676</v>
      </c>
      <c r="G79" s="70">
        <f t="shared" si="11"/>
        <v>382.32568333546999</v>
      </c>
      <c r="H79" s="70">
        <f t="shared" si="11"/>
        <v>522.72135460089862</v>
      </c>
      <c r="I79" s="70">
        <f t="shared" si="11"/>
        <v>612.89679138862164</v>
      </c>
      <c r="J79" s="70">
        <f t="shared" si="11"/>
        <v>702.14269731910281</v>
      </c>
      <c r="K79" s="70">
        <f t="shared" si="11"/>
        <v>709.991894527</v>
      </c>
      <c r="L79" s="70">
        <f t="shared" si="11"/>
        <v>852.01259225199999</v>
      </c>
      <c r="M79" s="70">
        <f t="shared" si="11"/>
        <v>887.9092378053839</v>
      </c>
      <c r="N79" s="70">
        <f t="shared" si="11"/>
        <v>915.80261249651176</v>
      </c>
      <c r="O79" s="70">
        <v>40.753252205720599</v>
      </c>
      <c r="P79" s="76">
        <v>94.973267252720589</v>
      </c>
      <c r="Q79" s="70">
        <v>135.20040974608855</v>
      </c>
      <c r="R79" s="70">
        <v>264.22758521208851</v>
      </c>
      <c r="S79" s="70">
        <v>359.4996465697206</v>
      </c>
      <c r="T79" s="70">
        <v>408.96982196548726</v>
      </c>
      <c r="U79" s="70">
        <v>531.7112204404873</v>
      </c>
      <c r="V79" s="70">
        <v>494.26418818648722</v>
      </c>
      <c r="W79" s="70">
        <v>608.53525337486894</v>
      </c>
      <c r="X79" s="70">
        <v>715.60056933886892</v>
      </c>
      <c r="Y79" s="70">
        <v>917.7730564221406</v>
      </c>
      <c r="Z79" s="70">
        <v>945.04883902410086</v>
      </c>
      <c r="AA79" s="70">
        <v>174.83186027799999</v>
      </c>
      <c r="AB79" s="70">
        <v>277.13887418299998</v>
      </c>
      <c r="AC79" s="70">
        <v>368.44292273999997</v>
      </c>
      <c r="AD79" s="70">
        <v>392.09526482000001</v>
      </c>
      <c r="AE79" s="70">
        <v>603.79623379899999</v>
      </c>
      <c r="AF79" s="70"/>
      <c r="AG79" s="70"/>
      <c r="AH79" s="70"/>
      <c r="AI79" s="70"/>
      <c r="AJ79" s="70"/>
      <c r="AK79" s="70"/>
      <c r="AL79" s="77" t="s">
        <v>624</v>
      </c>
    </row>
    <row r="80" spans="1:38">
      <c r="A80" s="78" t="s">
        <v>277</v>
      </c>
      <c r="B80" s="70">
        <v>606.09717777900005</v>
      </c>
      <c r="C80" s="70">
        <v>606.09717777909998</v>
      </c>
      <c r="D80" s="70">
        <v>606.09717777900005</v>
      </c>
      <c r="E80" s="70">
        <v>0</v>
      </c>
      <c r="F80" s="70">
        <v>0</v>
      </c>
      <c r="G80" s="70">
        <v>0</v>
      </c>
      <c r="H80" s="70">
        <v>0</v>
      </c>
      <c r="I80" s="70">
        <v>0</v>
      </c>
      <c r="J80" s="70">
        <v>0</v>
      </c>
      <c r="K80" s="70">
        <v>0</v>
      </c>
      <c r="L80" s="70">
        <v>0</v>
      </c>
      <c r="M80" s="70">
        <v>0</v>
      </c>
      <c r="N80" s="90">
        <v>833.5163445505118</v>
      </c>
      <c r="O80" s="90">
        <v>-49.378760658279404</v>
      </c>
      <c r="P80" s="76">
        <v>-49.378760658279404</v>
      </c>
      <c r="Q80" s="90">
        <v>-49.378760656911453</v>
      </c>
      <c r="R80" s="90">
        <v>-49.37876065691146</v>
      </c>
      <c r="S80" s="90">
        <v>-49.378760658279404</v>
      </c>
      <c r="T80" s="90">
        <v>0</v>
      </c>
      <c r="U80" s="90">
        <v>-49.378760657512743</v>
      </c>
      <c r="V80" s="90">
        <v>-49.378760657512743</v>
      </c>
      <c r="W80" s="90">
        <v>0</v>
      </c>
      <c r="X80" s="90">
        <v>0</v>
      </c>
      <c r="Y80" s="90">
        <v>3.9931355288162234</v>
      </c>
      <c r="Z80" s="90">
        <v>917.77305642110082</v>
      </c>
      <c r="AA80" s="90">
        <v>0</v>
      </c>
      <c r="AB80" s="90">
        <v>0</v>
      </c>
      <c r="AC80" s="90">
        <v>0</v>
      </c>
      <c r="AD80" s="90">
        <v>0</v>
      </c>
      <c r="AE80" s="90">
        <v>0</v>
      </c>
      <c r="AF80" s="90"/>
      <c r="AG80" s="90"/>
      <c r="AH80" s="90"/>
      <c r="AI80" s="90"/>
      <c r="AJ80" s="90"/>
      <c r="AK80" s="90"/>
      <c r="AL80" s="78" t="s">
        <v>625</v>
      </c>
    </row>
    <row r="81" spans="1:38">
      <c r="A81" s="78" t="s">
        <v>278</v>
      </c>
      <c r="B81" s="70">
        <v>0</v>
      </c>
      <c r="C81" s="70">
        <v>0</v>
      </c>
      <c r="D81" s="70">
        <v>0</v>
      </c>
      <c r="E81" s="70">
        <v>0</v>
      </c>
      <c r="F81" s="70">
        <v>0</v>
      </c>
      <c r="G81" s="70">
        <v>0</v>
      </c>
      <c r="H81" s="70">
        <v>0</v>
      </c>
      <c r="I81" s="70">
        <v>0</v>
      </c>
      <c r="J81" s="70">
        <v>0</v>
      </c>
      <c r="K81" s="70">
        <v>0</v>
      </c>
      <c r="L81" s="70">
        <v>0</v>
      </c>
      <c r="M81" s="70">
        <v>0</v>
      </c>
      <c r="N81" s="90">
        <v>0</v>
      </c>
      <c r="O81" s="90">
        <v>0</v>
      </c>
      <c r="P81" s="76">
        <v>0</v>
      </c>
      <c r="Q81" s="90">
        <v>0</v>
      </c>
      <c r="R81" s="90">
        <v>0</v>
      </c>
      <c r="S81" s="90">
        <v>0</v>
      </c>
      <c r="T81" s="90">
        <v>-49.378760657512743</v>
      </c>
      <c r="U81" s="90">
        <v>0</v>
      </c>
      <c r="V81" s="90">
        <v>0</v>
      </c>
      <c r="W81" s="90">
        <v>0</v>
      </c>
      <c r="X81" s="90">
        <v>0</v>
      </c>
      <c r="Y81" s="90">
        <v>0</v>
      </c>
      <c r="Z81" s="90">
        <v>0</v>
      </c>
      <c r="AA81" s="90">
        <v>0</v>
      </c>
      <c r="AB81" s="90">
        <v>0</v>
      </c>
      <c r="AC81" s="90">
        <v>0</v>
      </c>
      <c r="AD81" s="90">
        <v>0</v>
      </c>
      <c r="AE81" s="90">
        <v>0</v>
      </c>
      <c r="AF81" s="90"/>
      <c r="AG81" s="90"/>
      <c r="AH81" s="90"/>
      <c r="AI81" s="90"/>
      <c r="AJ81" s="90"/>
      <c r="AK81" s="90"/>
      <c r="AL81" s="78" t="s">
        <v>626</v>
      </c>
    </row>
    <row r="82" spans="1:38">
      <c r="A82" s="78" t="s">
        <v>279</v>
      </c>
      <c r="B82" s="70">
        <v>73.914897744690009</v>
      </c>
      <c r="C82" s="70">
        <v>100.446211889</v>
      </c>
      <c r="D82" s="70">
        <v>168.06714681269</v>
      </c>
      <c r="E82" s="70">
        <v>205.62230616035998</v>
      </c>
      <c r="F82" s="70">
        <v>336.84402051676</v>
      </c>
      <c r="G82" s="70">
        <v>382.32568333546999</v>
      </c>
      <c r="H82" s="70">
        <v>522.72135460089862</v>
      </c>
      <c r="I82" s="70">
        <v>612.89679138862164</v>
      </c>
      <c r="J82" s="70">
        <v>702.14269731910281</v>
      </c>
      <c r="K82" s="70">
        <v>709.991894527</v>
      </c>
      <c r="L82" s="70">
        <v>852.01259225199999</v>
      </c>
      <c r="M82" s="70">
        <v>887.9092378053839</v>
      </c>
      <c r="N82" s="90">
        <v>82.286267945999995</v>
      </c>
      <c r="O82" s="90">
        <v>90.132012864000004</v>
      </c>
      <c r="P82" s="76">
        <v>144.35202791099999</v>
      </c>
      <c r="Q82" s="90">
        <v>184.57917040300001</v>
      </c>
      <c r="R82" s="90">
        <v>313.60634586899999</v>
      </c>
      <c r="S82" s="90">
        <v>408.87840722800001</v>
      </c>
      <c r="T82" s="90">
        <v>458.34858262300003</v>
      </c>
      <c r="U82" s="90">
        <v>581.08998109799995</v>
      </c>
      <c r="V82" s="90">
        <v>543.64294884399999</v>
      </c>
      <c r="W82" s="90">
        <v>608.53525337486894</v>
      </c>
      <c r="X82" s="90">
        <v>715.60056933886892</v>
      </c>
      <c r="Y82" s="90">
        <v>913.77992089332429</v>
      </c>
      <c r="Z82" s="90">
        <v>27.275782603</v>
      </c>
      <c r="AA82" s="90">
        <v>174.83186027799999</v>
      </c>
      <c r="AB82" s="90">
        <v>277.13887418299998</v>
      </c>
      <c r="AC82" s="90">
        <v>368.44292273999997</v>
      </c>
      <c r="AD82" s="90">
        <v>392.09526482000001</v>
      </c>
      <c r="AE82" s="90">
        <v>603.79623379899999</v>
      </c>
      <c r="AF82" s="90"/>
      <c r="AG82" s="90"/>
      <c r="AH82" s="90"/>
      <c r="AI82" s="90"/>
      <c r="AJ82" s="90"/>
      <c r="AK82" s="90"/>
      <c r="AL82" s="78" t="s">
        <v>390</v>
      </c>
    </row>
    <row r="83" spans="1:38" s="89" customFormat="1" ht="10.5" thickBot="1">
      <c r="A83" s="86" t="s">
        <v>68</v>
      </c>
      <c r="B83" s="87">
        <f>B75+B47</f>
        <v>8282.4394292286906</v>
      </c>
      <c r="C83" s="87">
        <f t="shared" ref="C83:N83" si="12">C75+C47</f>
        <v>8825.5833862391009</v>
      </c>
      <c r="D83" s="87">
        <f t="shared" si="12"/>
        <v>8889.2281333286901</v>
      </c>
      <c r="E83" s="87">
        <f t="shared" si="12"/>
        <v>8944.2258679204588</v>
      </c>
      <c r="F83" s="87">
        <f t="shared" si="12"/>
        <v>8990.6513388644616</v>
      </c>
      <c r="G83" s="87">
        <f t="shared" si="12"/>
        <v>9572.7684182031699</v>
      </c>
      <c r="H83" s="87">
        <f t="shared" si="12"/>
        <v>9620.7747459041002</v>
      </c>
      <c r="I83" s="87">
        <f t="shared" si="12"/>
        <v>9927.7036115413212</v>
      </c>
      <c r="J83" s="87">
        <f t="shared" si="12"/>
        <v>10732.287657359304</v>
      </c>
      <c r="K83" s="87">
        <f t="shared" si="12"/>
        <v>10848.5703110667</v>
      </c>
      <c r="L83" s="87">
        <f t="shared" si="12"/>
        <v>11114.9934147162</v>
      </c>
      <c r="M83" s="87">
        <f t="shared" si="12"/>
        <v>11137.030633029583</v>
      </c>
      <c r="N83" s="87">
        <f t="shared" si="12"/>
        <v>11434.519614250818</v>
      </c>
      <c r="O83" s="87">
        <v>11438.026940701819</v>
      </c>
      <c r="P83" s="76">
        <v>11950.344016210525</v>
      </c>
      <c r="Q83" s="87">
        <v>11921.514256914392</v>
      </c>
      <c r="R83" s="87">
        <v>12210.922134027393</v>
      </c>
      <c r="S83" s="87">
        <v>12584.261977586526</v>
      </c>
      <c r="T83" s="87">
        <v>12545.141628302577</v>
      </c>
      <c r="U83" s="87">
        <v>12744.966850669793</v>
      </c>
      <c r="V83" s="87">
        <v>12165.739134003792</v>
      </c>
      <c r="W83" s="87">
        <v>12170.525514520279</v>
      </c>
      <c r="X83" s="87">
        <v>13061.537240303775</v>
      </c>
      <c r="Y83" s="87">
        <v>13114.609548429942</v>
      </c>
      <c r="Z83" s="87">
        <v>13132.406861182903</v>
      </c>
      <c r="AA83" s="87">
        <v>13219.561363494367</v>
      </c>
      <c r="AB83" s="87">
        <v>14164.909590172336</v>
      </c>
      <c r="AC83" s="87">
        <v>13750.682826465138</v>
      </c>
      <c r="AD83" s="87">
        <v>14591.035896215144</v>
      </c>
      <c r="AE83" s="87">
        <v>15920.358370039045</v>
      </c>
      <c r="AF83" s="87"/>
      <c r="AG83" s="87"/>
      <c r="AH83" s="87"/>
      <c r="AI83" s="87"/>
      <c r="AJ83" s="87"/>
      <c r="AK83" s="87"/>
      <c r="AL83" s="86" t="s">
        <v>386</v>
      </c>
    </row>
    <row r="84" spans="1:38" ht="10.5" thickBot="1">
      <c r="A84" s="661"/>
      <c r="B84" s="661"/>
      <c r="C84" s="661"/>
      <c r="D84" s="661"/>
      <c r="E84" s="661"/>
      <c r="F84" s="661"/>
      <c r="G84" s="661"/>
      <c r="H84" s="661"/>
      <c r="I84" s="661"/>
      <c r="J84" s="661"/>
      <c r="K84" s="661"/>
      <c r="L84" s="661"/>
      <c r="M84" s="661"/>
      <c r="N84" s="619"/>
      <c r="O84" s="167"/>
      <c r="P84" s="216"/>
      <c r="Q84" s="216"/>
      <c r="R84" s="216"/>
      <c r="S84" s="216"/>
      <c r="T84" s="216"/>
      <c r="U84" s="216"/>
      <c r="V84" s="216"/>
      <c r="W84" s="216"/>
      <c r="X84" s="216"/>
      <c r="Y84" s="216"/>
      <c r="Z84" s="247"/>
      <c r="AA84" s="247"/>
      <c r="AB84" s="247"/>
      <c r="AC84" s="247"/>
      <c r="AD84" s="247"/>
      <c r="AE84" s="247"/>
      <c r="AF84" s="247"/>
      <c r="AG84" s="247"/>
      <c r="AH84" s="247"/>
      <c r="AI84" s="247"/>
      <c r="AJ84" s="247"/>
      <c r="AK84" s="247"/>
      <c r="AL84" s="20"/>
    </row>
    <row r="88" spans="1:38">
      <c r="B88" s="92">
        <f>B46-B83</f>
        <v>-8.3673512563109398E-11</v>
      </c>
      <c r="C88" s="92">
        <f t="shared" ref="C88:AK88" si="13">C46-C83</f>
        <v>2.4010660126805305E-10</v>
      </c>
      <c r="D88" s="92">
        <f t="shared" si="13"/>
        <v>-2.5829649530351162E-10</v>
      </c>
      <c r="E88" s="92">
        <f t="shared" si="13"/>
        <v>-3.2378011383116245E-10</v>
      </c>
      <c r="F88" s="92">
        <f t="shared" si="13"/>
        <v>-4.7111825551837683E-10</v>
      </c>
      <c r="G88" s="92">
        <f t="shared" si="13"/>
        <v>1.8007995095103979E-10</v>
      </c>
      <c r="H88" s="92">
        <f t="shared" si="13"/>
        <v>-1.9281287677586079E-10</v>
      </c>
      <c r="I88" s="92">
        <f t="shared" si="13"/>
        <v>-4.4383341446518898E-10</v>
      </c>
      <c r="J88" s="92">
        <f>J46-J83</f>
        <v>119.16784669865592</v>
      </c>
      <c r="K88" s="92">
        <f t="shared" si="13"/>
        <v>-8.9130480773746967E-11</v>
      </c>
      <c r="L88" s="92">
        <f t="shared" si="13"/>
        <v>-6.184563972055912E-10</v>
      </c>
      <c r="M88" s="92">
        <f t="shared" si="13"/>
        <v>0</v>
      </c>
      <c r="N88" s="92">
        <f t="shared" si="13"/>
        <v>1.9826984498649836E-10</v>
      </c>
      <c r="O88" s="92">
        <f t="shared" si="13"/>
        <v>-2.8740032576024532E-10</v>
      </c>
      <c r="P88" s="92">
        <f t="shared" si="13"/>
        <v>3.9108272176235914E-10</v>
      </c>
      <c r="Q88" s="92">
        <f t="shared" si="13"/>
        <v>-7.4032868724316359E-10</v>
      </c>
      <c r="R88" s="92">
        <f t="shared" si="13"/>
        <v>-3.092281986027956E-11</v>
      </c>
      <c r="S88" s="92">
        <f t="shared" si="13"/>
        <v>1.8917489796876907E-10</v>
      </c>
      <c r="T88" s="92">
        <f t="shared" si="13"/>
        <v>0</v>
      </c>
      <c r="U88" s="92">
        <f t="shared" si="13"/>
        <v>6.3664629124104977E-10</v>
      </c>
      <c r="V88" s="92">
        <f t="shared" si="13"/>
        <v>1.255102688446641E-10</v>
      </c>
      <c r="W88" s="92">
        <f t="shared" si="13"/>
        <v>-4.7293724492192268E-10</v>
      </c>
      <c r="X88" s="92">
        <f t="shared" si="13"/>
        <v>0</v>
      </c>
      <c r="Y88" s="92">
        <f t="shared" si="13"/>
        <v>3.1832314562052488E-10</v>
      </c>
      <c r="Z88" s="92">
        <f t="shared" si="13"/>
        <v>-5.6388671509921551E-11</v>
      </c>
      <c r="AA88" s="92">
        <f t="shared" si="13"/>
        <v>-4.4565240386873484E-10</v>
      </c>
      <c r="AB88" s="92">
        <f t="shared" si="13"/>
        <v>-6.5483618527650833E-11</v>
      </c>
      <c r="AC88" s="92">
        <f t="shared" si="13"/>
        <v>1.6916601452976465E-10</v>
      </c>
      <c r="AD88" s="92">
        <f t="shared" si="13"/>
        <v>3.4742697607725859E-10</v>
      </c>
      <c r="AE88" s="92">
        <f t="shared" si="13"/>
        <v>-1.1823431123048067E-10</v>
      </c>
      <c r="AF88" s="92">
        <f t="shared" si="13"/>
        <v>0</v>
      </c>
      <c r="AG88" s="92">
        <f t="shared" si="13"/>
        <v>0</v>
      </c>
      <c r="AH88" s="92">
        <f t="shared" si="13"/>
        <v>0</v>
      </c>
      <c r="AI88" s="92">
        <f t="shared" si="13"/>
        <v>0</v>
      </c>
      <c r="AJ88" s="92">
        <f t="shared" si="13"/>
        <v>0</v>
      </c>
      <c r="AK88" s="92">
        <f t="shared" si="13"/>
        <v>0</v>
      </c>
    </row>
  </sheetData>
  <customSheetViews>
    <customSheetView guid="{A346EDBB-8F5D-48AE-8CF0-8B5C084A1557}" showGridLines="0">
      <selection activeCell="Z3" sqref="Z1:AA1048576"/>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s>
  <mergeCells count="3">
    <mergeCell ref="A1:AL1"/>
    <mergeCell ref="A2:AL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72"/>
  <sheetViews>
    <sheetView workbookViewId="0">
      <selection activeCell="M7" sqref="M7"/>
    </sheetView>
  </sheetViews>
  <sheetFormatPr defaultColWidth="9.140625" defaultRowHeight="9.75"/>
  <cols>
    <col min="1" max="1" width="31.7109375" style="61" bestFit="1" customWidth="1"/>
    <col min="2" max="2" width="6.28515625" style="61" bestFit="1" customWidth="1"/>
    <col min="3" max="3" width="5.85546875" style="61" bestFit="1" customWidth="1"/>
    <col min="4" max="4" width="5.140625" style="61" customWidth="1"/>
    <col min="5" max="5" width="6.140625" style="61" bestFit="1" customWidth="1"/>
    <col min="6" max="6" width="6" style="61" bestFit="1" customWidth="1"/>
    <col min="7" max="7" width="5.85546875" style="61" bestFit="1" customWidth="1"/>
    <col min="8" max="8" width="6.28515625" style="61" bestFit="1" customWidth="1"/>
    <col min="9" max="9" width="6.140625" style="61" bestFit="1" customWidth="1"/>
    <col min="10" max="14" width="6.140625" style="61" customWidth="1"/>
    <col min="15" max="15" width="38.28515625" style="164" bestFit="1" customWidth="1"/>
    <col min="16" max="16" width="7" style="61" customWidth="1"/>
    <col min="17" max="16384" width="9.140625" style="61"/>
  </cols>
  <sheetData>
    <row r="1" spans="1:16" s="138" customFormat="1" ht="12.75">
      <c r="A1" s="630" t="s">
        <v>323</v>
      </c>
      <c r="B1" s="630"/>
      <c r="C1" s="630"/>
      <c r="D1" s="630"/>
      <c r="E1" s="630"/>
      <c r="F1" s="630"/>
      <c r="G1" s="630"/>
      <c r="H1" s="630"/>
      <c r="I1" s="630"/>
      <c r="J1" s="630"/>
      <c r="K1" s="630"/>
      <c r="L1" s="630"/>
      <c r="M1" s="630"/>
      <c r="N1" s="630"/>
      <c r="O1" s="630"/>
    </row>
    <row r="2" spans="1:16" s="139" customFormat="1" ht="12.75">
      <c r="A2" s="641" t="s">
        <v>604</v>
      </c>
      <c r="B2" s="641"/>
      <c r="C2" s="641"/>
      <c r="D2" s="641"/>
      <c r="E2" s="641"/>
      <c r="F2" s="641"/>
      <c r="G2" s="641"/>
      <c r="H2" s="641"/>
      <c r="I2" s="641"/>
      <c r="J2" s="641"/>
      <c r="K2" s="641"/>
      <c r="L2" s="641"/>
      <c r="M2" s="641"/>
      <c r="N2" s="641"/>
      <c r="O2" s="641"/>
    </row>
    <row r="3" spans="1:16" s="62" customFormat="1" ht="10.5" thickBot="1">
      <c r="A3" s="39"/>
      <c r="B3" s="39"/>
      <c r="C3" s="39"/>
      <c r="D3" s="39"/>
      <c r="E3" s="39"/>
      <c r="F3" s="39"/>
      <c r="G3" s="39"/>
      <c r="H3" s="39"/>
      <c r="I3" s="39"/>
      <c r="J3" s="39"/>
      <c r="K3" s="39"/>
      <c r="L3" s="39"/>
      <c r="M3" s="39"/>
      <c r="N3" s="39"/>
      <c r="O3" s="165"/>
    </row>
    <row r="4" spans="1:16" ht="10.5" thickBot="1">
      <c r="A4" s="40" t="s">
        <v>5</v>
      </c>
      <c r="B4" s="41">
        <v>42491</v>
      </c>
      <c r="C4" s="41">
        <v>42522</v>
      </c>
      <c r="D4" s="41">
        <v>42552</v>
      </c>
      <c r="E4" s="41">
        <v>42583</v>
      </c>
      <c r="F4" s="41">
        <v>42614</v>
      </c>
      <c r="G4" s="41">
        <v>42644</v>
      </c>
      <c r="H4" s="41">
        <v>42675</v>
      </c>
      <c r="I4" s="41">
        <v>42705</v>
      </c>
      <c r="J4" s="41">
        <v>42736</v>
      </c>
      <c r="K4" s="41">
        <v>42767</v>
      </c>
      <c r="L4" s="41">
        <v>42795</v>
      </c>
      <c r="M4" s="41">
        <v>42826</v>
      </c>
      <c r="N4" s="41">
        <v>42856</v>
      </c>
      <c r="O4" s="93" t="s">
        <v>144</v>
      </c>
    </row>
    <row r="5" spans="1:16">
      <c r="A5" s="23" t="s">
        <v>69</v>
      </c>
      <c r="B5" s="72"/>
      <c r="C5" s="72"/>
      <c r="D5" s="72"/>
      <c r="E5" s="72"/>
      <c r="F5" s="72"/>
      <c r="G5" s="72"/>
      <c r="H5" s="72"/>
      <c r="I5" s="72"/>
      <c r="J5" s="72"/>
      <c r="K5" s="72"/>
      <c r="L5" s="72"/>
      <c r="M5" s="72"/>
      <c r="N5" s="72"/>
      <c r="O5" s="124" t="s">
        <v>540</v>
      </c>
    </row>
    <row r="6" spans="1:16">
      <c r="A6" s="23" t="s">
        <v>609</v>
      </c>
      <c r="B6" s="72"/>
      <c r="C6" s="72"/>
      <c r="D6" s="72"/>
      <c r="E6" s="72"/>
      <c r="F6" s="72"/>
      <c r="G6" s="72"/>
      <c r="H6" s="72"/>
      <c r="I6" s="72"/>
      <c r="J6" s="72"/>
      <c r="K6" s="72"/>
      <c r="L6" s="72"/>
      <c r="M6" s="72"/>
      <c r="N6" s="72"/>
      <c r="O6" s="124" t="s">
        <v>630</v>
      </c>
    </row>
    <row r="7" spans="1:16">
      <c r="A7" s="23" t="s">
        <v>70</v>
      </c>
      <c r="B7" s="72"/>
      <c r="C7" s="72"/>
      <c r="D7" s="72"/>
      <c r="E7" s="72"/>
      <c r="F7" s="72"/>
      <c r="G7" s="72"/>
      <c r="H7" s="72"/>
      <c r="I7" s="72"/>
      <c r="J7" s="72"/>
      <c r="K7" s="72"/>
      <c r="L7" s="72"/>
      <c r="M7" s="72"/>
      <c r="N7" s="72"/>
      <c r="O7" s="124" t="s">
        <v>541</v>
      </c>
    </row>
    <row r="8" spans="1:16">
      <c r="A8" s="23" t="s">
        <v>71</v>
      </c>
      <c r="B8" s="69">
        <v>401.39178977101221</v>
      </c>
      <c r="C8" s="69">
        <v>449.29959471308996</v>
      </c>
      <c r="D8" s="69">
        <v>539.82276535718222</v>
      </c>
      <c r="E8" s="69">
        <v>632.53211303357421</v>
      </c>
      <c r="F8" s="69">
        <v>720.2668325526688</v>
      </c>
      <c r="G8" s="69">
        <v>807.54626418821817</v>
      </c>
      <c r="H8" s="69">
        <v>896.0270594797671</v>
      </c>
      <c r="I8" s="69">
        <v>948.00078534520867</v>
      </c>
      <c r="J8" s="69">
        <v>89.065293182767704</v>
      </c>
      <c r="K8" s="69">
        <v>177.07390256487886</v>
      </c>
      <c r="L8" s="69">
        <v>296.2320759594075</v>
      </c>
      <c r="M8" s="69">
        <v>395.43764572618795</v>
      </c>
      <c r="N8" s="69">
        <v>497.82247050447057</v>
      </c>
      <c r="O8" s="122" t="s">
        <v>542</v>
      </c>
      <c r="P8" s="162"/>
    </row>
    <row r="9" spans="1:16">
      <c r="A9" s="23" t="s">
        <v>72</v>
      </c>
      <c r="B9" s="72">
        <v>275.16381211951222</v>
      </c>
      <c r="C9" s="72">
        <v>300.66156982223998</v>
      </c>
      <c r="D9" s="72">
        <v>366.75820023300219</v>
      </c>
      <c r="E9" s="72">
        <v>434.30335790680419</v>
      </c>
      <c r="F9" s="72">
        <v>497.97041277575886</v>
      </c>
      <c r="G9" s="72">
        <v>560.65976100709815</v>
      </c>
      <c r="H9" s="72">
        <v>625.36409550758708</v>
      </c>
      <c r="I9" s="72">
        <v>655.80354442711871</v>
      </c>
      <c r="J9" s="72">
        <v>66.285604983137702</v>
      </c>
      <c r="K9" s="72">
        <v>134.29789094493887</v>
      </c>
      <c r="L9" s="72">
        <v>225.17703102910744</v>
      </c>
      <c r="M9" s="72">
        <v>297.30202845988794</v>
      </c>
      <c r="N9" s="72">
        <v>372.01600315150063</v>
      </c>
      <c r="O9" s="123" t="s">
        <v>356</v>
      </c>
      <c r="P9" s="162"/>
    </row>
    <row r="10" spans="1:16">
      <c r="A10" s="23" t="s">
        <v>73</v>
      </c>
      <c r="B10" s="72">
        <v>126.2279776515</v>
      </c>
      <c r="C10" s="72">
        <v>148.63802489085001</v>
      </c>
      <c r="D10" s="72">
        <v>173.06456512418001</v>
      </c>
      <c r="E10" s="72">
        <v>198.22875512676998</v>
      </c>
      <c r="F10" s="72">
        <v>222.29641977691</v>
      </c>
      <c r="G10" s="72">
        <v>246.88650318111999</v>
      </c>
      <c r="H10" s="72">
        <v>270.66296397218002</v>
      </c>
      <c r="I10" s="72">
        <v>292.19724091808996</v>
      </c>
      <c r="J10" s="72">
        <v>22.779688199629998</v>
      </c>
      <c r="K10" s="72">
        <v>42.77601161994</v>
      </c>
      <c r="L10" s="72">
        <v>71.055044930299999</v>
      </c>
      <c r="M10" s="72">
        <v>98.135617266300002</v>
      </c>
      <c r="N10" s="72">
        <v>125.80646735297</v>
      </c>
      <c r="O10" s="123" t="s">
        <v>354</v>
      </c>
      <c r="P10" s="162"/>
    </row>
    <row r="11" spans="1:16">
      <c r="A11" s="23" t="s">
        <v>74</v>
      </c>
      <c r="B11" s="70">
        <v>0</v>
      </c>
      <c r="C11" s="70">
        <v>0</v>
      </c>
      <c r="D11" s="70">
        <v>0</v>
      </c>
      <c r="E11" s="70">
        <v>0</v>
      </c>
      <c r="F11" s="70">
        <v>0</v>
      </c>
      <c r="G11" s="70">
        <v>0</v>
      </c>
      <c r="H11" s="70">
        <v>0</v>
      </c>
      <c r="I11" s="70">
        <v>0</v>
      </c>
      <c r="J11" s="70">
        <v>0</v>
      </c>
      <c r="K11" s="70">
        <v>0</v>
      </c>
      <c r="L11" s="70">
        <v>0</v>
      </c>
      <c r="M11" s="70">
        <v>0</v>
      </c>
      <c r="N11" s="70">
        <v>0</v>
      </c>
      <c r="O11" s="122" t="s">
        <v>543</v>
      </c>
      <c r="P11" s="162"/>
    </row>
    <row r="12" spans="1:16">
      <c r="A12" s="23" t="s">
        <v>72</v>
      </c>
      <c r="B12" s="72">
        <v>0</v>
      </c>
      <c r="C12" s="72">
        <v>0</v>
      </c>
      <c r="D12" s="72">
        <v>0</v>
      </c>
      <c r="E12" s="72">
        <v>0</v>
      </c>
      <c r="F12" s="72">
        <v>0</v>
      </c>
      <c r="G12" s="72">
        <v>0</v>
      </c>
      <c r="H12" s="72">
        <v>0</v>
      </c>
      <c r="I12" s="72">
        <v>0</v>
      </c>
      <c r="J12" s="72">
        <v>0</v>
      </c>
      <c r="K12" s="72">
        <v>0</v>
      </c>
      <c r="L12" s="72">
        <v>0</v>
      </c>
      <c r="M12" s="72">
        <v>0</v>
      </c>
      <c r="N12" s="72">
        <v>0</v>
      </c>
      <c r="O12" s="123" t="s">
        <v>356</v>
      </c>
      <c r="P12" s="162"/>
    </row>
    <row r="13" spans="1:16">
      <c r="A13" s="23" t="s">
        <v>73</v>
      </c>
      <c r="B13" s="72">
        <v>0</v>
      </c>
      <c r="C13" s="72">
        <v>0</v>
      </c>
      <c r="D13" s="72">
        <v>0</v>
      </c>
      <c r="E13" s="72">
        <v>0</v>
      </c>
      <c r="F13" s="72">
        <v>0</v>
      </c>
      <c r="G13" s="72">
        <v>0</v>
      </c>
      <c r="H13" s="72">
        <v>0</v>
      </c>
      <c r="I13" s="72">
        <v>0</v>
      </c>
      <c r="J13" s="72">
        <v>0</v>
      </c>
      <c r="K13" s="72">
        <v>0</v>
      </c>
      <c r="L13" s="72">
        <v>0</v>
      </c>
      <c r="M13" s="72">
        <v>0</v>
      </c>
      <c r="N13" s="72">
        <v>0</v>
      </c>
      <c r="O13" s="123" t="s">
        <v>354</v>
      </c>
      <c r="P13" s="162"/>
    </row>
    <row r="14" spans="1:16">
      <c r="A14" s="23" t="s">
        <v>75</v>
      </c>
      <c r="B14" s="70">
        <v>0</v>
      </c>
      <c r="C14" s="70">
        <v>0</v>
      </c>
      <c r="D14" s="70">
        <v>0</v>
      </c>
      <c r="E14" s="70">
        <v>0</v>
      </c>
      <c r="F14" s="70">
        <v>0</v>
      </c>
      <c r="G14" s="70">
        <v>0</v>
      </c>
      <c r="H14" s="70">
        <v>0</v>
      </c>
      <c r="I14" s="70">
        <v>0</v>
      </c>
      <c r="J14" s="70">
        <v>0</v>
      </c>
      <c r="K14" s="70">
        <v>0</v>
      </c>
      <c r="L14" s="70">
        <v>0</v>
      </c>
      <c r="M14" s="70">
        <v>0</v>
      </c>
      <c r="N14" s="70">
        <v>0</v>
      </c>
      <c r="O14" s="122" t="s">
        <v>544</v>
      </c>
      <c r="P14" s="162"/>
    </row>
    <row r="15" spans="1:16">
      <c r="A15" s="23" t="s">
        <v>72</v>
      </c>
      <c r="B15" s="72">
        <v>0</v>
      </c>
      <c r="C15" s="72">
        <v>0</v>
      </c>
      <c r="D15" s="72">
        <v>0</v>
      </c>
      <c r="E15" s="72">
        <v>0</v>
      </c>
      <c r="F15" s="72">
        <v>0</v>
      </c>
      <c r="G15" s="72">
        <v>0</v>
      </c>
      <c r="H15" s="72">
        <v>0</v>
      </c>
      <c r="I15" s="72">
        <v>0</v>
      </c>
      <c r="J15" s="72">
        <v>0</v>
      </c>
      <c r="K15" s="72">
        <v>0</v>
      </c>
      <c r="L15" s="72">
        <v>0</v>
      </c>
      <c r="M15" s="72">
        <v>0</v>
      </c>
      <c r="N15" s="72">
        <v>0</v>
      </c>
      <c r="O15" s="123" t="s">
        <v>356</v>
      </c>
      <c r="P15" s="162"/>
    </row>
    <row r="16" spans="1:16">
      <c r="A16" s="23" t="s">
        <v>73</v>
      </c>
      <c r="B16" s="72">
        <v>0</v>
      </c>
      <c r="C16" s="72">
        <v>0</v>
      </c>
      <c r="D16" s="72">
        <v>0</v>
      </c>
      <c r="E16" s="72">
        <v>0</v>
      </c>
      <c r="F16" s="72">
        <v>0</v>
      </c>
      <c r="G16" s="72">
        <v>0</v>
      </c>
      <c r="H16" s="72">
        <v>0</v>
      </c>
      <c r="I16" s="72">
        <v>0</v>
      </c>
      <c r="J16" s="72">
        <v>0</v>
      </c>
      <c r="K16" s="72">
        <v>0</v>
      </c>
      <c r="L16" s="72">
        <v>0</v>
      </c>
      <c r="M16" s="72">
        <v>0</v>
      </c>
      <c r="N16" s="72">
        <v>0</v>
      </c>
      <c r="O16" s="123" t="s">
        <v>354</v>
      </c>
      <c r="P16" s="162"/>
    </row>
    <row r="17" spans="1:16">
      <c r="A17" s="23" t="s">
        <v>76</v>
      </c>
      <c r="B17" s="70">
        <v>401.39178977101221</v>
      </c>
      <c r="C17" s="70">
        <v>449.29959471308996</v>
      </c>
      <c r="D17" s="70">
        <v>539.82276535718222</v>
      </c>
      <c r="E17" s="70">
        <v>632.53211303357421</v>
      </c>
      <c r="F17" s="70">
        <v>720.2668325526688</v>
      </c>
      <c r="G17" s="70">
        <v>807.54626418821817</v>
      </c>
      <c r="H17" s="70">
        <v>896.0270594797671</v>
      </c>
      <c r="I17" s="70">
        <v>948.00078534520867</v>
      </c>
      <c r="J17" s="70">
        <v>89.065293182767704</v>
      </c>
      <c r="K17" s="70">
        <v>177.07390256487886</v>
      </c>
      <c r="L17" s="70">
        <v>296.2320759594075</v>
      </c>
      <c r="M17" s="70">
        <v>395.43764572618795</v>
      </c>
      <c r="N17" s="70">
        <v>497.82247050447057</v>
      </c>
      <c r="O17" s="122" t="s">
        <v>545</v>
      </c>
      <c r="P17" s="162"/>
    </row>
    <row r="18" spans="1:16">
      <c r="A18" s="23" t="s">
        <v>77</v>
      </c>
      <c r="B18" s="72">
        <v>0</v>
      </c>
      <c r="C18" s="72">
        <v>0</v>
      </c>
      <c r="D18" s="72">
        <v>0</v>
      </c>
      <c r="E18" s="72">
        <v>0</v>
      </c>
      <c r="F18" s="72">
        <v>0</v>
      </c>
      <c r="G18" s="72">
        <v>0</v>
      </c>
      <c r="H18" s="72">
        <v>0</v>
      </c>
      <c r="I18" s="72">
        <v>0</v>
      </c>
      <c r="J18" s="72">
        <v>0</v>
      </c>
      <c r="K18" s="72">
        <v>0</v>
      </c>
      <c r="L18" s="72">
        <v>0</v>
      </c>
      <c r="M18" s="72">
        <v>0</v>
      </c>
      <c r="N18" s="72">
        <v>0</v>
      </c>
      <c r="O18" s="124" t="s">
        <v>546</v>
      </c>
      <c r="P18" s="162"/>
    </row>
    <row r="19" spans="1:16">
      <c r="A19" s="23" t="s">
        <v>78</v>
      </c>
      <c r="B19" s="70">
        <v>0</v>
      </c>
      <c r="C19" s="70">
        <v>0</v>
      </c>
      <c r="D19" s="70">
        <v>0</v>
      </c>
      <c r="E19" s="70">
        <v>0</v>
      </c>
      <c r="F19" s="70">
        <v>0</v>
      </c>
      <c r="G19" s="70">
        <v>0</v>
      </c>
      <c r="H19" s="70">
        <v>0</v>
      </c>
      <c r="I19" s="70">
        <v>0</v>
      </c>
      <c r="J19" s="70">
        <v>0</v>
      </c>
      <c r="K19" s="70">
        <v>0</v>
      </c>
      <c r="L19" s="70">
        <v>0</v>
      </c>
      <c r="M19" s="70">
        <v>0</v>
      </c>
      <c r="N19" s="70">
        <v>0</v>
      </c>
      <c r="O19" s="122" t="s">
        <v>547</v>
      </c>
      <c r="P19" s="162"/>
    </row>
    <row r="20" spans="1:16">
      <c r="A20" s="23" t="s">
        <v>72</v>
      </c>
      <c r="B20" s="72">
        <v>0</v>
      </c>
      <c r="C20" s="72">
        <v>0</v>
      </c>
      <c r="D20" s="72">
        <v>0</v>
      </c>
      <c r="E20" s="72">
        <v>0</v>
      </c>
      <c r="F20" s="72">
        <v>0</v>
      </c>
      <c r="G20" s="72">
        <v>0</v>
      </c>
      <c r="H20" s="72">
        <v>0</v>
      </c>
      <c r="I20" s="72">
        <v>0</v>
      </c>
      <c r="J20" s="72">
        <v>0</v>
      </c>
      <c r="K20" s="72">
        <v>0</v>
      </c>
      <c r="L20" s="72">
        <v>0</v>
      </c>
      <c r="M20" s="72">
        <v>0</v>
      </c>
      <c r="N20" s="72">
        <v>0</v>
      </c>
      <c r="O20" s="123" t="s">
        <v>356</v>
      </c>
      <c r="P20" s="162"/>
    </row>
    <row r="21" spans="1:16">
      <c r="A21" s="23" t="s">
        <v>73</v>
      </c>
      <c r="B21" s="72">
        <v>0</v>
      </c>
      <c r="C21" s="72">
        <v>0</v>
      </c>
      <c r="D21" s="72">
        <v>0</v>
      </c>
      <c r="E21" s="72">
        <v>0</v>
      </c>
      <c r="F21" s="72">
        <v>0</v>
      </c>
      <c r="G21" s="72">
        <v>0</v>
      </c>
      <c r="H21" s="72">
        <v>0</v>
      </c>
      <c r="I21" s="72">
        <v>0</v>
      </c>
      <c r="J21" s="72">
        <v>0</v>
      </c>
      <c r="K21" s="72">
        <v>0</v>
      </c>
      <c r="L21" s="72">
        <v>0</v>
      </c>
      <c r="M21" s="72">
        <v>0</v>
      </c>
      <c r="N21" s="72">
        <v>0</v>
      </c>
      <c r="O21" s="123" t="s">
        <v>354</v>
      </c>
      <c r="P21" s="162"/>
    </row>
    <row r="22" spans="1:16">
      <c r="A22" s="23" t="s">
        <v>79</v>
      </c>
      <c r="B22" s="70">
        <v>0</v>
      </c>
      <c r="C22" s="70">
        <v>0</v>
      </c>
      <c r="D22" s="70">
        <v>0</v>
      </c>
      <c r="E22" s="70">
        <v>0</v>
      </c>
      <c r="F22" s="70">
        <v>0</v>
      </c>
      <c r="G22" s="70">
        <v>0</v>
      </c>
      <c r="H22" s="70">
        <v>0</v>
      </c>
      <c r="I22" s="70">
        <v>0</v>
      </c>
      <c r="J22" s="70">
        <v>0</v>
      </c>
      <c r="K22" s="70">
        <v>0</v>
      </c>
      <c r="L22" s="70">
        <v>0</v>
      </c>
      <c r="M22" s="70">
        <v>0</v>
      </c>
      <c r="N22" s="70">
        <v>0</v>
      </c>
      <c r="O22" s="122" t="s">
        <v>548</v>
      </c>
      <c r="P22" s="162"/>
    </row>
    <row r="23" spans="1:16">
      <c r="A23" s="23" t="s">
        <v>72</v>
      </c>
      <c r="B23" s="72">
        <v>0</v>
      </c>
      <c r="C23" s="72">
        <v>0</v>
      </c>
      <c r="D23" s="72">
        <v>0</v>
      </c>
      <c r="E23" s="72">
        <v>0</v>
      </c>
      <c r="F23" s="72">
        <v>0</v>
      </c>
      <c r="G23" s="72">
        <v>0</v>
      </c>
      <c r="H23" s="72">
        <v>0</v>
      </c>
      <c r="I23" s="72">
        <v>0</v>
      </c>
      <c r="J23" s="72">
        <v>0</v>
      </c>
      <c r="K23" s="72">
        <v>0</v>
      </c>
      <c r="L23" s="72">
        <v>0</v>
      </c>
      <c r="M23" s="72">
        <v>0</v>
      </c>
      <c r="N23" s="72">
        <v>0</v>
      </c>
      <c r="O23" s="123" t="s">
        <v>356</v>
      </c>
      <c r="P23" s="162"/>
    </row>
    <row r="24" spans="1:16">
      <c r="A24" s="23" t="s">
        <v>73</v>
      </c>
      <c r="B24" s="72">
        <v>0</v>
      </c>
      <c r="C24" s="72">
        <v>0</v>
      </c>
      <c r="D24" s="72">
        <v>0</v>
      </c>
      <c r="E24" s="72">
        <v>0</v>
      </c>
      <c r="F24" s="72">
        <v>0</v>
      </c>
      <c r="G24" s="72">
        <v>0</v>
      </c>
      <c r="H24" s="72">
        <v>0</v>
      </c>
      <c r="I24" s="72">
        <v>0</v>
      </c>
      <c r="J24" s="72">
        <v>0</v>
      </c>
      <c r="K24" s="72">
        <v>0</v>
      </c>
      <c r="L24" s="72">
        <v>0</v>
      </c>
      <c r="M24" s="72">
        <v>0</v>
      </c>
      <c r="N24" s="72">
        <v>0</v>
      </c>
      <c r="O24" s="123" t="s">
        <v>354</v>
      </c>
      <c r="P24" s="162"/>
    </row>
    <row r="25" spans="1:16">
      <c r="A25" s="23" t="s">
        <v>80</v>
      </c>
      <c r="B25" s="70">
        <v>0</v>
      </c>
      <c r="C25" s="70">
        <v>0</v>
      </c>
      <c r="D25" s="70">
        <v>0</v>
      </c>
      <c r="E25" s="70">
        <v>0</v>
      </c>
      <c r="F25" s="70">
        <v>0</v>
      </c>
      <c r="G25" s="70">
        <v>0</v>
      </c>
      <c r="H25" s="70">
        <v>0</v>
      </c>
      <c r="I25" s="70">
        <v>0</v>
      </c>
      <c r="J25" s="70">
        <v>0</v>
      </c>
      <c r="K25" s="70">
        <v>0</v>
      </c>
      <c r="L25" s="70">
        <v>0</v>
      </c>
      <c r="M25" s="70">
        <v>0</v>
      </c>
      <c r="N25" s="70">
        <v>0</v>
      </c>
      <c r="O25" s="122" t="s">
        <v>549</v>
      </c>
      <c r="P25" s="162"/>
    </row>
    <row r="26" spans="1:16">
      <c r="A26" s="23" t="s">
        <v>81</v>
      </c>
      <c r="B26" s="70">
        <v>401.39178977101221</v>
      </c>
      <c r="C26" s="70">
        <v>449.29959471308996</v>
      </c>
      <c r="D26" s="70">
        <v>539.82276535718222</v>
      </c>
      <c r="E26" s="70">
        <v>632.53211303357421</v>
      </c>
      <c r="F26" s="70">
        <v>720.2668325526688</v>
      </c>
      <c r="G26" s="70">
        <v>807.54626418821817</v>
      </c>
      <c r="H26" s="70">
        <v>896.0270594797671</v>
      </c>
      <c r="I26" s="70">
        <v>948.00078534520867</v>
      </c>
      <c r="J26" s="70">
        <v>89.065293182767704</v>
      </c>
      <c r="K26" s="70">
        <v>177.07390256487886</v>
      </c>
      <c r="L26" s="70">
        <v>296.2320759594075</v>
      </c>
      <c r="M26" s="70">
        <v>395.43764572618795</v>
      </c>
      <c r="N26" s="70">
        <v>497.82247050447057</v>
      </c>
      <c r="O26" s="124" t="s">
        <v>550</v>
      </c>
      <c r="P26" s="162"/>
    </row>
    <row r="27" spans="1:16">
      <c r="A27" s="23" t="s">
        <v>610</v>
      </c>
      <c r="B27" s="72">
        <v>0</v>
      </c>
      <c r="C27" s="72">
        <v>0</v>
      </c>
      <c r="D27" s="72">
        <v>0</v>
      </c>
      <c r="E27" s="72">
        <v>0</v>
      </c>
      <c r="F27" s="72">
        <v>0</v>
      </c>
      <c r="G27" s="72">
        <v>0</v>
      </c>
      <c r="H27" s="72">
        <v>0</v>
      </c>
      <c r="I27" s="72">
        <v>0</v>
      </c>
      <c r="J27" s="72">
        <v>0</v>
      </c>
      <c r="K27" s="72">
        <v>0</v>
      </c>
      <c r="L27" s="72">
        <v>0</v>
      </c>
      <c r="M27" s="72">
        <v>0</v>
      </c>
      <c r="N27" s="72">
        <v>0</v>
      </c>
      <c r="O27" s="124" t="s">
        <v>631</v>
      </c>
      <c r="P27" s="162"/>
    </row>
    <row r="28" spans="1:16">
      <c r="A28" s="23" t="s">
        <v>611</v>
      </c>
      <c r="B28" s="70">
        <v>0</v>
      </c>
      <c r="C28" s="70">
        <v>0</v>
      </c>
      <c r="D28" s="70">
        <v>0</v>
      </c>
      <c r="E28" s="70">
        <v>0</v>
      </c>
      <c r="F28" s="70">
        <v>0</v>
      </c>
      <c r="G28" s="70">
        <v>0</v>
      </c>
      <c r="H28" s="70">
        <v>0</v>
      </c>
      <c r="I28" s="70">
        <v>0</v>
      </c>
      <c r="J28" s="70">
        <v>0</v>
      </c>
      <c r="K28" s="70">
        <v>0</v>
      </c>
      <c r="L28" s="70">
        <v>0</v>
      </c>
      <c r="M28" s="70">
        <v>0</v>
      </c>
      <c r="N28" s="70">
        <v>0</v>
      </c>
      <c r="O28" s="122" t="s">
        <v>632</v>
      </c>
      <c r="P28" s="162"/>
    </row>
    <row r="29" spans="1:16">
      <c r="A29" s="23" t="s">
        <v>82</v>
      </c>
      <c r="B29" s="72">
        <v>0</v>
      </c>
      <c r="C29" s="72">
        <v>0</v>
      </c>
      <c r="D29" s="72">
        <v>0</v>
      </c>
      <c r="E29" s="72">
        <v>0</v>
      </c>
      <c r="F29" s="72">
        <v>0</v>
      </c>
      <c r="G29" s="72">
        <v>0</v>
      </c>
      <c r="H29" s="72">
        <v>0</v>
      </c>
      <c r="I29" s="72">
        <v>0</v>
      </c>
      <c r="J29" s="72">
        <v>0</v>
      </c>
      <c r="K29" s="72">
        <v>0</v>
      </c>
      <c r="L29" s="72">
        <v>0</v>
      </c>
      <c r="M29" s="72">
        <v>0</v>
      </c>
      <c r="N29" s="72">
        <v>0</v>
      </c>
      <c r="O29" s="123" t="s">
        <v>356</v>
      </c>
      <c r="P29" s="162"/>
    </row>
    <row r="30" spans="1:16">
      <c r="A30" s="23" t="s">
        <v>83</v>
      </c>
      <c r="B30" s="72">
        <v>0</v>
      </c>
      <c r="C30" s="72">
        <v>0</v>
      </c>
      <c r="D30" s="72">
        <v>0</v>
      </c>
      <c r="E30" s="72">
        <v>0</v>
      </c>
      <c r="F30" s="72">
        <v>0</v>
      </c>
      <c r="G30" s="72">
        <v>0</v>
      </c>
      <c r="H30" s="72">
        <v>0</v>
      </c>
      <c r="I30" s="72">
        <v>0</v>
      </c>
      <c r="J30" s="72">
        <v>0</v>
      </c>
      <c r="K30" s="72">
        <v>0</v>
      </c>
      <c r="L30" s="72">
        <v>0</v>
      </c>
      <c r="M30" s="72">
        <v>0</v>
      </c>
      <c r="N30" s="72">
        <v>0</v>
      </c>
      <c r="O30" s="123" t="s">
        <v>354</v>
      </c>
      <c r="P30" s="162"/>
    </row>
    <row r="31" spans="1:16">
      <c r="A31" s="23" t="s">
        <v>612</v>
      </c>
      <c r="B31" s="70">
        <v>0</v>
      </c>
      <c r="C31" s="70">
        <v>0</v>
      </c>
      <c r="D31" s="70">
        <v>0</v>
      </c>
      <c r="E31" s="70">
        <v>0</v>
      </c>
      <c r="F31" s="70">
        <v>0</v>
      </c>
      <c r="G31" s="70">
        <v>0</v>
      </c>
      <c r="H31" s="70">
        <v>0</v>
      </c>
      <c r="I31" s="70">
        <v>0</v>
      </c>
      <c r="J31" s="70">
        <v>0</v>
      </c>
      <c r="K31" s="70">
        <v>0</v>
      </c>
      <c r="L31" s="70">
        <v>0</v>
      </c>
      <c r="M31" s="70">
        <v>0</v>
      </c>
      <c r="N31" s="70">
        <v>0</v>
      </c>
      <c r="O31" s="122" t="s">
        <v>633</v>
      </c>
      <c r="P31" s="162"/>
    </row>
    <row r="32" spans="1:16">
      <c r="A32" s="23" t="s">
        <v>82</v>
      </c>
      <c r="B32" s="72">
        <v>0</v>
      </c>
      <c r="C32" s="72">
        <v>0</v>
      </c>
      <c r="D32" s="72">
        <v>0</v>
      </c>
      <c r="E32" s="72">
        <v>0</v>
      </c>
      <c r="F32" s="72">
        <v>0</v>
      </c>
      <c r="G32" s="72">
        <v>0</v>
      </c>
      <c r="H32" s="72">
        <v>0</v>
      </c>
      <c r="I32" s="72">
        <v>0</v>
      </c>
      <c r="J32" s="72">
        <v>0</v>
      </c>
      <c r="K32" s="72">
        <v>0</v>
      </c>
      <c r="L32" s="72">
        <v>0</v>
      </c>
      <c r="M32" s="72">
        <v>0</v>
      </c>
      <c r="N32" s="72">
        <v>0</v>
      </c>
      <c r="O32" s="123" t="s">
        <v>356</v>
      </c>
      <c r="P32" s="162"/>
    </row>
    <row r="33" spans="1:16">
      <c r="A33" s="23" t="s">
        <v>84</v>
      </c>
      <c r="B33" s="72">
        <v>0</v>
      </c>
      <c r="C33" s="72">
        <v>0</v>
      </c>
      <c r="D33" s="72">
        <v>0</v>
      </c>
      <c r="E33" s="72">
        <v>0</v>
      </c>
      <c r="F33" s="72">
        <v>0</v>
      </c>
      <c r="G33" s="72">
        <v>0</v>
      </c>
      <c r="H33" s="72">
        <v>0</v>
      </c>
      <c r="I33" s="72">
        <v>0</v>
      </c>
      <c r="J33" s="72">
        <v>0</v>
      </c>
      <c r="K33" s="72">
        <v>0</v>
      </c>
      <c r="L33" s="72">
        <v>0</v>
      </c>
      <c r="M33" s="72">
        <v>0</v>
      </c>
      <c r="N33" s="72">
        <v>0</v>
      </c>
      <c r="O33" s="123" t="s">
        <v>354</v>
      </c>
      <c r="P33" s="162"/>
    </row>
    <row r="34" spans="1:16">
      <c r="A34" s="23" t="s">
        <v>85</v>
      </c>
      <c r="B34" s="70">
        <v>0</v>
      </c>
      <c r="C34" s="70">
        <v>0</v>
      </c>
      <c r="D34" s="70">
        <v>0</v>
      </c>
      <c r="E34" s="70">
        <v>0</v>
      </c>
      <c r="F34" s="70">
        <v>0</v>
      </c>
      <c r="G34" s="70">
        <v>0</v>
      </c>
      <c r="H34" s="70">
        <v>0</v>
      </c>
      <c r="I34" s="70">
        <v>0</v>
      </c>
      <c r="J34" s="70">
        <v>0</v>
      </c>
      <c r="K34" s="70">
        <v>0</v>
      </c>
      <c r="L34" s="70">
        <v>0</v>
      </c>
      <c r="M34" s="70">
        <v>0</v>
      </c>
      <c r="N34" s="70">
        <v>0</v>
      </c>
      <c r="O34" s="124" t="s">
        <v>634</v>
      </c>
      <c r="P34" s="162"/>
    </row>
    <row r="35" spans="1:16">
      <c r="A35" s="23" t="s">
        <v>613</v>
      </c>
      <c r="B35" s="72">
        <v>0</v>
      </c>
      <c r="C35" s="72">
        <v>0</v>
      </c>
      <c r="D35" s="72">
        <v>0</v>
      </c>
      <c r="E35" s="72">
        <v>0</v>
      </c>
      <c r="F35" s="72">
        <v>0</v>
      </c>
      <c r="G35" s="72">
        <v>0</v>
      </c>
      <c r="H35" s="72">
        <v>0</v>
      </c>
      <c r="I35" s="72">
        <v>0</v>
      </c>
      <c r="J35" s="72">
        <v>0</v>
      </c>
      <c r="K35" s="72">
        <v>0</v>
      </c>
      <c r="L35" s="72">
        <v>0</v>
      </c>
      <c r="M35" s="72">
        <v>0</v>
      </c>
      <c r="N35" s="72">
        <v>0</v>
      </c>
      <c r="O35" s="124" t="s">
        <v>635</v>
      </c>
      <c r="P35" s="162"/>
    </row>
    <row r="36" spans="1:16">
      <c r="A36" s="23" t="s">
        <v>614</v>
      </c>
      <c r="B36" s="70">
        <v>0</v>
      </c>
      <c r="C36" s="70">
        <v>0</v>
      </c>
      <c r="D36" s="70">
        <v>0</v>
      </c>
      <c r="E36" s="70">
        <v>0</v>
      </c>
      <c r="F36" s="70">
        <v>0</v>
      </c>
      <c r="G36" s="70">
        <v>0</v>
      </c>
      <c r="H36" s="70">
        <v>0</v>
      </c>
      <c r="I36" s="70">
        <v>0</v>
      </c>
      <c r="J36" s="70">
        <v>0</v>
      </c>
      <c r="K36" s="70">
        <v>0</v>
      </c>
      <c r="L36" s="70">
        <v>0</v>
      </c>
      <c r="M36" s="70">
        <v>0</v>
      </c>
      <c r="N36" s="70">
        <v>0</v>
      </c>
      <c r="O36" s="122" t="s">
        <v>636</v>
      </c>
      <c r="P36" s="162"/>
    </row>
    <row r="37" spans="1:16">
      <c r="A37" s="23" t="s">
        <v>86</v>
      </c>
      <c r="B37" s="72">
        <v>0</v>
      </c>
      <c r="C37" s="72">
        <v>0</v>
      </c>
      <c r="D37" s="72">
        <v>0</v>
      </c>
      <c r="E37" s="72">
        <v>0</v>
      </c>
      <c r="F37" s="72">
        <v>0</v>
      </c>
      <c r="G37" s="72">
        <v>0</v>
      </c>
      <c r="H37" s="72">
        <v>0</v>
      </c>
      <c r="I37" s="72">
        <v>0</v>
      </c>
      <c r="J37" s="72">
        <v>0</v>
      </c>
      <c r="K37" s="72">
        <v>0</v>
      </c>
      <c r="L37" s="72">
        <v>0</v>
      </c>
      <c r="M37" s="72">
        <v>0</v>
      </c>
      <c r="N37" s="72">
        <v>0</v>
      </c>
      <c r="O37" s="123" t="s">
        <v>356</v>
      </c>
      <c r="P37" s="162"/>
    </row>
    <row r="38" spans="1:16">
      <c r="A38" s="23" t="s">
        <v>83</v>
      </c>
      <c r="B38" s="72">
        <v>0</v>
      </c>
      <c r="C38" s="72">
        <v>0</v>
      </c>
      <c r="D38" s="72">
        <v>0</v>
      </c>
      <c r="E38" s="72">
        <v>0</v>
      </c>
      <c r="F38" s="72">
        <v>0</v>
      </c>
      <c r="G38" s="72">
        <v>0</v>
      </c>
      <c r="H38" s="72">
        <v>0</v>
      </c>
      <c r="I38" s="72">
        <v>0</v>
      </c>
      <c r="J38" s="72">
        <v>0</v>
      </c>
      <c r="K38" s="72">
        <v>0</v>
      </c>
      <c r="L38" s="72">
        <v>0</v>
      </c>
      <c r="M38" s="72">
        <v>0</v>
      </c>
      <c r="N38" s="72">
        <v>0</v>
      </c>
      <c r="O38" s="123" t="s">
        <v>354</v>
      </c>
      <c r="P38" s="162"/>
    </row>
    <row r="39" spans="1:16">
      <c r="A39" s="23" t="s">
        <v>615</v>
      </c>
      <c r="B39" s="70">
        <v>0</v>
      </c>
      <c r="C39" s="70">
        <v>0</v>
      </c>
      <c r="D39" s="70">
        <v>0</v>
      </c>
      <c r="E39" s="70">
        <v>0</v>
      </c>
      <c r="F39" s="70">
        <v>0</v>
      </c>
      <c r="G39" s="70">
        <v>0</v>
      </c>
      <c r="H39" s="70">
        <v>0</v>
      </c>
      <c r="I39" s="70">
        <v>0</v>
      </c>
      <c r="J39" s="70">
        <v>0</v>
      </c>
      <c r="K39" s="70">
        <v>0</v>
      </c>
      <c r="L39" s="70">
        <v>0</v>
      </c>
      <c r="M39" s="70">
        <v>0</v>
      </c>
      <c r="N39" s="70">
        <v>0</v>
      </c>
      <c r="O39" s="122" t="s">
        <v>637</v>
      </c>
      <c r="P39" s="162"/>
    </row>
    <row r="40" spans="1:16">
      <c r="A40" s="23" t="s">
        <v>86</v>
      </c>
      <c r="B40" s="72">
        <v>0</v>
      </c>
      <c r="C40" s="72">
        <v>0</v>
      </c>
      <c r="D40" s="72">
        <v>0</v>
      </c>
      <c r="E40" s="72">
        <v>0</v>
      </c>
      <c r="F40" s="72">
        <v>0</v>
      </c>
      <c r="G40" s="72">
        <v>0</v>
      </c>
      <c r="H40" s="72">
        <v>0</v>
      </c>
      <c r="I40" s="72">
        <v>0</v>
      </c>
      <c r="J40" s="72">
        <v>0</v>
      </c>
      <c r="K40" s="72">
        <v>0</v>
      </c>
      <c r="L40" s="72">
        <v>0</v>
      </c>
      <c r="M40" s="72">
        <v>0</v>
      </c>
      <c r="N40" s="72">
        <v>0</v>
      </c>
      <c r="O40" s="123" t="s">
        <v>356</v>
      </c>
      <c r="P40" s="162"/>
    </row>
    <row r="41" spans="1:16">
      <c r="A41" s="23" t="s">
        <v>83</v>
      </c>
      <c r="B41" s="72">
        <v>0</v>
      </c>
      <c r="C41" s="72">
        <v>0</v>
      </c>
      <c r="D41" s="72">
        <v>0</v>
      </c>
      <c r="E41" s="72">
        <v>0</v>
      </c>
      <c r="F41" s="72">
        <v>0</v>
      </c>
      <c r="G41" s="72">
        <v>0</v>
      </c>
      <c r="H41" s="72">
        <v>0</v>
      </c>
      <c r="I41" s="72">
        <v>0</v>
      </c>
      <c r="J41" s="72">
        <v>0</v>
      </c>
      <c r="K41" s="72">
        <v>0</v>
      </c>
      <c r="L41" s="72">
        <v>0</v>
      </c>
      <c r="M41" s="72">
        <v>0</v>
      </c>
      <c r="N41" s="72">
        <v>0</v>
      </c>
      <c r="O41" s="123" t="s">
        <v>354</v>
      </c>
      <c r="P41" s="162"/>
    </row>
    <row r="42" spans="1:16">
      <c r="A42" s="23" t="s">
        <v>638</v>
      </c>
      <c r="B42" s="70">
        <v>-17.485650494150001</v>
      </c>
      <c r="C42" s="70">
        <v>-50.238197622039991</v>
      </c>
      <c r="D42" s="70">
        <v>-59.11292571317</v>
      </c>
      <c r="E42" s="70">
        <v>-41.578610404949998</v>
      </c>
      <c r="F42" s="70">
        <v>-69.63328919045</v>
      </c>
      <c r="G42" s="70">
        <v>-59.81371929142</v>
      </c>
      <c r="H42" s="70">
        <v>29.137897960419998</v>
      </c>
      <c r="I42" s="70">
        <v>28.022921326110001</v>
      </c>
      <c r="J42" s="70">
        <v>-18.183065823080003</v>
      </c>
      <c r="K42" s="70">
        <v>-19.739154300590002</v>
      </c>
      <c r="L42" s="70">
        <v>-21.648820149709998</v>
      </c>
      <c r="M42" s="70">
        <v>-24.506297570650002</v>
      </c>
      <c r="N42" s="70">
        <v>-30.100003683830003</v>
      </c>
      <c r="O42" s="122" t="s">
        <v>639</v>
      </c>
      <c r="P42" s="162"/>
    </row>
    <row r="43" spans="1:16">
      <c r="A43" s="23" t="s">
        <v>86</v>
      </c>
      <c r="B43" s="72">
        <v>11.693241155000001</v>
      </c>
      <c r="C43" s="72">
        <v>32.470021207000002</v>
      </c>
      <c r="D43" s="72">
        <v>32.510811279999999</v>
      </c>
      <c r="E43" s="72">
        <v>33.174329413000002</v>
      </c>
      <c r="F43" s="72">
        <v>33.227700798000001</v>
      </c>
      <c r="G43" s="72">
        <v>33.386487652</v>
      </c>
      <c r="H43" s="72">
        <v>37.511195766</v>
      </c>
      <c r="I43" s="72">
        <v>39.156344580000003</v>
      </c>
      <c r="J43" s="72">
        <v>0.21387360599999999</v>
      </c>
      <c r="K43" s="72">
        <v>0.77006723300000002</v>
      </c>
      <c r="L43" s="72">
        <v>3.2463960549999999</v>
      </c>
      <c r="M43" s="72">
        <v>3.5386261600000002</v>
      </c>
      <c r="N43" s="72">
        <v>3.616644017</v>
      </c>
      <c r="O43" s="123" t="s">
        <v>356</v>
      </c>
      <c r="P43" s="162"/>
    </row>
    <row r="44" spans="1:16">
      <c r="A44" s="23" t="s">
        <v>83</v>
      </c>
      <c r="B44" s="72">
        <v>-29.178891649150003</v>
      </c>
      <c r="C44" s="72">
        <v>-82.708218829039993</v>
      </c>
      <c r="D44" s="72">
        <v>-91.623736993169999</v>
      </c>
      <c r="E44" s="72">
        <v>-74.752939817949994</v>
      </c>
      <c r="F44" s="72">
        <v>-102.86098998845</v>
      </c>
      <c r="G44" s="72">
        <v>-93.20020694342</v>
      </c>
      <c r="H44" s="72">
        <v>-8.37329780558</v>
      </c>
      <c r="I44" s="72">
        <v>-11.133423253889999</v>
      </c>
      <c r="J44" s="72">
        <v>-18.396939429080003</v>
      </c>
      <c r="K44" s="72">
        <v>-20.509221533590001</v>
      </c>
      <c r="L44" s="72">
        <v>-24.89521620471</v>
      </c>
      <c r="M44" s="72">
        <v>-28.044923730650002</v>
      </c>
      <c r="N44" s="72">
        <v>-33.716647700830002</v>
      </c>
      <c r="O44" s="123" t="s">
        <v>354</v>
      </c>
      <c r="P44" s="162"/>
    </row>
    <row r="45" spans="1:16">
      <c r="A45" s="23" t="s">
        <v>87</v>
      </c>
      <c r="B45" s="70">
        <v>-17.485650494150001</v>
      </c>
      <c r="C45" s="70">
        <v>-50.238197622039991</v>
      </c>
      <c r="D45" s="70">
        <v>-59.11292571317</v>
      </c>
      <c r="E45" s="70">
        <v>-41.578610404949998</v>
      </c>
      <c r="F45" s="70">
        <v>-69.63328919045</v>
      </c>
      <c r="G45" s="70">
        <v>-59.81371929142</v>
      </c>
      <c r="H45" s="70">
        <v>29.137897960419998</v>
      </c>
      <c r="I45" s="70">
        <v>28.022921326110001</v>
      </c>
      <c r="J45" s="70">
        <v>-18.183065823080003</v>
      </c>
      <c r="K45" s="70">
        <v>-19.739154300590002</v>
      </c>
      <c r="L45" s="70">
        <v>-21.648820149709998</v>
      </c>
      <c r="M45" s="70">
        <v>-24.506297570650002</v>
      </c>
      <c r="N45" s="70">
        <v>-30.100003683830003</v>
      </c>
      <c r="O45" s="124" t="s">
        <v>551</v>
      </c>
      <c r="P45" s="162"/>
    </row>
    <row r="46" spans="1:16">
      <c r="A46" s="23" t="s">
        <v>616</v>
      </c>
      <c r="B46" s="72">
        <v>-70.299793407767737</v>
      </c>
      <c r="C46" s="72">
        <v>9.8170101368300013</v>
      </c>
      <c r="D46" s="72">
        <v>-22.361257021197911</v>
      </c>
      <c r="E46" s="72">
        <v>-9.8635215301775965</v>
      </c>
      <c r="F46" s="72">
        <v>-106.99059451788089</v>
      </c>
      <c r="G46" s="72">
        <v>-115.08521131312469</v>
      </c>
      <c r="H46" s="72">
        <v>-185.45230789247751</v>
      </c>
      <c r="I46" s="72">
        <v>-34.35011551733291</v>
      </c>
      <c r="J46" s="72">
        <v>-43.606444757129651</v>
      </c>
      <c r="K46" s="72">
        <v>17.497112012434577</v>
      </c>
      <c r="L46" s="72">
        <v>2.5556183729430009</v>
      </c>
      <c r="M46" s="72">
        <v>-2.4884254155456333</v>
      </c>
      <c r="N46" s="72">
        <v>-75.627202000357812</v>
      </c>
      <c r="O46" s="124" t="s">
        <v>640</v>
      </c>
      <c r="P46" s="162"/>
    </row>
    <row r="47" spans="1:16">
      <c r="A47" s="23" t="s">
        <v>617</v>
      </c>
      <c r="B47" s="70">
        <v>0</v>
      </c>
      <c r="C47" s="70">
        <v>0</v>
      </c>
      <c r="D47" s="70">
        <v>0</v>
      </c>
      <c r="E47" s="70">
        <v>0</v>
      </c>
      <c r="F47" s="70">
        <v>0</v>
      </c>
      <c r="G47" s="70">
        <v>0</v>
      </c>
      <c r="H47" s="70">
        <v>0</v>
      </c>
      <c r="I47" s="70">
        <v>0</v>
      </c>
      <c r="J47" s="70">
        <v>0</v>
      </c>
      <c r="K47" s="70">
        <v>0</v>
      </c>
      <c r="L47" s="70">
        <v>0</v>
      </c>
      <c r="M47" s="70">
        <v>0</v>
      </c>
      <c r="N47" s="70">
        <v>0</v>
      </c>
      <c r="O47" s="122" t="s">
        <v>641</v>
      </c>
      <c r="P47" s="162"/>
    </row>
    <row r="48" spans="1:16">
      <c r="A48" s="23" t="s">
        <v>86</v>
      </c>
      <c r="B48" s="72">
        <v>0</v>
      </c>
      <c r="C48" s="72">
        <v>0</v>
      </c>
      <c r="D48" s="72">
        <v>0</v>
      </c>
      <c r="E48" s="72">
        <v>0</v>
      </c>
      <c r="F48" s="72">
        <v>0</v>
      </c>
      <c r="G48" s="72">
        <v>0</v>
      </c>
      <c r="H48" s="72">
        <v>0</v>
      </c>
      <c r="I48" s="72">
        <v>0</v>
      </c>
      <c r="J48" s="72">
        <v>0</v>
      </c>
      <c r="K48" s="72">
        <v>0</v>
      </c>
      <c r="L48" s="72">
        <v>0</v>
      </c>
      <c r="M48" s="72">
        <v>0</v>
      </c>
      <c r="N48" s="72">
        <v>0</v>
      </c>
      <c r="O48" s="123" t="s">
        <v>356</v>
      </c>
      <c r="P48" s="162"/>
    </row>
    <row r="49" spans="1:16">
      <c r="A49" s="23" t="s">
        <v>83</v>
      </c>
      <c r="B49" s="72">
        <v>0</v>
      </c>
      <c r="C49" s="72">
        <v>0</v>
      </c>
      <c r="D49" s="72">
        <v>0</v>
      </c>
      <c r="E49" s="72">
        <v>0</v>
      </c>
      <c r="F49" s="72">
        <v>0</v>
      </c>
      <c r="G49" s="72">
        <v>0</v>
      </c>
      <c r="H49" s="72">
        <v>0</v>
      </c>
      <c r="I49" s="72">
        <v>0</v>
      </c>
      <c r="J49" s="72">
        <v>0</v>
      </c>
      <c r="K49" s="72">
        <v>0</v>
      </c>
      <c r="L49" s="72">
        <v>0</v>
      </c>
      <c r="M49" s="72">
        <v>0</v>
      </c>
      <c r="N49" s="72">
        <v>0</v>
      </c>
      <c r="O49" s="123" t="s">
        <v>354</v>
      </c>
      <c r="P49" s="162"/>
    </row>
    <row r="50" spans="1:16">
      <c r="A50" s="23" t="s">
        <v>618</v>
      </c>
      <c r="B50" s="70">
        <v>-70.299793407767737</v>
      </c>
      <c r="C50" s="70">
        <v>9.8170101368300013</v>
      </c>
      <c r="D50" s="70">
        <v>-22.361257021197911</v>
      </c>
      <c r="E50" s="70">
        <v>-9.8635215301775965</v>
      </c>
      <c r="F50" s="70">
        <v>-106.99059451788089</v>
      </c>
      <c r="G50" s="70">
        <v>-104.3740838201247</v>
      </c>
      <c r="H50" s="70">
        <v>-174.14238796409751</v>
      </c>
      <c r="I50" s="70">
        <v>-21.913353022952911</v>
      </c>
      <c r="J50" s="70">
        <v>-42.966847928129653</v>
      </c>
      <c r="K50" s="70">
        <v>18.846543236434577</v>
      </c>
      <c r="L50" s="70">
        <v>4.6440411819430008</v>
      </c>
      <c r="M50" s="70">
        <v>0.11580890745436669</v>
      </c>
      <c r="N50" s="70">
        <v>-72.296475423357819</v>
      </c>
      <c r="O50" s="122" t="s">
        <v>642</v>
      </c>
      <c r="P50" s="162"/>
    </row>
    <row r="51" spans="1:16">
      <c r="A51" s="23" t="s">
        <v>86</v>
      </c>
      <c r="B51" s="72">
        <v>-53.065690147737733</v>
      </c>
      <c r="C51" s="72">
        <v>20.083608787999999</v>
      </c>
      <c r="D51" s="72">
        <v>6.7719606053120955</v>
      </c>
      <c r="E51" s="72">
        <v>0.30436922417240142</v>
      </c>
      <c r="F51" s="72">
        <v>-64.566264005940894</v>
      </c>
      <c r="G51" s="72">
        <v>-49.340616053104689</v>
      </c>
      <c r="H51" s="72">
        <v>-98.790635920807489</v>
      </c>
      <c r="I51" s="72">
        <v>-1.8199886651929169</v>
      </c>
      <c r="J51" s="72">
        <v>-20.604697347259659</v>
      </c>
      <c r="K51" s="72">
        <v>1.7611433015045797</v>
      </c>
      <c r="L51" s="72">
        <v>4.6440411819430008</v>
      </c>
      <c r="M51" s="72">
        <v>2.4066546512543678</v>
      </c>
      <c r="N51" s="72">
        <v>-5.9326088938878021</v>
      </c>
      <c r="O51" s="123" t="s">
        <v>356</v>
      </c>
      <c r="P51" s="162"/>
    </row>
    <row r="52" spans="1:16">
      <c r="A52" s="23" t="s">
        <v>83</v>
      </c>
      <c r="B52" s="72">
        <v>-17.234103260030007</v>
      </c>
      <c r="C52" s="72">
        <v>-10.266598651169998</v>
      </c>
      <c r="D52" s="72">
        <v>-29.133217626510007</v>
      </c>
      <c r="E52" s="72">
        <v>-10.167890754349999</v>
      </c>
      <c r="F52" s="72">
        <v>-42.424330511939999</v>
      </c>
      <c r="G52" s="72">
        <v>-55.033467767019999</v>
      </c>
      <c r="H52" s="72">
        <v>-75.351752043290006</v>
      </c>
      <c r="I52" s="72">
        <v>-20.093364357759995</v>
      </c>
      <c r="J52" s="72">
        <v>-22.362150580869997</v>
      </c>
      <c r="K52" s="72">
        <v>17.085399934929999</v>
      </c>
      <c r="L52" s="72">
        <v>0</v>
      </c>
      <c r="M52" s="72">
        <v>-2.2908457438000012</v>
      </c>
      <c r="N52" s="72">
        <v>-66.363866529470002</v>
      </c>
      <c r="O52" s="123" t="s">
        <v>354</v>
      </c>
      <c r="P52" s="162"/>
    </row>
    <row r="53" spans="1:16">
      <c r="A53" s="23" t="s">
        <v>619</v>
      </c>
      <c r="B53" s="70">
        <v>0</v>
      </c>
      <c r="C53" s="70">
        <v>0</v>
      </c>
      <c r="D53" s="70">
        <v>0</v>
      </c>
      <c r="E53" s="70">
        <v>0</v>
      </c>
      <c r="F53" s="70">
        <v>0</v>
      </c>
      <c r="G53" s="70">
        <v>0</v>
      </c>
      <c r="H53" s="70">
        <v>-1.723306523</v>
      </c>
      <c r="I53" s="70">
        <v>-2.4203744029999998</v>
      </c>
      <c r="J53" s="70">
        <v>0</v>
      </c>
      <c r="K53" s="70">
        <v>0</v>
      </c>
      <c r="L53" s="70">
        <v>0</v>
      </c>
      <c r="M53" s="70">
        <v>0</v>
      </c>
      <c r="N53" s="70">
        <v>0</v>
      </c>
      <c r="O53" s="122" t="s">
        <v>643</v>
      </c>
      <c r="P53" s="162"/>
    </row>
    <row r="54" spans="1:16">
      <c r="A54" s="23" t="s">
        <v>86</v>
      </c>
      <c r="B54" s="72">
        <v>0</v>
      </c>
      <c r="C54" s="72">
        <v>0</v>
      </c>
      <c r="D54" s="72">
        <v>0</v>
      </c>
      <c r="E54" s="72">
        <v>0</v>
      </c>
      <c r="F54" s="72">
        <v>0</v>
      </c>
      <c r="G54" s="72">
        <v>0</v>
      </c>
      <c r="H54" s="72">
        <v>-1.723306523</v>
      </c>
      <c r="I54" s="72">
        <v>-2.4203744029999998</v>
      </c>
      <c r="J54" s="72">
        <v>0</v>
      </c>
      <c r="K54" s="72">
        <v>0</v>
      </c>
      <c r="L54" s="72">
        <v>0</v>
      </c>
      <c r="M54" s="72">
        <v>0</v>
      </c>
      <c r="N54" s="72">
        <v>0</v>
      </c>
      <c r="O54" s="123" t="s">
        <v>356</v>
      </c>
      <c r="P54" s="162"/>
    </row>
    <row r="55" spans="1:16">
      <c r="A55" s="23" t="s">
        <v>83</v>
      </c>
      <c r="B55" s="72">
        <v>0</v>
      </c>
      <c r="C55" s="72">
        <v>0</v>
      </c>
      <c r="D55" s="72">
        <v>0</v>
      </c>
      <c r="E55" s="72">
        <v>0</v>
      </c>
      <c r="F55" s="72">
        <v>0</v>
      </c>
      <c r="G55" s="72">
        <v>0</v>
      </c>
      <c r="H55" s="72">
        <v>0</v>
      </c>
      <c r="I55" s="72">
        <v>0</v>
      </c>
      <c r="J55" s="72">
        <v>0</v>
      </c>
      <c r="K55" s="72">
        <v>0</v>
      </c>
      <c r="L55" s="72">
        <v>0</v>
      </c>
      <c r="M55" s="72">
        <v>0</v>
      </c>
      <c r="N55" s="72">
        <v>0</v>
      </c>
      <c r="O55" s="123" t="s">
        <v>354</v>
      </c>
      <c r="P55" s="162"/>
    </row>
    <row r="56" spans="1:16">
      <c r="A56" s="23" t="s">
        <v>620</v>
      </c>
      <c r="B56" s="70">
        <v>0</v>
      </c>
      <c r="C56" s="70">
        <v>0</v>
      </c>
      <c r="D56" s="70">
        <v>0</v>
      </c>
      <c r="E56" s="70">
        <v>0</v>
      </c>
      <c r="F56" s="70">
        <v>0</v>
      </c>
      <c r="G56" s="70">
        <v>0</v>
      </c>
      <c r="H56" s="70">
        <v>-9.586613271380001</v>
      </c>
      <c r="I56" s="70">
        <v>-10.016387957380001</v>
      </c>
      <c r="J56" s="70">
        <v>0</v>
      </c>
      <c r="K56" s="70">
        <v>0</v>
      </c>
      <c r="L56" s="70">
        <v>0</v>
      </c>
      <c r="M56" s="70">
        <v>0</v>
      </c>
      <c r="N56" s="70">
        <v>0</v>
      </c>
      <c r="O56" s="122" t="s">
        <v>644</v>
      </c>
      <c r="P56" s="162"/>
    </row>
    <row r="57" spans="1:16">
      <c r="A57" s="23" t="s">
        <v>86</v>
      </c>
      <c r="B57" s="72">
        <v>0</v>
      </c>
      <c r="C57" s="72">
        <v>0</v>
      </c>
      <c r="D57" s="72">
        <v>0</v>
      </c>
      <c r="E57" s="72">
        <v>0</v>
      </c>
      <c r="F57" s="72">
        <v>0</v>
      </c>
      <c r="G57" s="72">
        <v>0</v>
      </c>
      <c r="H57" s="72">
        <v>-9.586613271380001</v>
      </c>
      <c r="I57" s="72">
        <v>-10.016387957380001</v>
      </c>
      <c r="J57" s="72">
        <v>0</v>
      </c>
      <c r="K57" s="72">
        <v>0</v>
      </c>
      <c r="L57" s="72">
        <v>0</v>
      </c>
      <c r="M57" s="72">
        <v>0</v>
      </c>
      <c r="N57" s="72">
        <v>0</v>
      </c>
      <c r="O57" s="123" t="s">
        <v>356</v>
      </c>
      <c r="P57" s="162"/>
    </row>
    <row r="58" spans="1:16">
      <c r="A58" s="23" t="s">
        <v>83</v>
      </c>
      <c r="B58" s="72">
        <v>0</v>
      </c>
      <c r="C58" s="72">
        <v>0</v>
      </c>
      <c r="D58" s="72">
        <v>0</v>
      </c>
      <c r="E58" s="72">
        <v>0</v>
      </c>
      <c r="F58" s="72">
        <v>0</v>
      </c>
      <c r="G58" s="72">
        <v>0</v>
      </c>
      <c r="H58" s="72">
        <v>0</v>
      </c>
      <c r="I58" s="72">
        <v>0</v>
      </c>
      <c r="J58" s="72">
        <v>0</v>
      </c>
      <c r="K58" s="72">
        <v>0</v>
      </c>
      <c r="L58" s="72">
        <v>0</v>
      </c>
      <c r="M58" s="72">
        <v>0</v>
      </c>
      <c r="N58" s="72">
        <v>0</v>
      </c>
      <c r="O58" s="123" t="s">
        <v>354</v>
      </c>
      <c r="P58" s="162"/>
    </row>
    <row r="59" spans="1:16">
      <c r="A59" s="23" t="s">
        <v>621</v>
      </c>
      <c r="B59" s="70">
        <v>0</v>
      </c>
      <c r="C59" s="70">
        <v>0</v>
      </c>
      <c r="D59" s="70">
        <v>0</v>
      </c>
      <c r="E59" s="70">
        <v>0</v>
      </c>
      <c r="F59" s="70">
        <v>0</v>
      </c>
      <c r="G59" s="70">
        <v>-10.711127492999999</v>
      </c>
      <c r="H59" s="70">
        <v>-1.3400000000000001E-7</v>
      </c>
      <c r="I59" s="70">
        <v>-1.3400000000000001E-7</v>
      </c>
      <c r="J59" s="70">
        <v>-0.63959682900000003</v>
      </c>
      <c r="K59" s="70">
        <v>-1.3494312239999999</v>
      </c>
      <c r="L59" s="70">
        <v>-2.0884228089999999</v>
      </c>
      <c r="M59" s="70">
        <v>-2.604234323</v>
      </c>
      <c r="N59" s="70">
        <v>-3.3307265770000001</v>
      </c>
      <c r="O59" s="122" t="s">
        <v>645</v>
      </c>
      <c r="P59" s="162"/>
    </row>
    <row r="60" spans="1:16">
      <c r="A60" s="23" t="s">
        <v>86</v>
      </c>
      <c r="B60" s="72">
        <v>0</v>
      </c>
      <c r="C60" s="72">
        <v>0</v>
      </c>
      <c r="D60" s="72">
        <v>0</v>
      </c>
      <c r="E60" s="72">
        <v>0</v>
      </c>
      <c r="F60" s="72">
        <v>0</v>
      </c>
      <c r="G60" s="72">
        <v>-10.711127492999999</v>
      </c>
      <c r="H60" s="72">
        <v>-1.3400000000000001E-7</v>
      </c>
      <c r="I60" s="72">
        <v>-1.3400000000000001E-7</v>
      </c>
      <c r="J60" s="72">
        <v>-0.63959682900000003</v>
      </c>
      <c r="K60" s="72">
        <v>-1.3494312239999999</v>
      </c>
      <c r="L60" s="72">
        <v>-2.0884228089999999</v>
      </c>
      <c r="M60" s="72">
        <v>-2.604234323</v>
      </c>
      <c r="N60" s="72">
        <v>-3.3307265770000001</v>
      </c>
      <c r="O60" s="123" t="s">
        <v>356</v>
      </c>
      <c r="P60" s="162"/>
    </row>
    <row r="61" spans="1:16">
      <c r="A61" s="23" t="s">
        <v>83</v>
      </c>
      <c r="B61" s="72">
        <v>0</v>
      </c>
      <c r="C61" s="72">
        <v>0</v>
      </c>
      <c r="D61" s="72">
        <v>0</v>
      </c>
      <c r="E61" s="72">
        <v>0</v>
      </c>
      <c r="F61" s="72">
        <v>0</v>
      </c>
      <c r="G61" s="72">
        <v>0</v>
      </c>
      <c r="H61" s="72">
        <v>0</v>
      </c>
      <c r="I61" s="72">
        <v>0</v>
      </c>
      <c r="J61" s="72">
        <v>0</v>
      </c>
      <c r="K61" s="72">
        <v>0</v>
      </c>
      <c r="L61" s="72">
        <v>0</v>
      </c>
      <c r="M61" s="72">
        <v>0</v>
      </c>
      <c r="N61" s="72">
        <v>0</v>
      </c>
      <c r="O61" s="123" t="s">
        <v>354</v>
      </c>
      <c r="P61" s="162"/>
    </row>
    <row r="62" spans="1:16">
      <c r="A62" s="23" t="s">
        <v>88</v>
      </c>
      <c r="B62" s="70">
        <v>-70.299793407767737</v>
      </c>
      <c r="C62" s="70">
        <v>9.8170101368300013</v>
      </c>
      <c r="D62" s="70">
        <v>-22.361257021197911</v>
      </c>
      <c r="E62" s="70">
        <v>-9.8635215301775965</v>
      </c>
      <c r="F62" s="70">
        <v>-106.99059451788089</v>
      </c>
      <c r="G62" s="70">
        <v>-115.08521131312469</v>
      </c>
      <c r="H62" s="70">
        <v>-185.45230789247751</v>
      </c>
      <c r="I62" s="70">
        <v>-34.35011551733291</v>
      </c>
      <c r="J62" s="70">
        <v>-43.606444757129651</v>
      </c>
      <c r="K62" s="70">
        <v>17.497112012434577</v>
      </c>
      <c r="L62" s="70">
        <v>2.5556183729430009</v>
      </c>
      <c r="M62" s="70">
        <v>-2.4884254155456333</v>
      </c>
      <c r="N62" s="70">
        <v>-75.627202000357812</v>
      </c>
      <c r="O62" s="166" t="s">
        <v>646</v>
      </c>
      <c r="P62" s="162"/>
    </row>
    <row r="63" spans="1:16">
      <c r="A63" s="23" t="s">
        <v>89</v>
      </c>
      <c r="B63" s="70">
        <v>313.60634586909447</v>
      </c>
      <c r="C63" s="70">
        <v>408.87840722788002</v>
      </c>
      <c r="D63" s="70">
        <v>458.34858262281426</v>
      </c>
      <c r="E63" s="70">
        <v>581.08998109844663</v>
      </c>
      <c r="F63" s="70">
        <v>543.64294884433798</v>
      </c>
      <c r="G63" s="70">
        <v>632.64733358367334</v>
      </c>
      <c r="H63" s="70">
        <v>739.71264954770959</v>
      </c>
      <c r="I63" s="70">
        <v>941.67359115398574</v>
      </c>
      <c r="J63" s="70">
        <v>27.275782602558046</v>
      </c>
      <c r="K63" s="70">
        <v>174.83186027672346</v>
      </c>
      <c r="L63" s="70">
        <v>277.13887418264051</v>
      </c>
      <c r="M63" s="70">
        <v>368.44292273999224</v>
      </c>
      <c r="N63" s="70">
        <v>392.09526482028269</v>
      </c>
      <c r="O63" s="124" t="s">
        <v>647</v>
      </c>
      <c r="P63" s="162"/>
    </row>
    <row r="64" spans="1:16">
      <c r="A64" s="23" t="s">
        <v>90</v>
      </c>
      <c r="B64" s="70">
        <v>0</v>
      </c>
      <c r="C64" s="70">
        <v>0</v>
      </c>
      <c r="D64" s="70">
        <v>0</v>
      </c>
      <c r="E64" s="70">
        <v>0</v>
      </c>
      <c r="F64" s="70">
        <v>0</v>
      </c>
      <c r="G64" s="70">
        <v>0</v>
      </c>
      <c r="H64" s="70">
        <v>0</v>
      </c>
      <c r="I64" s="70">
        <v>0</v>
      </c>
      <c r="J64" s="70">
        <v>0</v>
      </c>
      <c r="K64" s="70">
        <v>0</v>
      </c>
      <c r="L64" s="70">
        <v>0</v>
      </c>
      <c r="M64" s="70">
        <v>0</v>
      </c>
      <c r="N64" s="70">
        <v>0</v>
      </c>
      <c r="O64" s="122" t="s">
        <v>648</v>
      </c>
      <c r="P64" s="162"/>
    </row>
    <row r="65" spans="1:16">
      <c r="A65" s="23" t="s">
        <v>86</v>
      </c>
      <c r="B65" s="72">
        <v>0</v>
      </c>
      <c r="C65" s="72">
        <v>0</v>
      </c>
      <c r="D65" s="72">
        <v>0</v>
      </c>
      <c r="E65" s="72">
        <v>0</v>
      </c>
      <c r="F65" s="72">
        <v>0</v>
      </c>
      <c r="G65" s="72">
        <v>0</v>
      </c>
      <c r="H65" s="72">
        <v>0</v>
      </c>
      <c r="I65" s="72">
        <v>0</v>
      </c>
      <c r="J65" s="72">
        <v>0</v>
      </c>
      <c r="K65" s="72">
        <v>0</v>
      </c>
      <c r="L65" s="72">
        <v>0</v>
      </c>
      <c r="M65" s="72">
        <v>0</v>
      </c>
      <c r="N65" s="72">
        <v>0</v>
      </c>
      <c r="O65" s="123" t="s">
        <v>356</v>
      </c>
      <c r="P65" s="162"/>
    </row>
    <row r="66" spans="1:16">
      <c r="A66" s="23" t="s">
        <v>83</v>
      </c>
      <c r="B66" s="72">
        <v>0</v>
      </c>
      <c r="C66" s="72">
        <v>0</v>
      </c>
      <c r="D66" s="72">
        <v>0</v>
      </c>
      <c r="E66" s="72">
        <v>0</v>
      </c>
      <c r="F66" s="72">
        <v>0</v>
      </c>
      <c r="G66" s="72">
        <v>0</v>
      </c>
      <c r="H66" s="72">
        <v>0</v>
      </c>
      <c r="I66" s="72">
        <v>0</v>
      </c>
      <c r="J66" s="72">
        <v>0</v>
      </c>
      <c r="K66" s="72">
        <v>0</v>
      </c>
      <c r="L66" s="72">
        <v>0</v>
      </c>
      <c r="M66" s="72">
        <v>0</v>
      </c>
      <c r="N66" s="72">
        <v>0</v>
      </c>
      <c r="O66" s="123" t="s">
        <v>354</v>
      </c>
      <c r="P66" s="162"/>
    </row>
    <row r="67" spans="1:16" s="89" customFormat="1" thickBot="1">
      <c r="A67" s="128" t="s">
        <v>91</v>
      </c>
      <c r="B67" s="87">
        <v>313.60634586909447</v>
      </c>
      <c r="C67" s="87">
        <v>408.87840722788002</v>
      </c>
      <c r="D67" s="87">
        <v>458.34858262281426</v>
      </c>
      <c r="E67" s="87">
        <v>581.08998109844663</v>
      </c>
      <c r="F67" s="87">
        <v>543.64294884433798</v>
      </c>
      <c r="G67" s="87">
        <v>632.64733358367334</v>
      </c>
      <c r="H67" s="87">
        <v>739.71264954770959</v>
      </c>
      <c r="I67" s="87">
        <v>941.67359115398574</v>
      </c>
      <c r="J67" s="87">
        <v>27.275782602558046</v>
      </c>
      <c r="K67" s="87">
        <v>174.83186027672346</v>
      </c>
      <c r="L67" s="87">
        <v>277.13887418264051</v>
      </c>
      <c r="M67" s="87">
        <v>368.44292273999224</v>
      </c>
      <c r="N67" s="87">
        <v>392.09526482028269</v>
      </c>
      <c r="O67" s="130" t="s">
        <v>649</v>
      </c>
      <c r="P67" s="163"/>
    </row>
    <row r="68" spans="1:16" ht="10.5" thickBot="1">
      <c r="A68" s="605"/>
      <c r="B68" s="216"/>
      <c r="C68" s="216"/>
      <c r="D68" s="216"/>
      <c r="E68" s="216"/>
      <c r="F68" s="216"/>
      <c r="G68" s="216"/>
      <c r="H68" s="216"/>
      <c r="I68" s="216"/>
      <c r="J68" s="247"/>
      <c r="K68" s="247"/>
      <c r="L68" s="247"/>
      <c r="M68" s="247"/>
      <c r="N68" s="247"/>
      <c r="O68" s="127"/>
    </row>
    <row r="70" spans="1:16">
      <c r="B70" s="92"/>
      <c r="C70" s="92"/>
      <c r="D70" s="92"/>
      <c r="E70" s="92"/>
      <c r="F70" s="92"/>
      <c r="G70" s="92"/>
      <c r="H70" s="92"/>
      <c r="I70" s="92"/>
      <c r="J70" s="92"/>
      <c r="K70" s="92"/>
      <c r="L70" s="92"/>
    </row>
    <row r="71" spans="1:16">
      <c r="B71" s="92"/>
      <c r="C71" s="92"/>
      <c r="D71" s="92"/>
      <c r="E71" s="92"/>
      <c r="F71" s="92"/>
      <c r="G71" s="92"/>
      <c r="H71" s="92"/>
      <c r="I71" s="92"/>
      <c r="J71" s="92"/>
      <c r="K71" s="92"/>
      <c r="L71" s="92"/>
    </row>
    <row r="72" spans="1:16">
      <c r="B72" s="92"/>
      <c r="C72" s="92"/>
      <c r="D72" s="92"/>
      <c r="E72" s="92"/>
      <c r="F72" s="92"/>
      <c r="G72" s="92"/>
      <c r="H72" s="92"/>
      <c r="I72" s="92"/>
      <c r="J72" s="92"/>
      <c r="K72" s="92"/>
      <c r="L72" s="92"/>
    </row>
  </sheetData>
  <customSheetViews>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activeCell="J17" sqref="J17"/>
    </sheetView>
  </sheetViews>
  <sheetFormatPr defaultColWidth="9.140625" defaultRowHeight="9"/>
  <cols>
    <col min="1" max="1" width="12.7109375" style="38" customWidth="1"/>
    <col min="2" max="14" width="9.5703125" style="38" customWidth="1"/>
    <col min="15" max="15" width="13.140625" style="38" customWidth="1"/>
    <col min="16" max="16384" width="9.140625" style="38"/>
  </cols>
  <sheetData>
    <row r="1" spans="1:15" s="137" customFormat="1" ht="15" customHeight="1">
      <c r="A1" s="613" t="s">
        <v>352</v>
      </c>
      <c r="B1" s="614"/>
      <c r="C1" s="614"/>
      <c r="D1" s="614"/>
      <c r="E1" s="614"/>
      <c r="F1" s="614"/>
      <c r="G1" s="614"/>
      <c r="H1" s="614"/>
      <c r="I1" s="614"/>
      <c r="J1" s="614"/>
      <c r="K1" s="614"/>
      <c r="L1" s="614"/>
      <c r="M1" s="614"/>
      <c r="N1" s="614"/>
      <c r="O1" s="615"/>
    </row>
    <row r="2" spans="1:15" s="137" customFormat="1" ht="15" customHeight="1">
      <c r="A2" s="662" t="s">
        <v>606</v>
      </c>
      <c r="B2" s="663"/>
      <c r="C2" s="663"/>
      <c r="D2" s="663"/>
      <c r="E2" s="663"/>
      <c r="F2" s="663"/>
      <c r="G2" s="663"/>
      <c r="H2" s="663"/>
      <c r="I2" s="663"/>
      <c r="J2" s="663"/>
      <c r="K2" s="663"/>
      <c r="L2" s="663"/>
      <c r="M2" s="663"/>
      <c r="N2" s="663"/>
      <c r="O2" s="664"/>
    </row>
    <row r="3" spans="1:15" ht="10.5" thickBot="1">
      <c r="A3" s="132"/>
      <c r="B3" s="39"/>
      <c r="C3" s="39"/>
      <c r="D3" s="39"/>
      <c r="E3" s="39"/>
      <c r="F3" s="39"/>
      <c r="G3" s="39"/>
      <c r="H3" s="39"/>
      <c r="I3" s="39"/>
      <c r="J3" s="39"/>
      <c r="K3" s="39"/>
      <c r="L3" s="39"/>
      <c r="M3" s="39"/>
      <c r="N3" s="39"/>
      <c r="O3" s="133"/>
    </row>
    <row r="4" spans="1:15" s="43" customFormat="1" ht="9.75" thickBot="1">
      <c r="A4" s="91" t="s">
        <v>5</v>
      </c>
      <c r="B4" s="41">
        <v>42491</v>
      </c>
      <c r="C4" s="41">
        <v>42522</v>
      </c>
      <c r="D4" s="41">
        <v>42552</v>
      </c>
      <c r="E4" s="41">
        <v>42583</v>
      </c>
      <c r="F4" s="41">
        <v>42614</v>
      </c>
      <c r="G4" s="41">
        <v>42644</v>
      </c>
      <c r="H4" s="41">
        <v>42675</v>
      </c>
      <c r="I4" s="41">
        <v>42705</v>
      </c>
      <c r="J4" s="41">
        <v>42736</v>
      </c>
      <c r="K4" s="41">
        <v>42767</v>
      </c>
      <c r="L4" s="41">
        <v>42795</v>
      </c>
      <c r="M4" s="41">
        <v>42826</v>
      </c>
      <c r="N4" s="41">
        <v>42856</v>
      </c>
      <c r="O4" s="42" t="s">
        <v>144</v>
      </c>
    </row>
    <row r="5" spans="1:15" ht="10.5" thickBot="1">
      <c r="A5" s="44" t="s">
        <v>348</v>
      </c>
      <c r="B5" s="45">
        <v>3496.7600585799996</v>
      </c>
      <c r="C5" s="45">
        <v>3393.2376038980001</v>
      </c>
      <c r="D5" s="45">
        <v>3380.8549719359999</v>
      </c>
      <c r="E5" s="45">
        <v>3500.45397495</v>
      </c>
      <c r="F5" s="45">
        <v>3573.54893395</v>
      </c>
      <c r="G5" s="45">
        <v>3646.8048823500003</v>
      </c>
      <c r="H5" s="45">
        <v>3684.48717235</v>
      </c>
      <c r="I5" s="45">
        <v>3675.4059999999999</v>
      </c>
      <c r="J5" s="45">
        <v>3686.7352029499998</v>
      </c>
      <c r="K5" s="45">
        <v>3753.6595649999999</v>
      </c>
      <c r="L5" s="45">
        <v>3806.12466245</v>
      </c>
      <c r="M5" s="45">
        <v>3849.8884799500001</v>
      </c>
      <c r="N5" s="45">
        <v>3944.7287865499998</v>
      </c>
      <c r="O5" s="46" t="s">
        <v>348</v>
      </c>
    </row>
    <row r="6" spans="1:15" ht="10.5" thickBot="1">
      <c r="A6" s="47" t="s">
        <v>349</v>
      </c>
      <c r="B6" s="48">
        <v>337.20134213300003</v>
      </c>
      <c r="C6" s="48">
        <v>350.71589680800002</v>
      </c>
      <c r="D6" s="48">
        <v>354.422543523</v>
      </c>
      <c r="E6" s="48">
        <v>381.92470830799999</v>
      </c>
      <c r="F6" s="48">
        <v>408.55958909999998</v>
      </c>
      <c r="G6" s="48">
        <v>434.43010318891999</v>
      </c>
      <c r="H6" s="48">
        <v>458.71935150966999</v>
      </c>
      <c r="I6" s="48">
        <v>485.935</v>
      </c>
      <c r="J6" s="48">
        <v>501.39682716240003</v>
      </c>
      <c r="K6" s="48">
        <v>517.7240309</v>
      </c>
      <c r="L6" s="48">
        <v>548.06796865765</v>
      </c>
      <c r="M6" s="48">
        <v>577.09800161243993</v>
      </c>
      <c r="N6" s="48">
        <v>606.89525543951004</v>
      </c>
      <c r="O6" s="49" t="s">
        <v>349</v>
      </c>
    </row>
    <row r="7" spans="1:15" ht="10.5" thickBot="1">
      <c r="A7" s="47" t="s">
        <v>350</v>
      </c>
      <c r="B7" s="50">
        <v>245.72781957701005</v>
      </c>
      <c r="C7" s="50">
        <v>234.80987781201</v>
      </c>
      <c r="D7" s="50">
        <v>231.28806173901</v>
      </c>
      <c r="E7" s="50">
        <v>258.27834587701</v>
      </c>
      <c r="F7" s="50">
        <v>303.91431666701004</v>
      </c>
      <c r="G7" s="50">
        <v>338.90234619601</v>
      </c>
      <c r="H7" s="50">
        <v>368.90785029601005</v>
      </c>
      <c r="I7" s="50">
        <v>410.74599999999998</v>
      </c>
      <c r="J7" s="50">
        <v>371.10151717801</v>
      </c>
      <c r="K7" s="50">
        <v>336.1954637</v>
      </c>
      <c r="L7" s="50">
        <v>344.61414137301</v>
      </c>
      <c r="M7" s="50">
        <v>349.37563764301001</v>
      </c>
      <c r="N7" s="50">
        <v>333.18770491801001</v>
      </c>
      <c r="O7" s="49" t="s">
        <v>394</v>
      </c>
    </row>
    <row r="8" spans="1:15" ht="9.75">
      <c r="A8" s="51" t="s">
        <v>351</v>
      </c>
      <c r="B8" s="50">
        <v>0</v>
      </c>
      <c r="C8" s="50">
        <v>0</v>
      </c>
      <c r="D8" s="50">
        <v>0</v>
      </c>
      <c r="E8" s="50">
        <v>0</v>
      </c>
      <c r="F8" s="50">
        <v>0</v>
      </c>
      <c r="G8" s="50">
        <v>0</v>
      </c>
      <c r="H8" s="50">
        <v>0</v>
      </c>
      <c r="I8" s="50">
        <v>0</v>
      </c>
      <c r="J8" s="50">
        <v>0</v>
      </c>
      <c r="K8" s="50">
        <v>0</v>
      </c>
      <c r="L8" s="50">
        <v>0</v>
      </c>
      <c r="M8" s="50">
        <v>0</v>
      </c>
      <c r="N8" s="50">
        <v>0</v>
      </c>
      <c r="O8" s="52" t="s">
        <v>393</v>
      </c>
    </row>
    <row r="9" spans="1:15" s="56" customFormat="1" ht="9.75" thickBot="1">
      <c r="A9" s="53" t="s">
        <v>249</v>
      </c>
      <c r="B9" s="54">
        <v>4079.6892202900094</v>
      </c>
      <c r="C9" s="54">
        <v>3978.7633785180105</v>
      </c>
      <c r="D9" s="54">
        <v>3966.56557719801</v>
      </c>
      <c r="E9" s="54">
        <v>4140.6570291350099</v>
      </c>
      <c r="F9" s="54">
        <v>4286.0228397170094</v>
      </c>
      <c r="G9" s="54">
        <v>4420.1373317349298</v>
      </c>
      <c r="H9" s="54">
        <v>4512.1143741556798</v>
      </c>
      <c r="I9" s="54">
        <v>4572.0870000000004</v>
      </c>
      <c r="J9" s="54">
        <v>4559.2335472904097</v>
      </c>
      <c r="K9" s="54">
        <v>4607.5790595999997</v>
      </c>
      <c r="L9" s="54">
        <v>4698.8067724806597</v>
      </c>
      <c r="M9" s="54">
        <v>4776.3621192054507</v>
      </c>
      <c r="N9" s="54">
        <v>4884.8117469075196</v>
      </c>
      <c r="O9" s="55" t="s">
        <v>564</v>
      </c>
    </row>
    <row r="10" spans="1:15" ht="9.75" thickBot="1">
      <c r="A10" s="57"/>
      <c r="B10" s="58"/>
      <c r="C10" s="58"/>
      <c r="D10" s="58"/>
      <c r="E10" s="58"/>
      <c r="F10" s="58"/>
      <c r="G10" s="58"/>
      <c r="H10" s="58"/>
      <c r="I10" s="58"/>
      <c r="J10" s="58"/>
      <c r="K10" s="58"/>
      <c r="L10" s="58"/>
      <c r="M10" s="58"/>
      <c r="N10" s="58"/>
      <c r="O10" s="59"/>
    </row>
    <row r="12" spans="1:15">
      <c r="B12" s="60"/>
      <c r="C12" s="60"/>
      <c r="D12" s="60"/>
      <c r="E12" s="60"/>
      <c r="F12" s="60"/>
      <c r="G12" s="60"/>
      <c r="H12" s="60"/>
      <c r="I12" s="60"/>
      <c r="J12" s="60"/>
      <c r="K12" s="60"/>
      <c r="L12" s="60"/>
      <c r="M12" s="60"/>
      <c r="N12" s="60"/>
    </row>
    <row r="13" spans="1:15">
      <c r="B13" s="60"/>
      <c r="C13" s="60"/>
      <c r="D13" s="60"/>
      <c r="E13" s="60"/>
      <c r="F13" s="60"/>
      <c r="G13" s="60"/>
      <c r="H13" s="60"/>
      <c r="I13" s="60"/>
      <c r="J13" s="60"/>
      <c r="K13" s="60"/>
      <c r="L13" s="60"/>
      <c r="M13" s="60"/>
      <c r="N13" s="60"/>
    </row>
    <row r="14" spans="1:15">
      <c r="B14" s="60"/>
      <c r="C14" s="60"/>
      <c r="D14" s="60"/>
      <c r="E14" s="60"/>
      <c r="F14" s="60"/>
      <c r="G14" s="60"/>
      <c r="H14" s="60"/>
      <c r="I14" s="60"/>
      <c r="J14" s="60"/>
      <c r="K14" s="60"/>
      <c r="L14" s="60"/>
      <c r="M14" s="60"/>
      <c r="N14" s="60"/>
    </row>
    <row r="15" spans="1:15">
      <c r="B15" s="60"/>
      <c r="C15" s="60"/>
      <c r="D15" s="60"/>
      <c r="E15" s="60"/>
      <c r="F15" s="60"/>
      <c r="G15" s="60"/>
      <c r="H15" s="60"/>
      <c r="I15" s="60"/>
      <c r="J15" s="60"/>
      <c r="K15" s="60"/>
      <c r="L15" s="60"/>
      <c r="M15" s="60"/>
      <c r="N15" s="60"/>
    </row>
  </sheetData>
  <customSheetViews>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53"/>
  <sheetViews>
    <sheetView workbookViewId="0">
      <selection activeCell="L30" sqref="L30"/>
    </sheetView>
  </sheetViews>
  <sheetFormatPr defaultColWidth="9.140625" defaultRowHeight="9.75"/>
  <cols>
    <col min="1" max="1" width="37.42578125" style="3" bestFit="1" customWidth="1"/>
    <col min="2" max="14" width="7" style="3" customWidth="1"/>
    <col min="15" max="15" width="28.7109375" style="3" bestFit="1" customWidth="1"/>
    <col min="16" max="16384" width="9.140625" style="3"/>
  </cols>
  <sheetData>
    <row r="1" spans="1:19" s="1" customFormat="1" ht="30" customHeight="1" thickBot="1">
      <c r="A1" s="665" t="s">
        <v>607</v>
      </c>
      <c r="B1" s="628"/>
      <c r="C1" s="628"/>
      <c r="D1" s="628"/>
      <c r="E1" s="628"/>
      <c r="F1" s="628"/>
      <c r="G1" s="628"/>
      <c r="H1" s="628"/>
      <c r="I1" s="628"/>
      <c r="J1" s="628"/>
      <c r="K1" s="628"/>
      <c r="L1" s="628"/>
      <c r="M1" s="628"/>
      <c r="N1" s="628"/>
      <c r="O1" s="629"/>
    </row>
    <row r="2" spans="1:19" s="4" customFormat="1" ht="10.5" thickBot="1">
      <c r="A2" s="157" t="s">
        <v>5</v>
      </c>
      <c r="B2" s="158">
        <v>42491</v>
      </c>
      <c r="C2" s="158">
        <v>42522</v>
      </c>
      <c r="D2" s="158">
        <v>42552</v>
      </c>
      <c r="E2" s="158">
        <v>42583</v>
      </c>
      <c r="F2" s="158">
        <v>42614</v>
      </c>
      <c r="G2" s="158">
        <v>42644</v>
      </c>
      <c r="H2" s="158">
        <v>42675</v>
      </c>
      <c r="I2" s="158">
        <v>42705</v>
      </c>
      <c r="J2" s="158">
        <v>42736</v>
      </c>
      <c r="K2" s="158">
        <v>42767</v>
      </c>
      <c r="L2" s="158">
        <v>42795</v>
      </c>
      <c r="M2" s="158">
        <v>42826</v>
      </c>
      <c r="N2" s="158">
        <v>42856</v>
      </c>
      <c r="O2" s="159" t="s">
        <v>144</v>
      </c>
    </row>
    <row r="3" spans="1:19">
      <c r="A3" s="25" t="s">
        <v>199</v>
      </c>
      <c r="B3" s="26">
        <v>2.09</v>
      </c>
      <c r="C3" s="26">
        <v>2.0878519500000001</v>
      </c>
      <c r="D3" s="26">
        <v>2.1130081500000002</v>
      </c>
      <c r="E3" s="26">
        <v>2.1130081500000002</v>
      </c>
      <c r="F3" s="26">
        <v>2.1130081500000002</v>
      </c>
      <c r="G3" s="26">
        <v>2.1130081500000002</v>
      </c>
      <c r="H3" s="26">
        <v>2.1130081500000002</v>
      </c>
      <c r="I3" s="26">
        <v>2.1130081500000002</v>
      </c>
      <c r="J3" s="26">
        <v>2.1130081500000002</v>
      </c>
      <c r="K3" s="26">
        <v>2.6353631499999999</v>
      </c>
      <c r="L3" s="26">
        <v>3.35061315</v>
      </c>
      <c r="M3" s="26">
        <v>3.35061315</v>
      </c>
      <c r="N3" s="26">
        <v>3.3719204129999998</v>
      </c>
      <c r="O3" s="27" t="s">
        <v>223</v>
      </c>
      <c r="P3" s="21">
        <v>11.30258098038</v>
      </c>
      <c r="Q3" s="21"/>
      <c r="R3" s="21"/>
      <c r="S3" s="21"/>
    </row>
    <row r="4" spans="1:19">
      <c r="A4" s="25" t="s">
        <v>200</v>
      </c>
      <c r="B4" s="26">
        <v>15.9</v>
      </c>
      <c r="C4" s="26">
        <v>16.402879838520001</v>
      </c>
      <c r="D4" s="26">
        <v>17.660543662520002</v>
      </c>
      <c r="E4" s="26">
        <v>17.660543662520002</v>
      </c>
      <c r="F4" s="26">
        <v>17.660543662520002</v>
      </c>
      <c r="G4" s="26">
        <v>17.660543662520002</v>
      </c>
      <c r="H4" s="26">
        <v>17.660543662520002</v>
      </c>
      <c r="I4" s="26">
        <v>17.660543662520002</v>
      </c>
      <c r="J4" s="26">
        <v>17.660543662520002</v>
      </c>
      <c r="K4" s="26">
        <v>18.194679837740001</v>
      </c>
      <c r="L4" s="26">
        <v>18.194679837740001</v>
      </c>
      <c r="M4" s="26">
        <v>18.194679837740001</v>
      </c>
      <c r="N4" s="26">
        <v>18.25693023174</v>
      </c>
      <c r="O4" s="27" t="s">
        <v>224</v>
      </c>
      <c r="P4" s="21"/>
      <c r="Q4" s="21"/>
      <c r="R4" s="21"/>
      <c r="S4" s="21"/>
    </row>
    <row r="5" spans="1:19">
      <c r="A5" s="28" t="s">
        <v>100</v>
      </c>
      <c r="B5" s="26">
        <v>14.96</v>
      </c>
      <c r="C5" s="26">
        <v>14.962369838520001</v>
      </c>
      <c r="D5" s="26">
        <v>15.92003366252</v>
      </c>
      <c r="E5" s="26">
        <v>15.92003366252</v>
      </c>
      <c r="F5" s="26">
        <v>15.92003366252</v>
      </c>
      <c r="G5" s="26">
        <v>15.92003366252</v>
      </c>
      <c r="H5" s="26">
        <v>15.92003366252</v>
      </c>
      <c r="I5" s="26">
        <v>15.92003366252</v>
      </c>
      <c r="J5" s="26">
        <v>15.92003366252</v>
      </c>
      <c r="K5" s="26">
        <v>15.947632040300002</v>
      </c>
      <c r="L5" s="26">
        <v>15.947632040300002</v>
      </c>
      <c r="M5" s="26">
        <v>15.947632040300002</v>
      </c>
      <c r="N5" s="26">
        <v>16.0098824343</v>
      </c>
      <c r="O5" s="29" t="s">
        <v>170</v>
      </c>
      <c r="P5" s="21"/>
      <c r="Q5" s="21"/>
      <c r="R5" s="21"/>
      <c r="S5" s="21"/>
    </row>
    <row r="6" spans="1:19">
      <c r="A6" s="28" t="s">
        <v>101</v>
      </c>
      <c r="B6" s="26">
        <v>0.94</v>
      </c>
      <c r="C6" s="26">
        <v>1.44051</v>
      </c>
      <c r="D6" s="26">
        <v>1.74051</v>
      </c>
      <c r="E6" s="26">
        <v>1.74051</v>
      </c>
      <c r="F6" s="26">
        <v>1.74051</v>
      </c>
      <c r="G6" s="26">
        <v>1.74051</v>
      </c>
      <c r="H6" s="26">
        <v>1.74051</v>
      </c>
      <c r="I6" s="26">
        <v>1.74051</v>
      </c>
      <c r="J6" s="26">
        <v>1.74051</v>
      </c>
      <c r="K6" s="26">
        <v>2.24704779744</v>
      </c>
      <c r="L6" s="26">
        <v>2.24704779744</v>
      </c>
      <c r="M6" s="26">
        <v>2.24704779744</v>
      </c>
      <c r="N6" s="26">
        <v>2.24704779744</v>
      </c>
      <c r="O6" s="29" t="s">
        <v>171</v>
      </c>
      <c r="P6" s="21"/>
      <c r="Q6" s="21"/>
      <c r="R6" s="21"/>
      <c r="S6" s="21"/>
    </row>
    <row r="7" spans="1:19">
      <c r="A7" s="28" t="s">
        <v>102</v>
      </c>
      <c r="B7" s="26" t="s">
        <v>925</v>
      </c>
      <c r="C7" s="26">
        <v>0</v>
      </c>
      <c r="D7" s="26">
        <v>0</v>
      </c>
      <c r="E7" s="26">
        <v>0</v>
      </c>
      <c r="F7" s="26">
        <v>0</v>
      </c>
      <c r="G7" s="26">
        <v>0</v>
      </c>
      <c r="H7" s="26">
        <v>0</v>
      </c>
      <c r="I7" s="26">
        <v>0</v>
      </c>
      <c r="J7" s="26">
        <v>0</v>
      </c>
      <c r="K7" s="26">
        <v>0</v>
      </c>
      <c r="L7" s="26">
        <v>0</v>
      </c>
      <c r="M7" s="26">
        <v>0</v>
      </c>
      <c r="N7" s="26">
        <v>0</v>
      </c>
      <c r="O7" s="29" t="s">
        <v>172</v>
      </c>
      <c r="P7" s="21"/>
      <c r="Q7" s="21"/>
      <c r="R7" s="21"/>
      <c r="S7" s="21"/>
    </row>
    <row r="8" spans="1:19">
      <c r="A8" s="25" t="s">
        <v>201</v>
      </c>
      <c r="B8" s="26">
        <v>19.559999999999999</v>
      </c>
      <c r="C8" s="26">
        <v>19.560918997000002</v>
      </c>
      <c r="D8" s="26">
        <v>19.703106476999999</v>
      </c>
      <c r="E8" s="26">
        <v>19.703106476999999</v>
      </c>
      <c r="F8" s="26">
        <v>19.703106476999999</v>
      </c>
      <c r="G8" s="26">
        <v>19.703106476999999</v>
      </c>
      <c r="H8" s="26">
        <v>19.703106476999999</v>
      </c>
      <c r="I8" s="26">
        <v>19.703106476999999</v>
      </c>
      <c r="J8" s="26">
        <v>19.703106476999999</v>
      </c>
      <c r="K8" s="26">
        <v>22.651300308</v>
      </c>
      <c r="L8" s="26">
        <v>22.651300308</v>
      </c>
      <c r="M8" s="26">
        <v>22.651300308</v>
      </c>
      <c r="N8" s="26">
        <v>23.296496357999999</v>
      </c>
      <c r="O8" s="27" t="s">
        <v>225</v>
      </c>
      <c r="P8" s="21"/>
      <c r="Q8" s="21"/>
      <c r="R8" s="21"/>
      <c r="S8" s="21"/>
    </row>
    <row r="9" spans="1:19">
      <c r="A9" s="28" t="s">
        <v>103</v>
      </c>
      <c r="B9" s="26">
        <v>24.07</v>
      </c>
      <c r="C9" s="26">
        <v>24.067214136</v>
      </c>
      <c r="D9" s="26">
        <v>24.264629616000001</v>
      </c>
      <c r="E9" s="26">
        <v>24.264629616000001</v>
      </c>
      <c r="F9" s="26">
        <v>24.264629616000001</v>
      </c>
      <c r="G9" s="26">
        <v>24.264629616000001</v>
      </c>
      <c r="H9" s="26">
        <v>24.264629616000001</v>
      </c>
      <c r="I9" s="26">
        <v>24.264629616000001</v>
      </c>
      <c r="J9" s="26">
        <v>24.264629616000001</v>
      </c>
      <c r="K9" s="26">
        <v>28.305741416</v>
      </c>
      <c r="L9" s="26">
        <v>28.305741416</v>
      </c>
      <c r="M9" s="26">
        <v>28.305741416</v>
      </c>
      <c r="N9" s="26">
        <v>29.040027509000002</v>
      </c>
      <c r="O9" s="29" t="s">
        <v>173</v>
      </c>
      <c r="P9" s="21"/>
      <c r="Q9" s="21"/>
      <c r="R9" s="21"/>
      <c r="S9" s="21"/>
    </row>
    <row r="10" spans="1:19">
      <c r="A10" s="28" t="s">
        <v>104</v>
      </c>
      <c r="B10" s="26">
        <v>-4.8899999999999997</v>
      </c>
      <c r="C10" s="26">
        <v>-4.8862951389999996</v>
      </c>
      <c r="D10" s="26">
        <v>-4.9415231390000001</v>
      </c>
      <c r="E10" s="26">
        <v>-4.9415231390000001</v>
      </c>
      <c r="F10" s="26">
        <v>-4.9415231390000001</v>
      </c>
      <c r="G10" s="26">
        <v>-4.9415231390000001</v>
      </c>
      <c r="H10" s="26">
        <v>-4.9415231390000001</v>
      </c>
      <c r="I10" s="26">
        <v>-4.9415231390000001</v>
      </c>
      <c r="J10" s="26">
        <v>-4.9415231390000001</v>
      </c>
      <c r="K10" s="26">
        <v>-6.0344411080000002</v>
      </c>
      <c r="L10" s="26">
        <v>-6.0344411080000002</v>
      </c>
      <c r="M10" s="26">
        <v>-6.0344411080000002</v>
      </c>
      <c r="N10" s="26">
        <v>-6.1235311509999999</v>
      </c>
      <c r="O10" s="29" t="s">
        <v>174</v>
      </c>
      <c r="P10" s="21"/>
      <c r="Q10" s="21"/>
      <c r="R10" s="21"/>
      <c r="S10" s="21"/>
    </row>
    <row r="11" spans="1:19">
      <c r="A11" s="28" t="s">
        <v>105</v>
      </c>
      <c r="B11" s="26" t="s">
        <v>925</v>
      </c>
      <c r="C11" s="26">
        <v>0</v>
      </c>
      <c r="D11" s="26">
        <v>0</v>
      </c>
      <c r="E11" s="26">
        <v>0</v>
      </c>
      <c r="F11" s="26">
        <v>0</v>
      </c>
      <c r="G11" s="26">
        <v>0</v>
      </c>
      <c r="H11" s="26">
        <v>0</v>
      </c>
      <c r="I11" s="26">
        <v>0</v>
      </c>
      <c r="J11" s="26">
        <v>0</v>
      </c>
      <c r="K11" s="26">
        <v>0</v>
      </c>
      <c r="L11" s="26">
        <v>0</v>
      </c>
      <c r="M11" s="26">
        <v>0</v>
      </c>
      <c r="N11" s="26">
        <v>0</v>
      </c>
      <c r="O11" s="29" t="s">
        <v>175</v>
      </c>
      <c r="P11" s="21"/>
      <c r="Q11" s="21"/>
      <c r="R11" s="21"/>
      <c r="S11" s="21"/>
    </row>
    <row r="12" spans="1:19">
      <c r="A12" s="28" t="s">
        <v>106</v>
      </c>
      <c r="B12" s="26">
        <v>0.39</v>
      </c>
      <c r="C12" s="26">
        <v>0.38929999999999998</v>
      </c>
      <c r="D12" s="26">
        <v>0.38929999999999998</v>
      </c>
      <c r="E12" s="26">
        <v>0.38929999999999998</v>
      </c>
      <c r="F12" s="26">
        <v>0.38929999999999998</v>
      </c>
      <c r="G12" s="26">
        <v>0.38929999999999998</v>
      </c>
      <c r="H12" s="26">
        <v>0.38929999999999998</v>
      </c>
      <c r="I12" s="26">
        <v>0.38929999999999998</v>
      </c>
      <c r="J12" s="26">
        <v>0.38929999999999998</v>
      </c>
      <c r="K12" s="26">
        <v>0.38929999999999998</v>
      </c>
      <c r="L12" s="26">
        <v>0.38929999999999998</v>
      </c>
      <c r="M12" s="26">
        <v>0.38929999999999998</v>
      </c>
      <c r="N12" s="26">
        <v>0.38929999999999998</v>
      </c>
      <c r="O12" s="29" t="s">
        <v>176</v>
      </c>
      <c r="P12" s="21"/>
      <c r="Q12" s="21"/>
      <c r="R12" s="21"/>
      <c r="S12" s="21"/>
    </row>
    <row r="13" spans="1:19">
      <c r="A13" s="28" t="s">
        <v>107</v>
      </c>
      <c r="B13" s="26">
        <v>-0.01</v>
      </c>
      <c r="C13" s="26">
        <v>-9.2999999999999992E-3</v>
      </c>
      <c r="D13" s="26">
        <v>-9.2999999999999992E-3</v>
      </c>
      <c r="E13" s="26">
        <v>-9.2999999999999992E-3</v>
      </c>
      <c r="F13" s="26">
        <v>-9.2999999999999992E-3</v>
      </c>
      <c r="G13" s="26">
        <v>-9.2999999999999992E-3</v>
      </c>
      <c r="H13" s="26">
        <v>-9.2999999999999992E-3</v>
      </c>
      <c r="I13" s="26">
        <v>-9.2999999999999992E-3</v>
      </c>
      <c r="J13" s="26">
        <v>-9.2999999999999992E-3</v>
      </c>
      <c r="K13" s="26">
        <v>-9.2999999999999992E-3</v>
      </c>
      <c r="L13" s="26">
        <v>-9.2999999999999992E-3</v>
      </c>
      <c r="M13" s="26">
        <v>-9.2999999999999992E-3</v>
      </c>
      <c r="N13" s="26">
        <v>-9.2999999999999992E-3</v>
      </c>
      <c r="O13" s="29" t="s">
        <v>177</v>
      </c>
      <c r="P13" s="21"/>
      <c r="Q13" s="21"/>
      <c r="R13" s="21"/>
      <c r="S13" s="21"/>
    </row>
    <row r="14" spans="1:19">
      <c r="A14" s="25" t="s">
        <v>202</v>
      </c>
      <c r="B14" s="26">
        <v>8.0299999999999994</v>
      </c>
      <c r="C14" s="26">
        <v>8.0273253380000007</v>
      </c>
      <c r="D14" s="26">
        <v>8.8231586649999993</v>
      </c>
      <c r="E14" s="26">
        <v>8.8231586649999993</v>
      </c>
      <c r="F14" s="26">
        <v>8.8231586649999993</v>
      </c>
      <c r="G14" s="26">
        <v>8.8231586649999993</v>
      </c>
      <c r="H14" s="26">
        <v>8.8231586649999993</v>
      </c>
      <c r="I14" s="26">
        <v>8.8231586649999993</v>
      </c>
      <c r="J14" s="26">
        <v>8.8231586649999993</v>
      </c>
      <c r="K14" s="26">
        <v>9.3505586649999994</v>
      </c>
      <c r="L14" s="26">
        <v>9.3505586649999994</v>
      </c>
      <c r="M14" s="26">
        <v>9.3505586649999994</v>
      </c>
      <c r="N14" s="26">
        <v>9.3505586649999994</v>
      </c>
      <c r="O14" s="27" t="s">
        <v>226</v>
      </c>
      <c r="P14" s="21"/>
      <c r="Q14" s="21"/>
      <c r="R14" s="21"/>
      <c r="S14" s="21"/>
    </row>
    <row r="15" spans="1:19">
      <c r="A15" s="28" t="s">
        <v>108</v>
      </c>
      <c r="B15" s="26">
        <v>5.39</v>
      </c>
      <c r="C15" s="26">
        <v>5.3949809999999996</v>
      </c>
      <c r="D15" s="26">
        <v>5.3949809999999996</v>
      </c>
      <c r="E15" s="26">
        <v>5.3949809999999996</v>
      </c>
      <c r="F15" s="26">
        <v>5.3949809999999996</v>
      </c>
      <c r="G15" s="26">
        <v>5.3949809999999996</v>
      </c>
      <c r="H15" s="26">
        <v>5.3949809999999996</v>
      </c>
      <c r="I15" s="26">
        <v>5.3949809999999996</v>
      </c>
      <c r="J15" s="26">
        <v>5.3949809999999996</v>
      </c>
      <c r="K15" s="26">
        <v>5.3949809999999996</v>
      </c>
      <c r="L15" s="26">
        <v>5.3949809999999996</v>
      </c>
      <c r="M15" s="26">
        <v>5.3949809999999996</v>
      </c>
      <c r="N15" s="26">
        <v>5.3949809999999996</v>
      </c>
      <c r="O15" s="29" t="s">
        <v>178</v>
      </c>
      <c r="P15" s="21"/>
      <c r="Q15" s="21"/>
      <c r="R15" s="21"/>
      <c r="S15" s="21"/>
    </row>
    <row r="16" spans="1:19">
      <c r="A16" s="28" t="s">
        <v>109</v>
      </c>
      <c r="B16" s="26">
        <v>2.63</v>
      </c>
      <c r="C16" s="26">
        <v>2.6323443379999998</v>
      </c>
      <c r="D16" s="26">
        <v>3.4281776650000002</v>
      </c>
      <c r="E16" s="26">
        <v>3.4281776650000002</v>
      </c>
      <c r="F16" s="26">
        <v>3.4281776650000002</v>
      </c>
      <c r="G16" s="26">
        <v>3.4281776650000002</v>
      </c>
      <c r="H16" s="26">
        <v>3.4281776650000002</v>
      </c>
      <c r="I16" s="26">
        <v>3.4281776650000002</v>
      </c>
      <c r="J16" s="26">
        <v>3.4281776650000002</v>
      </c>
      <c r="K16" s="26">
        <v>3.9555776649999999</v>
      </c>
      <c r="L16" s="26">
        <v>3.9555776649999999</v>
      </c>
      <c r="M16" s="26">
        <v>3.9555776649999999</v>
      </c>
      <c r="N16" s="26">
        <v>3.9555776649999999</v>
      </c>
      <c r="O16" s="29" t="s">
        <v>179</v>
      </c>
      <c r="P16" s="21"/>
      <c r="Q16" s="21"/>
      <c r="R16" s="21"/>
      <c r="S16" s="21"/>
    </row>
    <row r="17" spans="1:19">
      <c r="A17" s="25" t="s">
        <v>203</v>
      </c>
      <c r="B17" s="26">
        <v>0.68</v>
      </c>
      <c r="C17" s="26">
        <v>0.68226184999999995</v>
      </c>
      <c r="D17" s="26">
        <v>1.773927612</v>
      </c>
      <c r="E17" s="26">
        <v>1.773927612</v>
      </c>
      <c r="F17" s="26">
        <v>1.773927612</v>
      </c>
      <c r="G17" s="26">
        <v>1.773927612</v>
      </c>
      <c r="H17" s="26">
        <v>1.773927612</v>
      </c>
      <c r="I17" s="26">
        <v>1.773927612</v>
      </c>
      <c r="J17" s="26">
        <v>1.773927612</v>
      </c>
      <c r="K17" s="26">
        <v>2.9214472119999999</v>
      </c>
      <c r="L17" s="26">
        <v>2.9214472119999999</v>
      </c>
      <c r="M17" s="26">
        <v>2.9214472119999999</v>
      </c>
      <c r="N17" s="26">
        <v>2.9620812120000002</v>
      </c>
      <c r="O17" s="27" t="s">
        <v>227</v>
      </c>
      <c r="P17" s="21"/>
      <c r="Q17" s="21"/>
      <c r="R17" s="21"/>
      <c r="S17" s="21"/>
    </row>
    <row r="18" spans="1:19">
      <c r="A18" s="25" t="s">
        <v>204</v>
      </c>
      <c r="B18" s="26">
        <v>-1.1599999999999999</v>
      </c>
      <c r="C18" s="26">
        <v>-1.15882304856</v>
      </c>
      <c r="D18" s="26">
        <v>-1.1738230485599999</v>
      </c>
      <c r="E18" s="26">
        <v>-1.1738230485599999</v>
      </c>
      <c r="F18" s="26">
        <v>-1.1738230485599999</v>
      </c>
      <c r="G18" s="26">
        <v>-1.1738230485599999</v>
      </c>
      <c r="H18" s="26">
        <v>-1.1738230485599999</v>
      </c>
      <c r="I18" s="26">
        <v>-1.1738230485599999</v>
      </c>
      <c r="J18" s="26">
        <v>-1.1738230485599999</v>
      </c>
      <c r="K18" s="26">
        <v>-1.2911023640599999</v>
      </c>
      <c r="L18" s="26">
        <v>-1.2911023640599999</v>
      </c>
      <c r="M18" s="26">
        <v>-1.2911023640599999</v>
      </c>
      <c r="N18" s="26">
        <v>-1.3493492840599999</v>
      </c>
      <c r="O18" s="27" t="s">
        <v>228</v>
      </c>
      <c r="P18" s="21"/>
      <c r="Q18" s="21"/>
      <c r="R18" s="21"/>
      <c r="S18" s="21"/>
    </row>
    <row r="19" spans="1:19">
      <c r="A19" s="25" t="s">
        <v>205</v>
      </c>
      <c r="B19" s="26" t="s">
        <v>925</v>
      </c>
      <c r="C19" s="26">
        <v>0</v>
      </c>
      <c r="D19" s="26">
        <v>0</v>
      </c>
      <c r="E19" s="26">
        <v>0</v>
      </c>
      <c r="F19" s="26">
        <v>0</v>
      </c>
      <c r="G19" s="26">
        <v>0</v>
      </c>
      <c r="H19" s="26">
        <v>0</v>
      </c>
      <c r="I19" s="26">
        <v>0</v>
      </c>
      <c r="J19" s="26">
        <v>0</v>
      </c>
      <c r="K19" s="26">
        <v>0</v>
      </c>
      <c r="L19" s="26">
        <v>0</v>
      </c>
      <c r="M19" s="26">
        <v>0</v>
      </c>
      <c r="N19" s="26">
        <v>0</v>
      </c>
      <c r="O19" s="27" t="s">
        <v>229</v>
      </c>
      <c r="P19" s="21"/>
      <c r="Q19" s="21"/>
      <c r="R19" s="21"/>
      <c r="S19" s="21"/>
    </row>
    <row r="20" spans="1:19">
      <c r="A20" s="25" t="s">
        <v>206</v>
      </c>
      <c r="B20" s="26" t="s">
        <v>925</v>
      </c>
      <c r="C20" s="26">
        <v>0</v>
      </c>
      <c r="D20" s="26">
        <v>0</v>
      </c>
      <c r="E20" s="26">
        <v>0</v>
      </c>
      <c r="F20" s="26">
        <v>0</v>
      </c>
      <c r="G20" s="26">
        <v>0</v>
      </c>
      <c r="H20" s="26">
        <v>0</v>
      </c>
      <c r="I20" s="26">
        <v>0</v>
      </c>
      <c r="J20" s="26">
        <v>0</v>
      </c>
      <c r="K20" s="26">
        <v>0</v>
      </c>
      <c r="L20" s="26">
        <v>0</v>
      </c>
      <c r="M20" s="26">
        <v>0</v>
      </c>
      <c r="N20" s="26">
        <v>0</v>
      </c>
      <c r="O20" s="27" t="s">
        <v>230</v>
      </c>
      <c r="P20" s="21"/>
      <c r="Q20" s="21"/>
      <c r="R20" s="21"/>
      <c r="S20" s="21"/>
    </row>
    <row r="21" spans="1:19">
      <c r="A21" s="25" t="s">
        <v>207</v>
      </c>
      <c r="B21" s="26" t="s">
        <v>925</v>
      </c>
      <c r="C21" s="26">
        <v>0</v>
      </c>
      <c r="D21" s="26">
        <v>0</v>
      </c>
      <c r="E21" s="26">
        <v>0</v>
      </c>
      <c r="F21" s="26">
        <v>0</v>
      </c>
      <c r="G21" s="26">
        <v>0</v>
      </c>
      <c r="H21" s="26">
        <v>0</v>
      </c>
      <c r="I21" s="26">
        <v>0</v>
      </c>
      <c r="J21" s="26">
        <v>0</v>
      </c>
      <c r="K21" s="26">
        <v>0</v>
      </c>
      <c r="L21" s="26">
        <v>0</v>
      </c>
      <c r="M21" s="26">
        <v>0</v>
      </c>
      <c r="N21" s="26">
        <v>0</v>
      </c>
      <c r="O21" s="27" t="s">
        <v>231</v>
      </c>
      <c r="P21" s="21"/>
      <c r="Q21" s="21"/>
      <c r="R21" s="21"/>
      <c r="S21" s="21"/>
    </row>
    <row r="22" spans="1:19">
      <c r="A22" s="25" t="s">
        <v>198</v>
      </c>
      <c r="B22" s="26">
        <v>10.26</v>
      </c>
      <c r="C22" s="26">
        <v>10.258189844</v>
      </c>
      <c r="D22" s="26">
        <v>10.258189844</v>
      </c>
      <c r="E22" s="26">
        <v>10.258189844</v>
      </c>
      <c r="F22" s="26">
        <v>10.258189844</v>
      </c>
      <c r="G22" s="26">
        <v>10.258189844</v>
      </c>
      <c r="H22" s="26">
        <v>10.258189844</v>
      </c>
      <c r="I22" s="26">
        <v>10.258189844</v>
      </c>
      <c r="J22" s="26">
        <v>10.258189844</v>
      </c>
      <c r="K22" s="26">
        <v>10.258189844</v>
      </c>
      <c r="L22" s="26">
        <v>10.258189844</v>
      </c>
      <c r="M22" s="26">
        <v>10.258189844</v>
      </c>
      <c r="N22" s="26">
        <v>10.258189844</v>
      </c>
      <c r="O22" s="27" t="s">
        <v>232</v>
      </c>
      <c r="P22" s="21"/>
      <c r="Q22" s="21"/>
      <c r="R22" s="21"/>
      <c r="S22" s="21"/>
    </row>
    <row r="23" spans="1:19">
      <c r="A23" s="25" t="s">
        <v>208</v>
      </c>
      <c r="B23" s="26">
        <v>2.94</v>
      </c>
      <c r="C23" s="26">
        <v>2.9449134686700003</v>
      </c>
      <c r="D23" s="26">
        <v>3.2615819686700003</v>
      </c>
      <c r="E23" s="26">
        <v>3.2615819686700003</v>
      </c>
      <c r="F23" s="26">
        <v>3.2615819686700003</v>
      </c>
      <c r="G23" s="26">
        <v>3.2615819686700003</v>
      </c>
      <c r="H23" s="26">
        <v>3.2615819686700003</v>
      </c>
      <c r="I23" s="26">
        <v>3.2615819686700003</v>
      </c>
      <c r="J23" s="26">
        <v>3.2615819686700003</v>
      </c>
      <c r="K23" s="26">
        <v>4.1040389686700003</v>
      </c>
      <c r="L23" s="26">
        <v>4.1040389686700003</v>
      </c>
      <c r="M23" s="26">
        <v>4.1040389686700003</v>
      </c>
      <c r="N23" s="26">
        <v>4.1252364686699998</v>
      </c>
      <c r="O23" s="27" t="s">
        <v>233</v>
      </c>
      <c r="P23" s="21"/>
      <c r="Q23" s="21"/>
      <c r="R23" s="21"/>
      <c r="S23" s="21"/>
    </row>
    <row r="24" spans="1:19">
      <c r="A24" s="25" t="s">
        <v>209</v>
      </c>
      <c r="B24" s="26">
        <v>-0.89</v>
      </c>
      <c r="C24" s="26">
        <v>-0.88620678823999999</v>
      </c>
      <c r="D24" s="26">
        <v>-1.09423239124</v>
      </c>
      <c r="E24" s="26">
        <v>-1.09423239124</v>
      </c>
      <c r="F24" s="26">
        <v>-1.09423239124</v>
      </c>
      <c r="G24" s="26">
        <v>-1.09423239124</v>
      </c>
      <c r="H24" s="26">
        <v>-1.09423239124</v>
      </c>
      <c r="I24" s="26">
        <v>-1.09423239124</v>
      </c>
      <c r="J24" s="26">
        <v>-1.09423239124</v>
      </c>
      <c r="K24" s="26">
        <v>-1.2765522872399999</v>
      </c>
      <c r="L24" s="26">
        <v>-1.2765522872399999</v>
      </c>
      <c r="M24" s="26">
        <v>-1.2765522872399999</v>
      </c>
      <c r="N24" s="26">
        <v>-1.29368728724</v>
      </c>
      <c r="O24" s="27" t="s">
        <v>234</v>
      </c>
      <c r="P24" s="21"/>
      <c r="Q24" s="21"/>
      <c r="R24" s="21"/>
      <c r="S24" s="21"/>
    </row>
    <row r="25" spans="1:19">
      <c r="A25" s="25" t="s">
        <v>210</v>
      </c>
      <c r="B25" s="26">
        <v>2.1</v>
      </c>
      <c r="C25" s="26">
        <v>2.1037874222699999</v>
      </c>
      <c r="D25" s="26">
        <v>2.1284290402699999</v>
      </c>
      <c r="E25" s="26">
        <v>2.1284290402699999</v>
      </c>
      <c r="F25" s="26">
        <v>2.1284290402699999</v>
      </c>
      <c r="G25" s="26">
        <v>2.1284290402699999</v>
      </c>
      <c r="H25" s="26">
        <v>2.1284290402699999</v>
      </c>
      <c r="I25" s="26">
        <v>2.1284290402699999</v>
      </c>
      <c r="J25" s="26">
        <v>2.1284290402699999</v>
      </c>
      <c r="K25" s="26">
        <v>2.13620104027</v>
      </c>
      <c r="L25" s="26">
        <v>2.13620104027</v>
      </c>
      <c r="M25" s="26">
        <v>2.13620104027</v>
      </c>
      <c r="N25" s="26">
        <v>2.1384910402699999</v>
      </c>
      <c r="O25" s="27" t="s">
        <v>235</v>
      </c>
      <c r="P25" s="21"/>
      <c r="Q25" s="21"/>
      <c r="R25" s="21"/>
      <c r="S25" s="21"/>
    </row>
    <row r="26" spans="1:19">
      <c r="A26" s="30" t="s">
        <v>97</v>
      </c>
      <c r="B26" s="31">
        <v>59.52</v>
      </c>
      <c r="C26" s="31">
        <v>60.023098871660004</v>
      </c>
      <c r="D26" s="31">
        <v>63.453889979660005</v>
      </c>
      <c r="E26" s="31">
        <v>63.453889979660005</v>
      </c>
      <c r="F26" s="31">
        <v>63.453889979660005</v>
      </c>
      <c r="G26" s="31">
        <v>63.453889979660005</v>
      </c>
      <c r="H26" s="31">
        <v>63.453889979660005</v>
      </c>
      <c r="I26" s="31">
        <v>63.453889979660005</v>
      </c>
      <c r="J26" s="31">
        <v>63.453889979660005</v>
      </c>
      <c r="K26" s="31">
        <v>69.684124374380005</v>
      </c>
      <c r="L26" s="31">
        <v>70.399374374380002</v>
      </c>
      <c r="M26" s="31">
        <v>70.399374374380002</v>
      </c>
      <c r="N26" s="31">
        <v>71.116867661379999</v>
      </c>
      <c r="O26" s="32" t="s">
        <v>165</v>
      </c>
      <c r="P26" s="21"/>
      <c r="Q26" s="21"/>
      <c r="R26" s="21"/>
      <c r="S26" s="21"/>
    </row>
    <row r="27" spans="1:19">
      <c r="A27" s="25" t="s">
        <v>211</v>
      </c>
      <c r="B27" s="26">
        <v>0.42</v>
      </c>
      <c r="C27" s="26">
        <v>0.41666841700000001</v>
      </c>
      <c r="D27" s="26">
        <v>0.467805317</v>
      </c>
      <c r="E27" s="26">
        <v>0.467805317</v>
      </c>
      <c r="F27" s="26">
        <v>0.467805317</v>
      </c>
      <c r="G27" s="26">
        <v>0.467805317</v>
      </c>
      <c r="H27" s="26">
        <v>0.467805317</v>
      </c>
      <c r="I27" s="26">
        <v>0.467805317</v>
      </c>
      <c r="J27" s="26">
        <v>0.467805317</v>
      </c>
      <c r="K27" s="26">
        <v>1.0493236244299999</v>
      </c>
      <c r="L27" s="26">
        <v>1.0493236244299999</v>
      </c>
      <c r="M27" s="26">
        <v>1.0493236244299999</v>
      </c>
      <c r="N27" s="26">
        <v>1.05638991543</v>
      </c>
      <c r="O27" s="27" t="s">
        <v>236</v>
      </c>
      <c r="P27" s="21">
        <v>22.275450265</v>
      </c>
      <c r="Q27" s="21"/>
      <c r="R27" s="21"/>
      <c r="S27" s="21"/>
    </row>
    <row r="28" spans="1:19">
      <c r="A28" s="25" t="s">
        <v>212</v>
      </c>
      <c r="B28" s="26">
        <v>27.32</v>
      </c>
      <c r="C28" s="26">
        <v>27.324718006000001</v>
      </c>
      <c r="D28" s="26">
        <v>27.365175365999999</v>
      </c>
      <c r="E28" s="26">
        <v>27.365175365999999</v>
      </c>
      <c r="F28" s="26">
        <v>27.365175365999999</v>
      </c>
      <c r="G28" s="26">
        <v>27.365175365999999</v>
      </c>
      <c r="H28" s="26">
        <v>27.365175365999999</v>
      </c>
      <c r="I28" s="26">
        <v>27.365175365999999</v>
      </c>
      <c r="J28" s="26">
        <v>27.365175365999999</v>
      </c>
      <c r="K28" s="26">
        <v>27.375597469060001</v>
      </c>
      <c r="L28" s="26">
        <v>27.375597469060001</v>
      </c>
      <c r="M28" s="26">
        <v>27.375597469060001</v>
      </c>
      <c r="N28" s="26">
        <v>27.428436719060002</v>
      </c>
      <c r="O28" s="27" t="s">
        <v>237</v>
      </c>
      <c r="P28" s="21"/>
      <c r="Q28" s="21"/>
      <c r="R28" s="21"/>
      <c r="S28" s="21"/>
    </row>
    <row r="29" spans="1:19">
      <c r="A29" s="25" t="s">
        <v>213</v>
      </c>
      <c r="B29" s="26" t="s">
        <v>925</v>
      </c>
      <c r="C29" s="26">
        <v>0</v>
      </c>
      <c r="D29" s="26">
        <v>0</v>
      </c>
      <c r="E29" s="26">
        <v>0</v>
      </c>
      <c r="F29" s="26">
        <v>0</v>
      </c>
      <c r="G29" s="26">
        <v>0</v>
      </c>
      <c r="H29" s="26">
        <v>0</v>
      </c>
      <c r="I29" s="26">
        <v>0</v>
      </c>
      <c r="J29" s="26">
        <v>0</v>
      </c>
      <c r="K29" s="26">
        <v>0</v>
      </c>
      <c r="L29" s="26">
        <v>0</v>
      </c>
      <c r="M29" s="26">
        <v>0</v>
      </c>
      <c r="N29" s="26">
        <v>0</v>
      </c>
      <c r="O29" s="27" t="s">
        <v>238</v>
      </c>
      <c r="P29" s="21"/>
      <c r="Q29" s="21"/>
      <c r="R29" s="21"/>
      <c r="S29" s="21"/>
    </row>
    <row r="30" spans="1:19">
      <c r="A30" s="25" t="s">
        <v>214</v>
      </c>
      <c r="B30" s="26" t="s">
        <v>925</v>
      </c>
      <c r="C30" s="26">
        <v>0</v>
      </c>
      <c r="D30" s="26">
        <v>0</v>
      </c>
      <c r="E30" s="26">
        <v>0</v>
      </c>
      <c r="F30" s="26">
        <v>0</v>
      </c>
      <c r="G30" s="26">
        <v>0</v>
      </c>
      <c r="H30" s="26">
        <v>0</v>
      </c>
      <c r="I30" s="26">
        <v>0</v>
      </c>
      <c r="J30" s="26">
        <v>0</v>
      </c>
      <c r="K30" s="26">
        <v>0</v>
      </c>
      <c r="L30" s="26">
        <v>0</v>
      </c>
      <c r="M30" s="26">
        <v>0</v>
      </c>
      <c r="N30" s="26">
        <v>0</v>
      </c>
      <c r="O30" s="27" t="s">
        <v>239</v>
      </c>
      <c r="P30" s="21"/>
      <c r="Q30" s="21"/>
      <c r="R30" s="21"/>
      <c r="S30" s="21"/>
    </row>
    <row r="31" spans="1:19">
      <c r="A31" s="25" t="s">
        <v>215</v>
      </c>
      <c r="B31" s="26">
        <v>5.44</v>
      </c>
      <c r="C31" s="26">
        <v>5.4439009760000001</v>
      </c>
      <c r="D31" s="26">
        <v>7.6009009760000001</v>
      </c>
      <c r="E31" s="26">
        <v>7.6009009760000001</v>
      </c>
      <c r="F31" s="26">
        <v>7.6009009760000001</v>
      </c>
      <c r="G31" s="26">
        <v>7.6009009760000001</v>
      </c>
      <c r="H31" s="26">
        <v>7.6009009760000001</v>
      </c>
      <c r="I31" s="26">
        <v>7.6009009760000001</v>
      </c>
      <c r="J31" s="26">
        <v>7.6009009760000001</v>
      </c>
      <c r="K31" s="26">
        <v>9.7024509760599997</v>
      </c>
      <c r="L31" s="26">
        <v>9.7024509760599997</v>
      </c>
      <c r="M31" s="26">
        <v>9.7024509760599997</v>
      </c>
      <c r="N31" s="26">
        <v>9.7024509760599997</v>
      </c>
      <c r="O31" s="27" t="s">
        <v>240</v>
      </c>
      <c r="P31" s="21"/>
      <c r="Q31" s="21"/>
      <c r="R31" s="21"/>
      <c r="S31" s="21"/>
    </row>
    <row r="32" spans="1:19">
      <c r="A32" s="25" t="s">
        <v>216</v>
      </c>
      <c r="B32" s="26">
        <v>1.21</v>
      </c>
      <c r="C32" s="26">
        <v>1.2114961766600001</v>
      </c>
      <c r="D32" s="26">
        <v>1.22977078366</v>
      </c>
      <c r="E32" s="26">
        <v>1.22977078366</v>
      </c>
      <c r="F32" s="26">
        <v>1.22977078366</v>
      </c>
      <c r="G32" s="26">
        <v>1.22977078366</v>
      </c>
      <c r="H32" s="26">
        <v>1.22977078366</v>
      </c>
      <c r="I32" s="26">
        <v>1.22977078366</v>
      </c>
      <c r="J32" s="26">
        <v>1.22977078366</v>
      </c>
      <c r="K32" s="26">
        <v>1.22977078366</v>
      </c>
      <c r="L32" s="26">
        <v>1.22977078366</v>
      </c>
      <c r="M32" s="26">
        <v>1.22977078366</v>
      </c>
      <c r="N32" s="26">
        <v>1.26871996966</v>
      </c>
      <c r="O32" s="27" t="s">
        <v>910</v>
      </c>
      <c r="P32" s="21"/>
      <c r="Q32" s="21"/>
      <c r="R32" s="21"/>
      <c r="S32" s="21"/>
    </row>
    <row r="33" spans="1:19">
      <c r="A33" s="34" t="s">
        <v>7</v>
      </c>
      <c r="B33" s="31">
        <v>34.4</v>
      </c>
      <c r="C33" s="31">
        <v>34.396783575660002</v>
      </c>
      <c r="D33" s="31">
        <v>36.663652442660002</v>
      </c>
      <c r="E33" s="31">
        <v>36.663652442660002</v>
      </c>
      <c r="F33" s="31">
        <v>36.663652442660002</v>
      </c>
      <c r="G33" s="31">
        <v>36.663652442660002</v>
      </c>
      <c r="H33" s="31">
        <v>36.663652442660002</v>
      </c>
      <c r="I33" s="31">
        <v>36.663652442660002</v>
      </c>
      <c r="J33" s="31">
        <v>36.663652442660002</v>
      </c>
      <c r="K33" s="31">
        <v>39.357142853210007</v>
      </c>
      <c r="L33" s="31">
        <v>39.357142853210007</v>
      </c>
      <c r="M33" s="31">
        <v>39.357142853210007</v>
      </c>
      <c r="N33" s="31">
        <v>39.45599758021001</v>
      </c>
      <c r="O33" s="32" t="s">
        <v>166</v>
      </c>
      <c r="P33" s="21"/>
      <c r="Q33" s="21"/>
      <c r="R33" s="21"/>
      <c r="S33" s="21"/>
    </row>
    <row r="34" spans="1:19">
      <c r="A34" s="25" t="s">
        <v>217</v>
      </c>
      <c r="B34" s="26">
        <v>18.13</v>
      </c>
      <c r="C34" s="26">
        <v>18.130920627999998</v>
      </c>
      <c r="D34" s="26">
        <v>18.543285101999999</v>
      </c>
      <c r="E34" s="26">
        <v>18.543285101999999</v>
      </c>
      <c r="F34" s="26">
        <v>18.543285101999999</v>
      </c>
      <c r="G34" s="26">
        <v>18.543285101999999</v>
      </c>
      <c r="H34" s="26">
        <v>18.543285101999999</v>
      </c>
      <c r="I34" s="26">
        <v>18.543285101999999</v>
      </c>
      <c r="J34" s="26">
        <v>18.543285101999999</v>
      </c>
      <c r="K34" s="26">
        <v>20.843916212570001</v>
      </c>
      <c r="L34" s="26">
        <v>20.843916212570001</v>
      </c>
      <c r="M34" s="26">
        <v>20.843916212570001</v>
      </c>
      <c r="N34" s="26">
        <v>21.056057936569999</v>
      </c>
      <c r="O34" s="27" t="s">
        <v>217</v>
      </c>
      <c r="P34" s="21"/>
      <c r="Q34" s="21"/>
      <c r="R34" s="21"/>
      <c r="S34" s="21"/>
    </row>
    <row r="35" spans="1:19">
      <c r="A35" s="28" t="s">
        <v>110</v>
      </c>
      <c r="B35" s="26">
        <v>13.83</v>
      </c>
      <c r="C35" s="26">
        <v>13.833920628</v>
      </c>
      <c r="D35" s="26">
        <v>14.206285102000001</v>
      </c>
      <c r="E35" s="26">
        <v>14.206285102000001</v>
      </c>
      <c r="F35" s="26">
        <v>14.206285102000001</v>
      </c>
      <c r="G35" s="26">
        <v>14.206285102000001</v>
      </c>
      <c r="H35" s="26">
        <v>14.206285102000001</v>
      </c>
      <c r="I35" s="26">
        <v>14.206285102000001</v>
      </c>
      <c r="J35" s="26">
        <v>14.206285102000001</v>
      </c>
      <c r="K35" s="26">
        <v>16.056916212569998</v>
      </c>
      <c r="L35" s="26">
        <v>16.056916212569998</v>
      </c>
      <c r="M35" s="26">
        <v>16.056916212569998</v>
      </c>
      <c r="N35" s="26">
        <v>16.26905793657</v>
      </c>
      <c r="O35" s="29" t="s">
        <v>180</v>
      </c>
      <c r="P35" s="21"/>
      <c r="Q35" s="21"/>
      <c r="R35" s="21"/>
      <c r="S35" s="21"/>
    </row>
    <row r="36" spans="1:19">
      <c r="A36" s="28" t="s">
        <v>111</v>
      </c>
      <c r="B36" s="26">
        <v>4.3</v>
      </c>
      <c r="C36" s="26">
        <v>4.2969999999999997</v>
      </c>
      <c r="D36" s="26">
        <v>4.3369999999999997</v>
      </c>
      <c r="E36" s="26">
        <v>4.3369999999999997</v>
      </c>
      <c r="F36" s="26">
        <v>4.3369999999999997</v>
      </c>
      <c r="G36" s="26">
        <v>4.3369999999999997</v>
      </c>
      <c r="H36" s="26">
        <v>4.3369999999999997</v>
      </c>
      <c r="I36" s="26">
        <v>4.3369999999999997</v>
      </c>
      <c r="J36" s="26">
        <v>4.3369999999999997</v>
      </c>
      <c r="K36" s="26">
        <v>4.7869999999999999</v>
      </c>
      <c r="L36" s="26">
        <v>4.7869999999999999</v>
      </c>
      <c r="M36" s="26">
        <v>4.7869999999999999</v>
      </c>
      <c r="N36" s="26">
        <v>4.7869999999999999</v>
      </c>
      <c r="O36" s="29" t="s">
        <v>181</v>
      </c>
      <c r="P36" s="21"/>
      <c r="Q36" s="21"/>
      <c r="R36" s="21"/>
      <c r="S36" s="21"/>
    </row>
    <row r="37" spans="1:19">
      <c r="A37" s="25" t="s">
        <v>218</v>
      </c>
      <c r="B37" s="26">
        <v>0</v>
      </c>
      <c r="C37" s="26">
        <v>0</v>
      </c>
      <c r="D37" s="26">
        <v>0</v>
      </c>
      <c r="E37" s="26">
        <v>0</v>
      </c>
      <c r="F37" s="26">
        <v>0</v>
      </c>
      <c r="G37" s="26">
        <v>0</v>
      </c>
      <c r="H37" s="26">
        <v>0</v>
      </c>
      <c r="I37" s="26">
        <v>0</v>
      </c>
      <c r="J37" s="26">
        <v>0</v>
      </c>
      <c r="K37" s="26">
        <v>0</v>
      </c>
      <c r="L37" s="26">
        <v>0</v>
      </c>
      <c r="M37" s="26">
        <v>0</v>
      </c>
      <c r="N37" s="35">
        <v>0</v>
      </c>
      <c r="O37" s="27" t="s">
        <v>218</v>
      </c>
      <c r="P37" s="21"/>
      <c r="Q37" s="21"/>
      <c r="R37" s="21"/>
      <c r="S37" s="21"/>
    </row>
    <row r="38" spans="1:19">
      <c r="A38" s="28" t="s">
        <v>110</v>
      </c>
      <c r="B38" s="35">
        <v>0</v>
      </c>
      <c r="C38" s="35">
        <v>0</v>
      </c>
      <c r="D38" s="35">
        <v>0</v>
      </c>
      <c r="E38" s="35">
        <v>0</v>
      </c>
      <c r="F38" s="35">
        <v>0</v>
      </c>
      <c r="G38" s="35">
        <v>0</v>
      </c>
      <c r="H38" s="35">
        <v>0</v>
      </c>
      <c r="I38" s="35">
        <v>0</v>
      </c>
      <c r="J38" s="35">
        <v>0</v>
      </c>
      <c r="K38" s="35">
        <v>0</v>
      </c>
      <c r="L38" s="35">
        <v>0</v>
      </c>
      <c r="M38" s="35">
        <v>0</v>
      </c>
      <c r="N38" s="35">
        <v>0</v>
      </c>
      <c r="O38" s="29" t="s">
        <v>180</v>
      </c>
      <c r="P38" s="21"/>
      <c r="Q38" s="21"/>
      <c r="R38" s="21"/>
      <c r="S38" s="21"/>
    </row>
    <row r="39" spans="1:19">
      <c r="A39" s="28" t="s">
        <v>111</v>
      </c>
      <c r="B39" s="35">
        <v>0</v>
      </c>
      <c r="C39" s="35">
        <v>0</v>
      </c>
      <c r="D39" s="35">
        <v>0</v>
      </c>
      <c r="E39" s="35">
        <v>0</v>
      </c>
      <c r="F39" s="35">
        <v>0</v>
      </c>
      <c r="G39" s="35">
        <v>0</v>
      </c>
      <c r="H39" s="35">
        <v>0</v>
      </c>
      <c r="I39" s="35">
        <v>0</v>
      </c>
      <c r="J39" s="35">
        <v>0</v>
      </c>
      <c r="K39" s="35">
        <v>0</v>
      </c>
      <c r="L39" s="35">
        <v>0</v>
      </c>
      <c r="M39" s="35">
        <v>0</v>
      </c>
      <c r="N39" s="31">
        <v>0</v>
      </c>
      <c r="O39" s="29" t="s">
        <v>181</v>
      </c>
      <c r="P39" s="21"/>
      <c r="Q39" s="21"/>
      <c r="R39" s="21"/>
      <c r="S39" s="21"/>
    </row>
    <row r="40" spans="1:19">
      <c r="A40" s="36" t="s">
        <v>98</v>
      </c>
      <c r="B40" s="31">
        <v>18.13</v>
      </c>
      <c r="C40" s="31">
        <v>18.130920627999998</v>
      </c>
      <c r="D40" s="31">
        <v>18.543285101999999</v>
      </c>
      <c r="E40" s="31">
        <v>18.543285101999999</v>
      </c>
      <c r="F40" s="31">
        <v>18.543285101999999</v>
      </c>
      <c r="G40" s="31">
        <v>18.543285101999999</v>
      </c>
      <c r="H40" s="31">
        <v>18.543285101999999</v>
      </c>
      <c r="I40" s="31">
        <v>18.543285101999999</v>
      </c>
      <c r="J40" s="31">
        <v>18.543285101999999</v>
      </c>
      <c r="K40" s="31">
        <v>20.843916212570001</v>
      </c>
      <c r="L40" s="31">
        <v>20.843916212570001</v>
      </c>
      <c r="M40" s="31">
        <v>20.843916212570001</v>
      </c>
      <c r="N40" s="31">
        <v>21.056057936569999</v>
      </c>
      <c r="O40" s="33" t="s">
        <v>167</v>
      </c>
      <c r="P40" s="21"/>
      <c r="Q40" s="21"/>
      <c r="R40" s="21"/>
      <c r="S40" s="21"/>
    </row>
    <row r="41" spans="1:19">
      <c r="A41" s="25" t="s">
        <v>219</v>
      </c>
      <c r="B41" s="26">
        <v>4.04</v>
      </c>
      <c r="C41" s="26">
        <v>4.536564222</v>
      </c>
      <c r="D41" s="26">
        <v>5.0559397089999996</v>
      </c>
      <c r="E41" s="26">
        <v>5.0559397089999996</v>
      </c>
      <c r="F41" s="26">
        <v>5.0559397089999996</v>
      </c>
      <c r="G41" s="26">
        <v>5.0559397089999996</v>
      </c>
      <c r="H41" s="26">
        <v>5.0559397089999996</v>
      </c>
      <c r="I41" s="26">
        <v>5.0559397089999996</v>
      </c>
      <c r="J41" s="26">
        <v>5.0559397089999996</v>
      </c>
      <c r="K41" s="26">
        <v>5.6085397090000004</v>
      </c>
      <c r="L41" s="26">
        <v>6.3237897089999997</v>
      </c>
      <c r="M41" s="26">
        <v>6.3237897089999997</v>
      </c>
      <c r="N41" s="26">
        <v>6.606020709</v>
      </c>
      <c r="O41" s="27" t="s">
        <v>241</v>
      </c>
      <c r="P41" s="21"/>
      <c r="Q41" s="21"/>
      <c r="R41" s="21"/>
      <c r="S41" s="21"/>
    </row>
    <row r="42" spans="1:19">
      <c r="A42" s="28" t="s">
        <v>112</v>
      </c>
      <c r="B42" s="26">
        <v>2.64</v>
      </c>
      <c r="C42" s="26">
        <v>3.1037001000000002</v>
      </c>
      <c r="D42" s="26">
        <v>3.6037001000000002</v>
      </c>
      <c r="E42" s="26">
        <v>3.6037001000000002</v>
      </c>
      <c r="F42" s="26">
        <v>3.6037001000000002</v>
      </c>
      <c r="G42" s="26">
        <v>3.6037001000000002</v>
      </c>
      <c r="H42" s="26">
        <v>3.6037001000000002</v>
      </c>
      <c r="I42" s="26">
        <v>3.6037001000000002</v>
      </c>
      <c r="J42" s="26">
        <v>3.6037001000000002</v>
      </c>
      <c r="K42" s="26">
        <v>3.8927000999999999</v>
      </c>
      <c r="L42" s="26">
        <v>4.1027000999999998</v>
      </c>
      <c r="M42" s="26">
        <v>4.1027000999999998</v>
      </c>
      <c r="N42" s="26">
        <v>4.1111000999999998</v>
      </c>
      <c r="O42" s="37" t="s">
        <v>182</v>
      </c>
      <c r="P42" s="21"/>
      <c r="Q42" s="21"/>
      <c r="R42" s="21"/>
      <c r="S42" s="21"/>
    </row>
    <row r="43" spans="1:19">
      <c r="A43" s="28" t="s">
        <v>113</v>
      </c>
      <c r="B43" s="26">
        <v>1.39</v>
      </c>
      <c r="C43" s="26">
        <v>1.432864122</v>
      </c>
      <c r="D43" s="26">
        <v>1.452239609</v>
      </c>
      <c r="E43" s="26">
        <v>1.452239609</v>
      </c>
      <c r="F43" s="26">
        <v>1.452239609</v>
      </c>
      <c r="G43" s="26">
        <v>1.452239609</v>
      </c>
      <c r="H43" s="26">
        <v>1.452239609</v>
      </c>
      <c r="I43" s="26">
        <v>1.452239609</v>
      </c>
      <c r="J43" s="26">
        <v>1.452239609</v>
      </c>
      <c r="K43" s="26">
        <v>1.7158396090000001</v>
      </c>
      <c r="L43" s="26">
        <v>2.2210896089999999</v>
      </c>
      <c r="M43" s="26">
        <v>2.2210896089999999</v>
      </c>
      <c r="N43" s="26">
        <v>2.4949206089999998</v>
      </c>
      <c r="O43" s="37" t="s">
        <v>183</v>
      </c>
      <c r="P43" s="21"/>
      <c r="Q43" s="21"/>
      <c r="R43" s="21"/>
      <c r="S43" s="21"/>
    </row>
    <row r="44" spans="1:19">
      <c r="A44" s="25" t="s">
        <v>220</v>
      </c>
      <c r="B44" s="26">
        <v>0.67</v>
      </c>
      <c r="C44" s="26">
        <v>0.67485799999999996</v>
      </c>
      <c r="D44" s="26">
        <v>0.67485799999999996</v>
      </c>
      <c r="E44" s="26">
        <v>0.67485799999999996</v>
      </c>
      <c r="F44" s="26">
        <v>0.67485799999999996</v>
      </c>
      <c r="G44" s="26">
        <v>0.67485799999999996</v>
      </c>
      <c r="H44" s="26">
        <v>0.67485799999999996</v>
      </c>
      <c r="I44" s="26">
        <v>0.67485799999999996</v>
      </c>
      <c r="J44" s="26">
        <v>0.67485799999999996</v>
      </c>
      <c r="K44" s="26">
        <v>0.92485799999999996</v>
      </c>
      <c r="L44" s="26">
        <v>0.92485799999999996</v>
      </c>
      <c r="M44" s="26">
        <v>0.92485799999999996</v>
      </c>
      <c r="N44" s="26">
        <v>1.0448580000000001</v>
      </c>
      <c r="O44" s="27" t="s">
        <v>242</v>
      </c>
      <c r="P44" s="21"/>
      <c r="Q44" s="21"/>
      <c r="R44" s="21"/>
      <c r="S44" s="21"/>
    </row>
    <row r="45" spans="1:19">
      <c r="A45" s="25" t="s">
        <v>221</v>
      </c>
      <c r="B45" s="26">
        <v>1.89</v>
      </c>
      <c r="C45" s="26">
        <v>1.89212111621</v>
      </c>
      <c r="D45" s="26">
        <v>1.89212111621</v>
      </c>
      <c r="E45" s="26">
        <v>1.89212111621</v>
      </c>
      <c r="F45" s="26">
        <v>1.89212111621</v>
      </c>
      <c r="G45" s="26">
        <v>1.89212111621</v>
      </c>
      <c r="H45" s="26">
        <v>1.89212111621</v>
      </c>
      <c r="I45" s="26">
        <v>1.89212111621</v>
      </c>
      <c r="J45" s="26">
        <v>1.89212111621</v>
      </c>
      <c r="K45" s="26">
        <v>2.1379791009</v>
      </c>
      <c r="L45" s="26">
        <v>2.1379791009</v>
      </c>
      <c r="M45" s="26">
        <v>2.1379791009</v>
      </c>
      <c r="N45" s="26">
        <v>2.1422449369000001</v>
      </c>
      <c r="O45" s="27" t="s">
        <v>243</v>
      </c>
      <c r="P45" s="21"/>
      <c r="Q45" s="21"/>
      <c r="R45" s="21"/>
      <c r="S45" s="21"/>
    </row>
    <row r="46" spans="1:19">
      <c r="A46" s="25" t="s">
        <v>222</v>
      </c>
      <c r="B46" s="26">
        <v>0.39</v>
      </c>
      <c r="C46" s="26">
        <v>0.39185132979000004</v>
      </c>
      <c r="D46" s="26">
        <v>0.62403360979</v>
      </c>
      <c r="E46" s="26">
        <v>0.62403360979</v>
      </c>
      <c r="F46" s="26">
        <v>0.62403360979</v>
      </c>
      <c r="G46" s="26">
        <v>0.62403360979</v>
      </c>
      <c r="H46" s="26">
        <v>0.62403360979</v>
      </c>
      <c r="I46" s="26">
        <v>0.62403360979</v>
      </c>
      <c r="J46" s="26">
        <v>0.62403360979</v>
      </c>
      <c r="K46" s="26">
        <v>0.81168849878999993</v>
      </c>
      <c r="L46" s="26">
        <v>0.81168849878999993</v>
      </c>
      <c r="M46" s="26">
        <v>0.81168849878999993</v>
      </c>
      <c r="N46" s="26">
        <v>0.81168849878999993</v>
      </c>
      <c r="O46" s="27" t="s">
        <v>244</v>
      </c>
      <c r="P46" s="21"/>
      <c r="Q46" s="21"/>
      <c r="R46" s="21"/>
      <c r="S46" s="21"/>
    </row>
    <row r="47" spans="1:19">
      <c r="A47" s="36" t="s">
        <v>9</v>
      </c>
      <c r="B47" s="31">
        <v>6.99</v>
      </c>
      <c r="C47" s="31">
        <v>7.4953946680000003</v>
      </c>
      <c r="D47" s="31">
        <v>8.2469524350000007</v>
      </c>
      <c r="E47" s="31">
        <v>8.2469524350000007</v>
      </c>
      <c r="F47" s="31">
        <v>8.2469524350000007</v>
      </c>
      <c r="G47" s="31">
        <v>8.2469524350000007</v>
      </c>
      <c r="H47" s="31">
        <v>8.2469524350000007</v>
      </c>
      <c r="I47" s="31">
        <v>8.2469524350000007</v>
      </c>
      <c r="J47" s="31">
        <v>8.2469524350000007</v>
      </c>
      <c r="K47" s="31">
        <v>9.4830653086899979</v>
      </c>
      <c r="L47" s="31">
        <v>10.198315308689999</v>
      </c>
      <c r="M47" s="31">
        <v>10.198315308689999</v>
      </c>
      <c r="N47" s="31">
        <v>10.604812144689999</v>
      </c>
      <c r="O47" s="33" t="s">
        <v>168</v>
      </c>
      <c r="P47" s="21"/>
      <c r="Q47" s="21"/>
      <c r="R47" s="21"/>
      <c r="S47" s="21"/>
    </row>
    <row r="48" spans="1:19" ht="10.5" thickBot="1">
      <c r="A48" s="30" t="s">
        <v>99</v>
      </c>
      <c r="B48" s="31">
        <v>59.52</v>
      </c>
      <c r="C48" s="31">
        <v>60.023098871660004</v>
      </c>
      <c r="D48" s="31">
        <v>63.453889979660005</v>
      </c>
      <c r="E48" s="31">
        <v>63.453889979660005</v>
      </c>
      <c r="F48" s="31">
        <v>63.453889979660005</v>
      </c>
      <c r="G48" s="31">
        <v>63.453889979660005</v>
      </c>
      <c r="H48" s="31">
        <v>63.453889979660005</v>
      </c>
      <c r="I48" s="31">
        <v>63.453889979660005</v>
      </c>
      <c r="J48" s="31">
        <v>63.453889979660005</v>
      </c>
      <c r="K48" s="31">
        <v>69.684124374470002</v>
      </c>
      <c r="L48" s="31">
        <v>70.39937437447</v>
      </c>
      <c r="M48" s="31">
        <v>70.39937437447</v>
      </c>
      <c r="N48" s="31">
        <v>71.116867661469996</v>
      </c>
      <c r="O48" s="32" t="s">
        <v>169</v>
      </c>
      <c r="P48" s="21"/>
      <c r="Q48" s="21"/>
      <c r="R48" s="21"/>
      <c r="S48" s="21"/>
    </row>
    <row r="49" spans="1:15" ht="10.5" thickBot="1">
      <c r="A49" s="631"/>
      <c r="B49" s="632"/>
      <c r="C49" s="632"/>
      <c r="D49" s="632"/>
      <c r="E49" s="632"/>
      <c r="F49" s="632"/>
      <c r="G49" s="632"/>
      <c r="H49" s="632"/>
      <c r="I49" s="632"/>
      <c r="J49" s="632"/>
      <c r="K49" s="632"/>
      <c r="L49" s="632"/>
      <c r="M49" s="632"/>
      <c r="N49" s="632"/>
      <c r="O49" s="666"/>
    </row>
    <row r="53" spans="1:15">
      <c r="B53" s="245"/>
      <c r="C53" s="245"/>
      <c r="D53" s="245"/>
      <c r="E53" s="245"/>
      <c r="F53" s="245"/>
    </row>
  </sheetData>
  <customSheetViews>
    <customSheetView guid="{A346EDBB-8F5D-48AE-8CF0-8B5C084A1557}" showGridLines="0" topLeftCell="H1">
      <selection activeCell="AC22" sqref="AC22"/>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2" workbookViewId="0">
      <selection activeCell="F41" sqref="F41"/>
    </sheetView>
  </sheetViews>
  <sheetFormatPr defaultColWidth="9.140625" defaultRowHeight="9.75"/>
  <cols>
    <col min="1" max="1" width="32.28515625" style="391" bestFit="1" customWidth="1"/>
    <col min="2" max="2" width="8.85546875" style="391" bestFit="1" customWidth="1"/>
    <col min="3" max="3" width="12.42578125" style="391" customWidth="1"/>
    <col min="4" max="4" width="10.42578125" style="391" bestFit="1" customWidth="1"/>
    <col min="5" max="5" width="9.140625" style="391"/>
    <col min="6" max="6" width="10.42578125" style="391" customWidth="1"/>
    <col min="7" max="8" width="9.140625" style="391"/>
    <col min="9" max="9" width="27.5703125" style="391" bestFit="1" customWidth="1"/>
    <col min="10" max="16384" width="9.140625" style="3"/>
  </cols>
  <sheetData>
    <row r="1" spans="1:9" s="1" customFormat="1" ht="36" customHeight="1" thickBot="1">
      <c r="A1" s="612" t="s">
        <v>1805</v>
      </c>
      <c r="B1" s="612"/>
      <c r="C1" s="612"/>
      <c r="D1" s="612"/>
      <c r="E1" s="612"/>
      <c r="F1" s="612"/>
      <c r="G1" s="612"/>
      <c r="H1" s="612"/>
      <c r="I1" s="612"/>
    </row>
    <row r="2" spans="1:9" s="143" customFormat="1" ht="115.5" thickBot="1">
      <c r="A2" s="141" t="s">
        <v>563</v>
      </c>
      <c r="B2" s="141" t="s">
        <v>650</v>
      </c>
      <c r="C2" s="142" t="s">
        <v>567</v>
      </c>
      <c r="D2" s="142" t="s">
        <v>651</v>
      </c>
      <c r="E2" s="142" t="s">
        <v>568</v>
      </c>
      <c r="F2" s="142" t="s">
        <v>912</v>
      </c>
      <c r="G2" s="142" t="s">
        <v>569</v>
      </c>
      <c r="H2" s="135" t="s">
        <v>570</v>
      </c>
      <c r="I2" s="140" t="s">
        <v>144</v>
      </c>
    </row>
    <row r="3" spans="1:9">
      <c r="A3" s="523" t="s">
        <v>0</v>
      </c>
      <c r="B3" s="524">
        <v>12</v>
      </c>
      <c r="C3" s="524">
        <v>46</v>
      </c>
      <c r="D3" s="598">
        <v>36275.971444229996</v>
      </c>
      <c r="E3" s="525">
        <v>7206.188155650003</v>
      </c>
      <c r="F3" s="525">
        <v>0</v>
      </c>
      <c r="G3" s="525">
        <v>29069.783288579994</v>
      </c>
      <c r="H3" s="525">
        <v>31504.577222839998</v>
      </c>
      <c r="I3" s="243" t="s">
        <v>189</v>
      </c>
    </row>
    <row r="4" spans="1:9">
      <c r="A4" s="9" t="s">
        <v>560</v>
      </c>
      <c r="B4" s="241">
        <v>7</v>
      </c>
      <c r="C4" s="15">
        <v>21</v>
      </c>
      <c r="D4" s="599">
        <v>29897.510724629996</v>
      </c>
      <c r="E4" s="12">
        <v>4085.0609798800033</v>
      </c>
      <c r="F4" s="12">
        <v>0</v>
      </c>
      <c r="G4" s="12">
        <v>25812.449744749993</v>
      </c>
      <c r="H4" s="208">
        <v>27028.429454899997</v>
      </c>
      <c r="I4" s="242" t="s">
        <v>246</v>
      </c>
    </row>
    <row r="5" spans="1:9">
      <c r="A5" s="9" t="s">
        <v>561</v>
      </c>
      <c r="B5" s="241">
        <v>4</v>
      </c>
      <c r="C5" s="15">
        <v>23</v>
      </c>
      <c r="D5" s="599">
        <v>4953.622358130001</v>
      </c>
      <c r="E5" s="12">
        <v>2649.6887785599997</v>
      </c>
      <c r="F5" s="12">
        <v>0</v>
      </c>
      <c r="G5" s="12">
        <v>2303.9335795700013</v>
      </c>
      <c r="H5" s="208">
        <v>3348.4000918000006</v>
      </c>
      <c r="I5" s="242" t="s">
        <v>247</v>
      </c>
    </row>
    <row r="6" spans="1:9">
      <c r="A6" s="9" t="s">
        <v>562</v>
      </c>
      <c r="B6" s="241">
        <v>1</v>
      </c>
      <c r="C6" s="15">
        <v>2</v>
      </c>
      <c r="D6" s="599">
        <v>1424.8383614700001</v>
      </c>
      <c r="E6" s="12">
        <v>471.43839721000001</v>
      </c>
      <c r="F6" s="12">
        <v>0</v>
      </c>
      <c r="G6" s="12">
        <v>953.39996426000016</v>
      </c>
      <c r="H6" s="208">
        <v>1127.7476761400001</v>
      </c>
      <c r="I6" s="242" t="s">
        <v>248</v>
      </c>
    </row>
    <row r="7" spans="1:9">
      <c r="A7" s="523" t="s">
        <v>934</v>
      </c>
      <c r="B7" s="580">
        <v>7</v>
      </c>
      <c r="C7" s="527">
        <v>39</v>
      </c>
      <c r="D7" s="603">
        <v>37994.388237081883</v>
      </c>
      <c r="E7" s="527">
        <v>26037.126255223782</v>
      </c>
      <c r="F7" s="527">
        <v>0</v>
      </c>
      <c r="G7" s="527">
        <v>11957.261981858101</v>
      </c>
      <c r="H7" s="527">
        <v>34555.43427807749</v>
      </c>
      <c r="I7" s="243" t="s">
        <v>935</v>
      </c>
    </row>
    <row r="8" spans="1:9">
      <c r="A8" s="9" t="s">
        <v>936</v>
      </c>
      <c r="B8" s="241">
        <v>3</v>
      </c>
      <c r="C8" s="15">
        <v>35</v>
      </c>
      <c r="D8" s="599">
        <v>36832.921013284002</v>
      </c>
      <c r="E8" s="12">
        <v>25111.662949529004</v>
      </c>
      <c r="F8" s="12">
        <v>0</v>
      </c>
      <c r="G8" s="12">
        <v>11721.258063755</v>
      </c>
      <c r="H8" s="224">
        <v>33666.200614175999</v>
      </c>
      <c r="I8" s="242" t="s">
        <v>937</v>
      </c>
    </row>
    <row r="9" spans="1:9">
      <c r="A9" s="9" t="s">
        <v>938</v>
      </c>
      <c r="B9" s="241">
        <v>4</v>
      </c>
      <c r="C9" s="15">
        <v>3</v>
      </c>
      <c r="D9" s="599">
        <v>1052.8957024972299</v>
      </c>
      <c r="E9" s="224">
        <v>823.62848505072986</v>
      </c>
      <c r="F9" s="224">
        <v>0</v>
      </c>
      <c r="G9" s="224">
        <v>229.26721744650001</v>
      </c>
      <c r="H9" s="593">
        <v>889.23366390148999</v>
      </c>
      <c r="I9" s="242" t="s">
        <v>939</v>
      </c>
    </row>
    <row r="10" spans="1:9">
      <c r="A10" s="9" t="s">
        <v>940</v>
      </c>
      <c r="B10" s="244">
        <v>0</v>
      </c>
      <c r="C10" s="244">
        <v>1</v>
      </c>
      <c r="D10" s="599">
        <v>108.57152130065001</v>
      </c>
      <c r="E10" s="224">
        <v>101.83482064405001</v>
      </c>
      <c r="F10" s="12">
        <v>0</v>
      </c>
      <c r="G10" s="12">
        <v>6.7367006566000001</v>
      </c>
      <c r="H10" s="244">
        <v>0</v>
      </c>
      <c r="I10" s="242" t="s">
        <v>941</v>
      </c>
    </row>
    <row r="11" spans="1:9">
      <c r="A11" s="523" t="s">
        <v>942</v>
      </c>
      <c r="B11" s="580">
        <v>3</v>
      </c>
      <c r="C11" s="527">
        <v>4</v>
      </c>
      <c r="D11" s="600">
        <v>20286.462486900229</v>
      </c>
      <c r="E11" s="526">
        <v>14108.44182413668</v>
      </c>
      <c r="F11" s="526">
        <v>0</v>
      </c>
      <c r="G11" s="526">
        <v>1293.2089158856768</v>
      </c>
      <c r="H11" s="596">
        <v>575.56656936787431</v>
      </c>
      <c r="I11" s="243" t="s">
        <v>943</v>
      </c>
    </row>
    <row r="12" spans="1:9">
      <c r="A12" s="523" t="s">
        <v>944</v>
      </c>
      <c r="B12" s="581">
        <v>18</v>
      </c>
      <c r="C12" s="527">
        <v>0</v>
      </c>
      <c r="D12" s="604">
        <v>71.116867661379999</v>
      </c>
      <c r="E12" s="594">
        <v>39.45599758021001</v>
      </c>
      <c r="F12" s="594">
        <v>21.056057936569999</v>
      </c>
      <c r="G12" s="594">
        <v>10.604812144689999</v>
      </c>
      <c r="H12" s="595">
        <v>32.647055023</v>
      </c>
      <c r="I12" s="243" t="s">
        <v>945</v>
      </c>
    </row>
    <row r="13" spans="1:9" ht="10.5" thickBot="1">
      <c r="A13" s="16" t="s">
        <v>249</v>
      </c>
      <c r="B13" s="17">
        <v>40</v>
      </c>
      <c r="C13" s="17">
        <v>89</v>
      </c>
      <c r="D13" s="503">
        <v>94627.939035873482</v>
      </c>
      <c r="E13" s="17">
        <v>47391.212232590675</v>
      </c>
      <c r="F13" s="17">
        <v>21.056057936569999</v>
      </c>
      <c r="G13" s="17">
        <v>42330.858998468459</v>
      </c>
      <c r="H13" s="17">
        <v>66668.225125308367</v>
      </c>
      <c r="I13" s="19" t="s">
        <v>564</v>
      </c>
    </row>
    <row r="14" spans="1:9" ht="10.5" thickBot="1">
      <c r="A14" s="583"/>
      <c r="B14" s="582"/>
      <c r="C14" s="582"/>
      <c r="D14" s="582"/>
      <c r="E14" s="582"/>
      <c r="F14" s="582"/>
      <c r="G14" s="582"/>
      <c r="H14" s="584"/>
      <c r="I14" s="597"/>
    </row>
    <row r="16" spans="1:9" hidden="1"/>
    <row r="17" hidden="1"/>
    <row r="18" hidden="1"/>
    <row r="19" hidden="1"/>
    <row r="20" hidden="1"/>
    <row r="21" hidden="1"/>
    <row r="22" hidden="1"/>
    <row r="23" hidden="1"/>
    <row r="24" hidden="1"/>
    <row r="25" hidden="1"/>
    <row r="26" hidden="1"/>
    <row r="27" hidden="1"/>
    <row r="28" hidden="1"/>
    <row r="29" hidden="1"/>
    <row r="30" hidden="1"/>
    <row r="31" hidden="1"/>
    <row r="32" hidden="1"/>
    <row r="33" spans="3:3" hidden="1"/>
    <row r="34" spans="3:3" hidden="1"/>
    <row r="35" spans="3:3" hidden="1"/>
    <row r="36" spans="3:3" hidden="1"/>
    <row r="37" spans="3:3" hidden="1"/>
    <row r="38" spans="3:3" hidden="1"/>
    <row r="40" spans="3:3">
      <c r="C40" s="602"/>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P7"/>
  <sheetViews>
    <sheetView workbookViewId="0">
      <selection activeCell="T32" sqref="T32"/>
    </sheetView>
  </sheetViews>
  <sheetFormatPr defaultColWidth="9.140625" defaultRowHeight="9.75"/>
  <cols>
    <col min="1" max="1" width="9.42578125" style="3" bestFit="1" customWidth="1"/>
    <col min="2" max="13" width="6.140625" style="3" customWidth="1"/>
    <col min="14" max="14" width="6.140625" style="203" customWidth="1"/>
    <col min="15" max="16384" width="9.140625" style="3"/>
  </cols>
  <sheetData>
    <row r="1" spans="1:14" s="1" customFormat="1" ht="24.75" customHeight="1" thickBot="1">
      <c r="A1" s="647" t="s">
        <v>608</v>
      </c>
      <c r="B1" s="648"/>
      <c r="C1" s="648"/>
      <c r="D1" s="648"/>
      <c r="E1" s="648"/>
      <c r="F1" s="648"/>
      <c r="G1" s="648"/>
      <c r="H1" s="648"/>
      <c r="I1" s="648"/>
      <c r="J1" s="648"/>
      <c r="K1" s="648"/>
      <c r="L1" s="648"/>
      <c r="M1" s="648"/>
      <c r="N1" s="648"/>
    </row>
    <row r="2" spans="1:14" s="4" customFormat="1" ht="24" customHeight="1" thickBot="1">
      <c r="A2" s="22" t="s">
        <v>114</v>
      </c>
      <c r="B2" s="147">
        <v>42491</v>
      </c>
      <c r="C2" s="147">
        <v>42522</v>
      </c>
      <c r="D2" s="147">
        <v>42552</v>
      </c>
      <c r="E2" s="147">
        <v>42583</v>
      </c>
      <c r="F2" s="147">
        <v>42614</v>
      </c>
      <c r="G2" s="147">
        <v>42644</v>
      </c>
      <c r="H2" s="147">
        <v>42675</v>
      </c>
      <c r="I2" s="147">
        <v>42705</v>
      </c>
      <c r="J2" s="147">
        <v>42736</v>
      </c>
      <c r="K2" s="147">
        <v>42767</v>
      </c>
      <c r="L2" s="147">
        <v>42795</v>
      </c>
      <c r="M2" s="147">
        <v>42826</v>
      </c>
      <c r="N2" s="147">
        <v>42856</v>
      </c>
    </row>
    <row r="3" spans="1:14">
      <c r="A3" s="220" t="s">
        <v>161</v>
      </c>
      <c r="B3" s="220">
        <v>0.43269999999999997</v>
      </c>
      <c r="C3" s="220">
        <v>0.44475274147314442</v>
      </c>
      <c r="D3" s="220">
        <v>0.47035911411125048</v>
      </c>
      <c r="E3" s="220">
        <v>0.47035911411125048</v>
      </c>
      <c r="F3" s="220">
        <v>0.47035911411125048</v>
      </c>
      <c r="G3" s="220">
        <v>0.47035911411125048</v>
      </c>
      <c r="H3" s="220">
        <v>0.47035911411125048</v>
      </c>
      <c r="I3" s="220">
        <v>0.47035911411125048</v>
      </c>
      <c r="J3" s="220">
        <v>0.47035911411125048</v>
      </c>
      <c r="K3" s="220">
        <v>0.46828198314780972</v>
      </c>
      <c r="L3" s="220">
        <v>0.48436157974987182</v>
      </c>
      <c r="M3" s="220">
        <v>0.48436157974987182</v>
      </c>
      <c r="N3" s="220">
        <v>0.48328431938456246</v>
      </c>
    </row>
    <row r="4" spans="1:14">
      <c r="A4" s="221" t="s">
        <v>162</v>
      </c>
      <c r="B4" s="221">
        <v>1.7304999999999999</v>
      </c>
      <c r="C4" s="221">
        <v>1.7450206860077988</v>
      </c>
      <c r="D4" s="221">
        <v>1.7307029101614604</v>
      </c>
      <c r="E4" s="221">
        <v>1.7307029101614604</v>
      </c>
      <c r="F4" s="221">
        <v>1.7307029101614604</v>
      </c>
      <c r="G4" s="221">
        <v>1.7307029101614604</v>
      </c>
      <c r="H4" s="221">
        <v>1.7307029101614604</v>
      </c>
      <c r="I4" s="221">
        <v>1.7307029101614604</v>
      </c>
      <c r="J4" s="221">
        <v>1.7307029101614604</v>
      </c>
      <c r="K4" s="221">
        <v>1.15752323058367</v>
      </c>
      <c r="L4" s="221">
        <v>1.169404250803239</v>
      </c>
      <c r="M4" s="221">
        <v>1.169404250803239</v>
      </c>
      <c r="N4" s="221">
        <v>1.1752512297596516</v>
      </c>
    </row>
    <row r="5" spans="1:14">
      <c r="A5" s="221" t="s">
        <v>163</v>
      </c>
      <c r="B5" s="221">
        <v>6.6E-3</v>
      </c>
      <c r="C5" s="221">
        <v>6.5283422075199321E-3</v>
      </c>
      <c r="D5" s="221">
        <v>9.8344421435791005E-3</v>
      </c>
      <c r="E5" s="221">
        <v>9.8344421435791005E-3</v>
      </c>
      <c r="F5" s="221">
        <v>9.8344421435791005E-3</v>
      </c>
      <c r="G5" s="221">
        <v>9.8344421435791005E-3</v>
      </c>
      <c r="H5" s="221">
        <v>9.8344421435791005E-3</v>
      </c>
      <c r="I5" s="221">
        <v>9.8344421435791005E-3</v>
      </c>
      <c r="J5" s="221">
        <v>9.8344421435791005E-3</v>
      </c>
      <c r="K5" s="221">
        <v>1.1648112193089772E-2</v>
      </c>
      <c r="L5" s="221">
        <v>1.1529768637906996E-2</v>
      </c>
      <c r="M5" s="221">
        <v>1.1529768637906996E-2</v>
      </c>
      <c r="N5" s="221">
        <v>1.1413445578829777E-2</v>
      </c>
    </row>
    <row r="6" spans="1:14" ht="10.5" thickBot="1">
      <c r="A6" s="576" t="s">
        <v>164</v>
      </c>
      <c r="B6" s="576">
        <v>5.6000000000000001E-2</v>
      </c>
      <c r="C6" s="576">
        <v>5.2278945558787752E-2</v>
      </c>
      <c r="D6" s="576">
        <v>7.5668389590996823E-2</v>
      </c>
      <c r="E6" s="576">
        <v>7.5668389590996823E-2</v>
      </c>
      <c r="F6" s="576">
        <v>7.5668389590996823E-2</v>
      </c>
      <c r="G6" s="576">
        <v>7.5668389590996823E-2</v>
      </c>
      <c r="H6" s="576">
        <v>7.5668389590996823E-2</v>
      </c>
      <c r="I6" s="576">
        <v>7.5668389590996823E-2</v>
      </c>
      <c r="J6" s="576">
        <v>7.5668389590996823E-2</v>
      </c>
      <c r="K6" s="576">
        <v>8.5593473456962568E-2</v>
      </c>
      <c r="L6" s="576">
        <v>7.9590449424363163E-2</v>
      </c>
      <c r="M6" s="576">
        <v>7.9590449424363163E-2</v>
      </c>
      <c r="N6" s="576">
        <v>7.6539639525479528E-2</v>
      </c>
    </row>
    <row r="7" spans="1:14" ht="15.75" customHeight="1">
      <c r="A7" s="653"/>
      <c r="B7" s="652"/>
      <c r="C7" s="652"/>
      <c r="D7" s="652"/>
      <c r="E7" s="652"/>
      <c r="F7" s="652"/>
      <c r="G7" s="652"/>
      <c r="H7" s="652"/>
      <c r="I7" s="652"/>
      <c r="J7" s="652"/>
      <c r="K7" s="652"/>
      <c r="L7" s="652"/>
      <c r="M7" s="652"/>
      <c r="N7" s="652"/>
    </row>
  </sheetData>
  <customSheetViews>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7: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608" t="s">
        <v>913</v>
      </c>
      <c r="B1" s="608"/>
      <c r="C1" s="608"/>
      <c r="D1" s="608"/>
      <c r="E1" s="608"/>
      <c r="F1" s="608"/>
      <c r="G1" s="608"/>
      <c r="H1" s="608"/>
      <c r="I1" s="608"/>
      <c r="K1" s="608" t="s">
        <v>914</v>
      </c>
      <c r="L1" s="608"/>
      <c r="M1" s="608"/>
      <c r="N1" s="608"/>
      <c r="O1" s="608"/>
      <c r="P1" s="608"/>
      <c r="Q1" s="608"/>
      <c r="R1" s="608"/>
      <c r="S1" s="608"/>
      <c r="U1" s="608" t="s">
        <v>915</v>
      </c>
      <c r="V1" s="608"/>
      <c r="W1" s="608"/>
      <c r="X1" s="608"/>
      <c r="Y1" s="608"/>
      <c r="Z1" s="608"/>
      <c r="AA1" s="608"/>
      <c r="AB1" s="608"/>
      <c r="AC1" s="608"/>
      <c r="AE1" s="608" t="s">
        <v>916</v>
      </c>
      <c r="AF1" s="608"/>
      <c r="AG1" s="608"/>
      <c r="AH1" s="608"/>
      <c r="AI1" s="608"/>
      <c r="AJ1" s="608"/>
      <c r="AK1" s="608"/>
      <c r="AL1" s="608"/>
      <c r="AM1" s="608"/>
      <c r="AO1" s="608" t="s">
        <v>917</v>
      </c>
      <c r="AP1" s="608"/>
      <c r="AQ1" s="608"/>
      <c r="AR1" s="608"/>
      <c r="AS1" s="608"/>
      <c r="AT1" s="608"/>
      <c r="AU1" s="608"/>
      <c r="AV1" s="608"/>
      <c r="AW1" s="608"/>
      <c r="AY1" s="608" t="s">
        <v>918</v>
      </c>
      <c r="AZ1" s="608"/>
      <c r="BA1" s="608"/>
      <c r="BB1" s="608"/>
      <c r="BC1" s="608"/>
      <c r="BD1" s="608"/>
      <c r="BE1" s="608"/>
      <c r="BF1" s="608"/>
      <c r="BG1" s="608"/>
      <c r="BI1" s="608" t="s">
        <v>919</v>
      </c>
      <c r="BJ1" s="608"/>
      <c r="BK1" s="608"/>
      <c r="BL1" s="608"/>
      <c r="BM1" s="608"/>
      <c r="BN1" s="608"/>
      <c r="BO1" s="608"/>
      <c r="BP1" s="608"/>
      <c r="BQ1" s="608"/>
      <c r="BS1" s="608" t="s">
        <v>920</v>
      </c>
      <c r="BT1" s="608"/>
      <c r="BU1" s="608"/>
      <c r="BV1" s="608"/>
      <c r="BW1" s="608"/>
      <c r="BX1" s="608"/>
      <c r="BY1" s="608"/>
      <c r="BZ1" s="608"/>
      <c r="CA1" s="608"/>
      <c r="CC1" s="608" t="s">
        <v>921</v>
      </c>
      <c r="CD1" s="608"/>
      <c r="CE1" s="608"/>
      <c r="CF1" s="608"/>
      <c r="CG1" s="608"/>
      <c r="CH1" s="608"/>
      <c r="CI1" s="608"/>
      <c r="CJ1" s="608"/>
      <c r="CK1" s="608"/>
      <c r="CM1" s="608" t="s">
        <v>922</v>
      </c>
      <c r="CN1" s="608"/>
      <c r="CO1" s="608"/>
      <c r="CP1" s="608"/>
      <c r="CQ1" s="608"/>
      <c r="CR1" s="608"/>
      <c r="CS1" s="608"/>
      <c r="CT1" s="608"/>
      <c r="CU1" s="608"/>
      <c r="CW1" s="608" t="s">
        <v>923</v>
      </c>
      <c r="CX1" s="608"/>
      <c r="CY1" s="608"/>
      <c r="CZ1" s="608"/>
      <c r="DA1" s="608"/>
      <c r="DB1" s="608"/>
      <c r="DC1" s="608"/>
      <c r="DD1" s="608"/>
      <c r="DE1" s="608"/>
      <c r="DG1" s="608" t="s">
        <v>924</v>
      </c>
      <c r="DH1" s="608"/>
      <c r="DI1" s="608"/>
      <c r="DJ1" s="608"/>
      <c r="DK1" s="608"/>
      <c r="DL1" s="608"/>
      <c r="DM1" s="608"/>
      <c r="DN1" s="608"/>
      <c r="DO1" s="608"/>
    </row>
    <row r="2" spans="1:119" s="143" customFormat="1" ht="166.5" thickBot="1">
      <c r="A2" s="135" t="s">
        <v>563</v>
      </c>
      <c r="B2" s="141" t="s">
        <v>650</v>
      </c>
      <c r="C2" s="142" t="s">
        <v>567</v>
      </c>
      <c r="D2" s="142" t="s">
        <v>651</v>
      </c>
      <c r="E2" s="142" t="s">
        <v>568</v>
      </c>
      <c r="F2" s="142" t="s">
        <v>569</v>
      </c>
      <c r="G2" s="142" t="s">
        <v>912</v>
      </c>
      <c r="H2" s="135" t="s">
        <v>570</v>
      </c>
      <c r="I2" s="140" t="s">
        <v>144</v>
      </c>
      <c r="K2" s="135" t="s">
        <v>563</v>
      </c>
      <c r="L2" s="141" t="s">
        <v>650</v>
      </c>
      <c r="M2" s="142" t="s">
        <v>567</v>
      </c>
      <c r="N2" s="142" t="s">
        <v>651</v>
      </c>
      <c r="O2" s="142" t="s">
        <v>568</v>
      </c>
      <c r="P2" s="142" t="s">
        <v>912</v>
      </c>
      <c r="Q2" s="142" t="s">
        <v>569</v>
      </c>
      <c r="R2" s="135" t="s">
        <v>570</v>
      </c>
      <c r="S2" s="140" t="s">
        <v>144</v>
      </c>
      <c r="U2" s="135" t="s">
        <v>563</v>
      </c>
      <c r="V2" s="141" t="s">
        <v>650</v>
      </c>
      <c r="W2" s="142" t="s">
        <v>567</v>
      </c>
      <c r="X2" s="142" t="s">
        <v>651</v>
      </c>
      <c r="Y2" s="142" t="s">
        <v>568</v>
      </c>
      <c r="Z2" s="142" t="s">
        <v>912</v>
      </c>
      <c r="AA2" s="142" t="s">
        <v>569</v>
      </c>
      <c r="AB2" s="135" t="s">
        <v>570</v>
      </c>
      <c r="AC2" s="140" t="s">
        <v>144</v>
      </c>
      <c r="AE2" s="135" t="s">
        <v>563</v>
      </c>
      <c r="AF2" s="141" t="s">
        <v>650</v>
      </c>
      <c r="AG2" s="142" t="s">
        <v>567</v>
      </c>
      <c r="AH2" s="142" t="s">
        <v>651</v>
      </c>
      <c r="AI2" s="142" t="s">
        <v>568</v>
      </c>
      <c r="AJ2" s="142" t="s">
        <v>912</v>
      </c>
      <c r="AK2" s="142" t="s">
        <v>569</v>
      </c>
      <c r="AL2" s="135" t="s">
        <v>570</v>
      </c>
      <c r="AM2" s="140" t="s">
        <v>144</v>
      </c>
      <c r="AO2" s="135" t="s">
        <v>563</v>
      </c>
      <c r="AP2" s="141" t="s">
        <v>650</v>
      </c>
      <c r="AQ2" s="142" t="s">
        <v>567</v>
      </c>
      <c r="AR2" s="142" t="s">
        <v>651</v>
      </c>
      <c r="AS2" s="142" t="s">
        <v>568</v>
      </c>
      <c r="AT2" s="142" t="s">
        <v>569</v>
      </c>
      <c r="AU2" s="142" t="s">
        <v>912</v>
      </c>
      <c r="AV2" s="135" t="s">
        <v>570</v>
      </c>
      <c r="AW2" s="140" t="s">
        <v>144</v>
      </c>
      <c r="AY2" s="135" t="s">
        <v>563</v>
      </c>
      <c r="AZ2" s="141" t="s">
        <v>650</v>
      </c>
      <c r="BA2" s="142" t="s">
        <v>567</v>
      </c>
      <c r="BB2" s="142" t="s">
        <v>651</v>
      </c>
      <c r="BC2" s="142" t="s">
        <v>568</v>
      </c>
      <c r="BD2" s="142" t="s">
        <v>912</v>
      </c>
      <c r="BE2" s="142" t="s">
        <v>569</v>
      </c>
      <c r="BF2" s="135" t="s">
        <v>570</v>
      </c>
      <c r="BG2" s="140" t="s">
        <v>144</v>
      </c>
      <c r="BI2" s="135" t="s">
        <v>563</v>
      </c>
      <c r="BJ2" s="141" t="s">
        <v>650</v>
      </c>
      <c r="BK2" s="142" t="s">
        <v>567</v>
      </c>
      <c r="BL2" s="142" t="s">
        <v>651</v>
      </c>
      <c r="BM2" s="142" t="s">
        <v>568</v>
      </c>
      <c r="BN2" s="142" t="s">
        <v>912</v>
      </c>
      <c r="BO2" s="142" t="s">
        <v>569</v>
      </c>
      <c r="BP2" s="135" t="s">
        <v>570</v>
      </c>
      <c r="BQ2" s="140" t="s">
        <v>144</v>
      </c>
      <c r="BS2" s="135" t="s">
        <v>563</v>
      </c>
      <c r="BT2" s="135" t="s">
        <v>650</v>
      </c>
      <c r="BU2" s="136" t="s">
        <v>567</v>
      </c>
      <c r="BV2" s="136" t="s">
        <v>651</v>
      </c>
      <c r="BW2" s="136" t="s">
        <v>568</v>
      </c>
      <c r="BX2" s="136" t="s">
        <v>912</v>
      </c>
      <c r="BY2" s="136" t="s">
        <v>569</v>
      </c>
      <c r="BZ2" s="135" t="s">
        <v>570</v>
      </c>
      <c r="CA2" s="140" t="s">
        <v>144</v>
      </c>
      <c r="CC2" s="135" t="s">
        <v>563</v>
      </c>
      <c r="CD2" s="141" t="s">
        <v>650</v>
      </c>
      <c r="CE2" s="142" t="s">
        <v>567</v>
      </c>
      <c r="CF2" s="142" t="s">
        <v>651</v>
      </c>
      <c r="CG2" s="142" t="s">
        <v>568</v>
      </c>
      <c r="CH2" s="142" t="s">
        <v>912</v>
      </c>
      <c r="CI2" s="142" t="s">
        <v>569</v>
      </c>
      <c r="CJ2" s="135" t="s">
        <v>570</v>
      </c>
      <c r="CK2" s="140" t="s">
        <v>144</v>
      </c>
      <c r="CM2" s="141" t="s">
        <v>563</v>
      </c>
      <c r="CN2" s="141" t="s">
        <v>650</v>
      </c>
      <c r="CO2" s="142" t="s">
        <v>567</v>
      </c>
      <c r="CP2" s="142" t="s">
        <v>651</v>
      </c>
      <c r="CQ2" s="142" t="s">
        <v>568</v>
      </c>
      <c r="CR2" s="142" t="s">
        <v>912</v>
      </c>
      <c r="CS2" s="142" t="s">
        <v>569</v>
      </c>
      <c r="CT2" s="135" t="s">
        <v>570</v>
      </c>
      <c r="CU2" s="140" t="s">
        <v>144</v>
      </c>
      <c r="CW2" s="141" t="s">
        <v>563</v>
      </c>
      <c r="CX2" s="141" t="s">
        <v>650</v>
      </c>
      <c r="CY2" s="142" t="s">
        <v>567</v>
      </c>
      <c r="CZ2" s="142" t="s">
        <v>651</v>
      </c>
      <c r="DA2" s="142" t="s">
        <v>568</v>
      </c>
      <c r="DB2" s="142" t="s">
        <v>912</v>
      </c>
      <c r="DC2" s="142" t="s">
        <v>569</v>
      </c>
      <c r="DD2" s="135" t="s">
        <v>570</v>
      </c>
      <c r="DE2" s="140" t="s">
        <v>144</v>
      </c>
      <c r="DG2" s="141" t="s">
        <v>563</v>
      </c>
      <c r="DH2" s="141" t="s">
        <v>650</v>
      </c>
      <c r="DI2" s="142" t="s">
        <v>567</v>
      </c>
      <c r="DJ2" s="142" t="s">
        <v>651</v>
      </c>
      <c r="DK2" s="142" t="s">
        <v>568</v>
      </c>
      <c r="DL2" s="142" t="s">
        <v>912</v>
      </c>
      <c r="DM2" s="142" t="s">
        <v>569</v>
      </c>
      <c r="DN2" s="135" t="s">
        <v>570</v>
      </c>
      <c r="DO2" s="140" t="s">
        <v>144</v>
      </c>
    </row>
    <row r="3" spans="1:119">
      <c r="A3" s="5" t="s">
        <v>0</v>
      </c>
      <c r="B3" s="6">
        <v>8</v>
      </c>
      <c r="C3" s="7">
        <f>SUM(C4:C6)</f>
        <v>45</v>
      </c>
      <c r="D3" s="209">
        <v>27189</v>
      </c>
      <c r="E3" s="209">
        <v>5706</v>
      </c>
      <c r="F3" s="209">
        <v>21482</v>
      </c>
      <c r="G3" s="209">
        <v>0</v>
      </c>
      <c r="H3" s="208">
        <v>23134</v>
      </c>
      <c r="I3" s="8" t="s">
        <v>189</v>
      </c>
      <c r="K3" s="5" t="s">
        <v>0</v>
      </c>
      <c r="L3" s="6">
        <f t="shared" ref="L3:R3" si="0">SUM(L4:L6)</f>
        <v>8</v>
      </c>
      <c r="M3" s="7">
        <f t="shared" si="0"/>
        <v>45</v>
      </c>
      <c r="N3" s="209">
        <f t="shared" si="0"/>
        <v>28554.134929920001</v>
      </c>
      <c r="O3" s="209">
        <f t="shared" si="0"/>
        <v>6401.1710698399984</v>
      </c>
      <c r="P3" s="209">
        <v>0</v>
      </c>
      <c r="Q3" s="209">
        <f t="shared" si="0"/>
        <v>22152.96382877</v>
      </c>
      <c r="R3" s="208">
        <f t="shared" si="0"/>
        <v>23948.034745830002</v>
      </c>
      <c r="S3" s="8" t="s">
        <v>189</v>
      </c>
      <c r="U3" s="5" t="s">
        <v>0</v>
      </c>
      <c r="V3" s="6">
        <f t="shared" ref="V3:Y3" si="1">SUM(V4:V6)</f>
        <v>9</v>
      </c>
      <c r="W3" s="7">
        <f t="shared" si="1"/>
        <v>46</v>
      </c>
      <c r="X3" s="209">
        <f t="shared" si="1"/>
        <v>28967.126227879999</v>
      </c>
      <c r="Y3" s="209">
        <f t="shared" si="1"/>
        <v>6117.2652299700003</v>
      </c>
      <c r="Z3" s="209">
        <v>0</v>
      </c>
      <c r="AA3" s="209">
        <f t="shared" ref="AA3" si="2">SUM(AA4:AA6)</f>
        <v>22849.795842029998</v>
      </c>
      <c r="AB3" s="208">
        <v>24899</v>
      </c>
      <c r="AC3" s="8" t="s">
        <v>189</v>
      </c>
      <c r="AE3" s="5" t="s">
        <v>0</v>
      </c>
      <c r="AF3" s="6">
        <f t="shared" ref="AF3:AL3" si="3">SUM(AF4:AF6)</f>
        <v>9</v>
      </c>
      <c r="AG3" s="7">
        <f t="shared" si="3"/>
        <v>46</v>
      </c>
      <c r="AH3" s="209">
        <f t="shared" si="3"/>
        <v>29168.897340049996</v>
      </c>
      <c r="AI3" s="209">
        <f t="shared" si="3"/>
        <v>5926.02835891</v>
      </c>
      <c r="AJ3" s="209">
        <v>0</v>
      </c>
      <c r="AK3" s="209">
        <v>23242.321353180003</v>
      </c>
      <c r="AL3" s="209">
        <f t="shared" si="3"/>
        <v>25266.239817169997</v>
      </c>
      <c r="AM3" s="8" t="s">
        <v>189</v>
      </c>
      <c r="AO3" s="5" t="s">
        <v>0</v>
      </c>
      <c r="AP3" s="6">
        <v>9</v>
      </c>
      <c r="AQ3" s="7">
        <v>46</v>
      </c>
      <c r="AR3" s="209">
        <v>29826.811014800001</v>
      </c>
      <c r="AS3" s="209">
        <v>6160.43228215</v>
      </c>
      <c r="AT3" s="209">
        <v>23666.236100840004</v>
      </c>
      <c r="AU3" s="209">
        <v>0</v>
      </c>
      <c r="AV3" s="208">
        <v>25528.936853980002</v>
      </c>
      <c r="AW3" s="8" t="s">
        <v>189</v>
      </c>
      <c r="AY3" s="5" t="s">
        <v>0</v>
      </c>
      <c r="AZ3" s="226">
        <f t="shared" ref="AZ3:BC3" si="4">SUM(AZ4:AZ6)</f>
        <v>10</v>
      </c>
      <c r="BA3" s="227">
        <f t="shared" si="4"/>
        <v>46</v>
      </c>
      <c r="BB3" s="228">
        <f t="shared" si="4"/>
        <v>30608.354168250007</v>
      </c>
      <c r="BC3" s="228">
        <f t="shared" si="4"/>
        <v>6215.8412614200024</v>
      </c>
      <c r="BD3" s="228">
        <v>0</v>
      </c>
      <c r="BE3" s="228">
        <f t="shared" ref="BE3:BF3" si="5">SUM(BE4:BE6)</f>
        <v>24392.513660589997</v>
      </c>
      <c r="BF3" s="229">
        <f t="shared" si="5"/>
        <v>26400.595718280008</v>
      </c>
      <c r="BG3" s="8" t="s">
        <v>189</v>
      </c>
      <c r="BI3" s="5" t="s">
        <v>0</v>
      </c>
      <c r="BJ3" s="6">
        <f t="shared" ref="BJ3:BM3" si="6">SUM(BJ4:BJ6)</f>
        <v>10</v>
      </c>
      <c r="BK3" s="7">
        <f t="shared" si="6"/>
        <v>46</v>
      </c>
      <c r="BL3" s="209">
        <f t="shared" si="6"/>
        <v>31766.500056320001</v>
      </c>
      <c r="BM3" s="209">
        <f t="shared" si="6"/>
        <v>6321.8348845299988</v>
      </c>
      <c r="BN3" s="209">
        <v>0</v>
      </c>
      <c r="BO3" s="209">
        <f t="shared" ref="BO3:BP3" si="7">SUM(BO4:BO6)</f>
        <v>25445.308211150001</v>
      </c>
      <c r="BP3" s="208">
        <f t="shared" si="7"/>
        <v>27562.988922570003</v>
      </c>
      <c r="BQ3" s="8" t="s">
        <v>189</v>
      </c>
      <c r="BS3" s="5" t="s">
        <v>0</v>
      </c>
      <c r="BT3" s="217">
        <f t="shared" ref="BT3:BW3" si="8">SUM(BT4:BT6)</f>
        <v>0</v>
      </c>
      <c r="BU3" s="218">
        <f t="shared" si="8"/>
        <v>0</v>
      </c>
      <c r="BV3" s="12">
        <f t="shared" si="8"/>
        <v>0</v>
      </c>
      <c r="BW3" s="12">
        <f t="shared" si="8"/>
        <v>0</v>
      </c>
      <c r="BX3" s="12">
        <v>0</v>
      </c>
      <c r="BY3" s="12">
        <f t="shared" ref="BY3:BZ3" si="9">SUM(BY4:BY6)</f>
        <v>0</v>
      </c>
      <c r="BZ3" s="208">
        <f t="shared" si="9"/>
        <v>0</v>
      </c>
      <c r="CA3" s="8" t="s">
        <v>189</v>
      </c>
      <c r="CC3" s="5" t="s">
        <v>0</v>
      </c>
      <c r="CD3" s="6">
        <f t="shared" ref="CD3:CG3" si="10">SUM(CD4:CD6)</f>
        <v>0</v>
      </c>
      <c r="CE3" s="7">
        <f t="shared" si="10"/>
        <v>0</v>
      </c>
      <c r="CF3" s="209">
        <f t="shared" si="10"/>
        <v>0</v>
      </c>
      <c r="CG3" s="209">
        <f t="shared" si="10"/>
        <v>0</v>
      </c>
      <c r="CH3" s="209">
        <v>0</v>
      </c>
      <c r="CI3" s="209">
        <f t="shared" ref="CI3:CJ3" si="11">SUM(CI4:CI6)</f>
        <v>0</v>
      </c>
      <c r="CJ3" s="208">
        <f t="shared" si="11"/>
        <v>0</v>
      </c>
      <c r="CK3" s="8" t="s">
        <v>189</v>
      </c>
      <c r="CM3" s="5" t="s">
        <v>0</v>
      </c>
      <c r="CN3" s="6">
        <f t="shared" ref="CN3:CQ3" si="12">SUM(CN4:CN6)</f>
        <v>0</v>
      </c>
      <c r="CO3" s="7">
        <f t="shared" si="12"/>
        <v>0</v>
      </c>
      <c r="CP3" s="209">
        <f t="shared" si="12"/>
        <v>0</v>
      </c>
      <c r="CQ3" s="209">
        <f t="shared" si="12"/>
        <v>0</v>
      </c>
      <c r="CR3" s="209">
        <v>0</v>
      </c>
      <c r="CS3" s="209">
        <f t="shared" ref="CS3:CT3" si="13">SUM(CS4:CS6)</f>
        <v>0</v>
      </c>
      <c r="CT3" s="208">
        <f t="shared" si="13"/>
        <v>0</v>
      </c>
      <c r="CU3" s="8" t="s">
        <v>189</v>
      </c>
      <c r="CW3" s="5" t="s">
        <v>0</v>
      </c>
      <c r="CX3" s="6">
        <f t="shared" ref="CX3:DA3" si="14">SUM(CX4:CX6)</f>
        <v>0</v>
      </c>
      <c r="CY3" s="7">
        <f t="shared" si="14"/>
        <v>0</v>
      </c>
      <c r="CZ3" s="209">
        <f t="shared" si="14"/>
        <v>0</v>
      </c>
      <c r="DA3" s="209">
        <f t="shared" si="14"/>
        <v>0</v>
      </c>
      <c r="DB3" s="209">
        <v>0</v>
      </c>
      <c r="DC3" s="209">
        <f t="shared" ref="DC3:DD3" si="15">SUM(DC4:DC6)</f>
        <v>0</v>
      </c>
      <c r="DD3" s="208">
        <f t="shared" si="15"/>
        <v>0</v>
      </c>
      <c r="DE3" s="8" t="s">
        <v>189</v>
      </c>
      <c r="DG3" s="5" t="s">
        <v>0</v>
      </c>
      <c r="DH3" s="6">
        <f t="shared" ref="DH3:DK3" si="16">SUM(DH4:DH6)</f>
        <v>0</v>
      </c>
      <c r="DI3" s="7">
        <f t="shared" si="16"/>
        <v>0</v>
      </c>
      <c r="DJ3" s="209">
        <f t="shared" si="16"/>
        <v>0</v>
      </c>
      <c r="DK3" s="209">
        <f t="shared" si="16"/>
        <v>0</v>
      </c>
      <c r="DL3" s="209">
        <v>0</v>
      </c>
      <c r="DM3" s="209">
        <f t="shared" ref="DM3:DN3" si="17">SUM(DM4:DM6)</f>
        <v>0</v>
      </c>
      <c r="DN3" s="208">
        <f t="shared" si="17"/>
        <v>0</v>
      </c>
      <c r="DO3" s="8" t="s">
        <v>189</v>
      </c>
    </row>
    <row r="4" spans="1:119">
      <c r="A4" s="9" t="s">
        <v>560</v>
      </c>
      <c r="B4" s="10">
        <v>5</v>
      </c>
      <c r="C4" s="11">
        <v>19</v>
      </c>
      <c r="D4" s="12">
        <v>22019</v>
      </c>
      <c r="E4" s="12">
        <v>3395</v>
      </c>
      <c r="F4" s="12">
        <v>18624</v>
      </c>
      <c r="G4" s="12">
        <v>0</v>
      </c>
      <c r="H4" s="208">
        <v>19609</v>
      </c>
      <c r="I4" s="13" t="s">
        <v>246</v>
      </c>
      <c r="K4" s="9" t="s">
        <v>560</v>
      </c>
      <c r="L4" s="10">
        <v>5</v>
      </c>
      <c r="M4" s="11">
        <v>19</v>
      </c>
      <c r="N4" s="12">
        <v>23294.465557759999</v>
      </c>
      <c r="O4" s="12">
        <v>4034.6402787099983</v>
      </c>
      <c r="P4" s="12">
        <v>0</v>
      </c>
      <c r="Q4" s="12">
        <v>19259.825263369999</v>
      </c>
      <c r="R4" s="208">
        <v>20370.768035450001</v>
      </c>
      <c r="S4" s="13" t="s">
        <v>246</v>
      </c>
      <c r="U4" s="9" t="s">
        <v>560</v>
      </c>
      <c r="V4" s="10">
        <v>5</v>
      </c>
      <c r="W4" s="11">
        <v>19</v>
      </c>
      <c r="X4" s="12">
        <v>23618.412959069996</v>
      </c>
      <c r="Y4" s="12">
        <v>3694.6812084100002</v>
      </c>
      <c r="Z4" s="12">
        <v>0</v>
      </c>
      <c r="AA4" s="12">
        <v>19923.71160952</v>
      </c>
      <c r="AB4" s="208">
        <v>21231</v>
      </c>
      <c r="AC4" s="13" t="s">
        <v>246</v>
      </c>
      <c r="AE4" s="9" t="s">
        <v>560</v>
      </c>
      <c r="AF4" s="10">
        <v>5</v>
      </c>
      <c r="AG4" s="11">
        <v>19</v>
      </c>
      <c r="AH4" s="12">
        <v>23752.807244009997</v>
      </c>
      <c r="AI4" s="12">
        <v>3415.0483363200001</v>
      </c>
      <c r="AJ4" s="12">
        <v>0</v>
      </c>
      <c r="AK4" s="12">
        <v>20337.276206090002</v>
      </c>
      <c r="AL4" s="208">
        <v>21542.828483859998</v>
      </c>
      <c r="AM4" s="13" t="s">
        <v>246</v>
      </c>
      <c r="AO4" s="9" t="s">
        <v>560</v>
      </c>
      <c r="AP4" s="10">
        <v>5</v>
      </c>
      <c r="AQ4" s="11">
        <v>19</v>
      </c>
      <c r="AR4" s="12">
        <v>24030.753386939999</v>
      </c>
      <c r="AS4" s="12">
        <v>3335.4609829800011</v>
      </c>
      <c r="AT4" s="12">
        <v>20695.293106530004</v>
      </c>
      <c r="AU4" s="12">
        <v>0</v>
      </c>
      <c r="AV4" s="208">
        <v>21657.447665809999</v>
      </c>
      <c r="AW4" s="13" t="s">
        <v>246</v>
      </c>
      <c r="AY4" s="9" t="s">
        <v>560</v>
      </c>
      <c r="AZ4" s="230">
        <v>5</v>
      </c>
      <c r="BA4" s="231">
        <v>20</v>
      </c>
      <c r="BB4" s="232">
        <v>24862.465640640006</v>
      </c>
      <c r="BC4" s="232">
        <v>3427.1921969900013</v>
      </c>
      <c r="BD4" s="232">
        <v>0</v>
      </c>
      <c r="BE4" s="232">
        <v>21435.274199639996</v>
      </c>
      <c r="BF4" s="229">
        <v>22463.309780080006</v>
      </c>
      <c r="BG4" s="13" t="s">
        <v>246</v>
      </c>
      <c r="BI4" s="9" t="s">
        <v>560</v>
      </c>
      <c r="BJ4" s="10">
        <v>5</v>
      </c>
      <c r="BK4" s="11">
        <v>20</v>
      </c>
      <c r="BL4" s="12">
        <v>25932.963280190001</v>
      </c>
      <c r="BM4" s="12">
        <v>3491.2711726999992</v>
      </c>
      <c r="BN4" s="12">
        <v>0</v>
      </c>
      <c r="BO4" s="12">
        <v>22441.691593440002</v>
      </c>
      <c r="BP4" s="208">
        <v>23549.07421599</v>
      </c>
      <c r="BQ4" s="13" t="s">
        <v>246</v>
      </c>
      <c r="BS4" s="9" t="s">
        <v>560</v>
      </c>
      <c r="BT4" s="10"/>
      <c r="BU4" s="11"/>
      <c r="BV4" s="12"/>
      <c r="BW4" s="12"/>
      <c r="BX4" s="12"/>
      <c r="BY4" s="12"/>
      <c r="BZ4" s="208"/>
      <c r="CA4" s="13" t="s">
        <v>246</v>
      </c>
      <c r="CC4" s="9" t="s">
        <v>560</v>
      </c>
      <c r="CD4" s="10"/>
      <c r="CE4" s="11"/>
      <c r="CF4" s="12"/>
      <c r="CG4" s="12"/>
      <c r="CH4" s="12"/>
      <c r="CI4" s="12"/>
      <c r="CJ4" s="208"/>
      <c r="CK4" s="13" t="s">
        <v>246</v>
      </c>
      <c r="CM4" s="9" t="s">
        <v>560</v>
      </c>
      <c r="CN4" s="10"/>
      <c r="CO4" s="11"/>
      <c r="CP4" s="12"/>
      <c r="CQ4" s="12"/>
      <c r="CR4" s="12"/>
      <c r="CS4" s="12"/>
      <c r="CT4" s="208"/>
      <c r="CU4" s="13" t="s">
        <v>246</v>
      </c>
      <c r="CW4" s="9" t="s">
        <v>560</v>
      </c>
      <c r="CX4" s="10"/>
      <c r="CY4" s="11"/>
      <c r="CZ4" s="12"/>
      <c r="DA4" s="12"/>
      <c r="DB4" s="12"/>
      <c r="DC4" s="12"/>
      <c r="DD4" s="208"/>
      <c r="DE4" s="13" t="s">
        <v>246</v>
      </c>
      <c r="DG4" s="9" t="s">
        <v>560</v>
      </c>
      <c r="DH4" s="10"/>
      <c r="DI4" s="11"/>
      <c r="DJ4" s="12"/>
      <c r="DK4" s="12"/>
      <c r="DL4" s="12"/>
      <c r="DM4" s="12"/>
      <c r="DN4" s="208"/>
      <c r="DO4" s="13" t="s">
        <v>246</v>
      </c>
    </row>
    <row r="5" spans="1:119">
      <c r="A5" s="9" t="s">
        <v>561</v>
      </c>
      <c r="B5" s="10">
        <v>3</v>
      </c>
      <c r="C5" s="11">
        <v>23</v>
      </c>
      <c r="D5" s="12">
        <v>3974</v>
      </c>
      <c r="E5" s="12">
        <v>1952</v>
      </c>
      <c r="F5" s="12">
        <v>2021</v>
      </c>
      <c r="G5" s="12">
        <v>0</v>
      </c>
      <c r="H5" s="208">
        <v>2557</v>
      </c>
      <c r="I5" s="13" t="s">
        <v>247</v>
      </c>
      <c r="K5" s="9" t="s">
        <v>561</v>
      </c>
      <c r="L5" s="10">
        <v>3</v>
      </c>
      <c r="M5" s="11">
        <v>23</v>
      </c>
      <c r="N5" s="12">
        <v>4070.2682708699999</v>
      </c>
      <c r="O5" s="12">
        <v>2018.3136802300003</v>
      </c>
      <c r="P5" s="12">
        <v>0</v>
      </c>
      <c r="Q5" s="12">
        <v>2051.9545767300001</v>
      </c>
      <c r="R5" s="208">
        <v>2599.8225549200001</v>
      </c>
      <c r="S5" s="13" t="s">
        <v>247</v>
      </c>
      <c r="U5" s="9" t="s">
        <v>561</v>
      </c>
      <c r="V5" s="10">
        <v>4</v>
      </c>
      <c r="W5" s="11">
        <v>24</v>
      </c>
      <c r="X5" s="12">
        <v>4169.8473505600005</v>
      </c>
      <c r="Y5" s="12">
        <v>2100.4375462799999</v>
      </c>
      <c r="Z5" s="12">
        <v>0</v>
      </c>
      <c r="AA5" s="12">
        <v>2069.3647915299998</v>
      </c>
      <c r="AB5" s="208">
        <v>2687</v>
      </c>
      <c r="AC5" s="13" t="s">
        <v>247</v>
      </c>
      <c r="AE5" s="9" t="s">
        <v>561</v>
      </c>
      <c r="AF5" s="10">
        <v>4</v>
      </c>
      <c r="AG5" s="11">
        <v>24</v>
      </c>
      <c r="AH5" s="12">
        <v>4225.53009905</v>
      </c>
      <c r="AI5" s="12">
        <v>2183.7320952199998</v>
      </c>
      <c r="AJ5" s="12">
        <v>0</v>
      </c>
      <c r="AK5" s="12">
        <v>2041.7330748599998</v>
      </c>
      <c r="AL5" s="208">
        <v>2734.1831371799994</v>
      </c>
      <c r="AM5" s="13" t="s">
        <v>247</v>
      </c>
      <c r="AO5" s="9" t="s">
        <v>561</v>
      </c>
      <c r="AP5" s="10">
        <v>4</v>
      </c>
      <c r="AQ5" s="11">
        <v>24</v>
      </c>
      <c r="AR5" s="12">
        <v>4585.1927784400013</v>
      </c>
      <c r="AS5" s="12">
        <v>2483.1948751799996</v>
      </c>
      <c r="AT5" s="12">
        <v>2101.8545795600003</v>
      </c>
      <c r="AU5" s="12">
        <v>0</v>
      </c>
      <c r="AV5" s="208">
        <v>2873.0517340100005</v>
      </c>
      <c r="AW5" s="13" t="s">
        <v>247</v>
      </c>
      <c r="AY5" s="9" t="s">
        <v>561</v>
      </c>
      <c r="AZ5" s="230">
        <v>4</v>
      </c>
      <c r="BA5" s="231">
        <v>24</v>
      </c>
      <c r="BB5" s="232">
        <v>4537.0755219700004</v>
      </c>
      <c r="BC5" s="232">
        <v>2418.4958287900004</v>
      </c>
      <c r="BD5" s="232">
        <v>0</v>
      </c>
      <c r="BE5" s="232">
        <v>2118.5796915100004</v>
      </c>
      <c r="BF5" s="229">
        <v>2971.6144142899998</v>
      </c>
      <c r="BG5" s="13" t="s">
        <v>247</v>
      </c>
      <c r="BI5" s="9" t="s">
        <v>561</v>
      </c>
      <c r="BJ5" s="10">
        <v>4</v>
      </c>
      <c r="BK5" s="11">
        <v>24</v>
      </c>
      <c r="BL5" s="12">
        <v>4599.5287732000006</v>
      </c>
      <c r="BM5" s="12">
        <v>2446.2556495599997</v>
      </c>
      <c r="BN5" s="12">
        <v>0</v>
      </c>
      <c r="BO5" s="12">
        <v>2153.9166771600003</v>
      </c>
      <c r="BP5" s="208">
        <v>3029.2450808300005</v>
      </c>
      <c r="BQ5" s="13" t="s">
        <v>247</v>
      </c>
      <c r="BS5" s="9" t="s">
        <v>561</v>
      </c>
      <c r="BT5" s="10"/>
      <c r="BU5" s="11"/>
      <c r="BV5" s="12"/>
      <c r="BW5" s="12"/>
      <c r="BX5" s="12"/>
      <c r="BY5" s="12"/>
      <c r="BZ5" s="208"/>
      <c r="CA5" s="13" t="s">
        <v>247</v>
      </c>
      <c r="CC5" s="9" t="s">
        <v>561</v>
      </c>
      <c r="CD5" s="10"/>
      <c r="CE5" s="11"/>
      <c r="CF5" s="12"/>
      <c r="CG5" s="12"/>
      <c r="CH5" s="12"/>
      <c r="CI5" s="12"/>
      <c r="CJ5" s="208"/>
      <c r="CK5" s="13" t="s">
        <v>247</v>
      </c>
      <c r="CM5" s="9" t="s">
        <v>561</v>
      </c>
      <c r="CN5" s="10"/>
      <c r="CO5" s="11"/>
      <c r="CP5" s="12"/>
      <c r="CQ5" s="12"/>
      <c r="CR5" s="12"/>
      <c r="CS5" s="12"/>
      <c r="CT5" s="208"/>
      <c r="CU5" s="13" t="s">
        <v>247</v>
      </c>
      <c r="CW5" s="9" t="s">
        <v>561</v>
      </c>
      <c r="CX5" s="10"/>
      <c r="CY5" s="11"/>
      <c r="CZ5" s="12"/>
      <c r="DA5" s="12"/>
      <c r="DB5" s="12"/>
      <c r="DC5" s="12"/>
      <c r="DD5" s="208"/>
      <c r="DE5" s="13" t="s">
        <v>247</v>
      </c>
      <c r="DG5" s="9" t="s">
        <v>561</v>
      </c>
      <c r="DH5" s="10"/>
      <c r="DI5" s="11"/>
      <c r="DJ5" s="12"/>
      <c r="DK5" s="12"/>
      <c r="DL5" s="12"/>
      <c r="DM5" s="12"/>
      <c r="DN5" s="208"/>
      <c r="DO5" s="13" t="s">
        <v>247</v>
      </c>
    </row>
    <row r="6" spans="1:119">
      <c r="A6" s="9" t="s">
        <v>562</v>
      </c>
      <c r="B6" s="10">
        <v>0</v>
      </c>
      <c r="C6" s="11">
        <v>3</v>
      </c>
      <c r="D6" s="12">
        <v>1196</v>
      </c>
      <c r="E6" s="12">
        <v>359</v>
      </c>
      <c r="F6" s="12">
        <v>837</v>
      </c>
      <c r="G6" s="12">
        <v>0</v>
      </c>
      <c r="H6" s="208">
        <v>968</v>
      </c>
      <c r="I6" s="13" t="s">
        <v>248</v>
      </c>
      <c r="K6" s="9" t="s">
        <v>562</v>
      </c>
      <c r="L6" s="10">
        <v>0</v>
      </c>
      <c r="M6" s="11">
        <v>3</v>
      </c>
      <c r="N6" s="12">
        <v>1189.40110129</v>
      </c>
      <c r="O6" s="12">
        <v>348.21711089999997</v>
      </c>
      <c r="P6" s="12">
        <v>0</v>
      </c>
      <c r="Q6" s="12">
        <v>841.18398866999996</v>
      </c>
      <c r="R6" s="208">
        <v>977.44415546000005</v>
      </c>
      <c r="S6" s="13" t="s">
        <v>248</v>
      </c>
      <c r="U6" s="9" t="s">
        <v>562</v>
      </c>
      <c r="V6" s="10">
        <v>0</v>
      </c>
      <c r="W6" s="11">
        <v>3</v>
      </c>
      <c r="X6" s="12">
        <v>1178.86591825</v>
      </c>
      <c r="Y6" s="12">
        <v>322.14647528</v>
      </c>
      <c r="Z6" s="12">
        <v>0</v>
      </c>
      <c r="AA6" s="12">
        <v>856.71944097999994</v>
      </c>
      <c r="AB6" s="208">
        <v>980</v>
      </c>
      <c r="AC6" s="13" t="s">
        <v>248</v>
      </c>
      <c r="AE6" s="9" t="s">
        <v>562</v>
      </c>
      <c r="AF6" s="10">
        <v>0</v>
      </c>
      <c r="AG6" s="11">
        <v>3</v>
      </c>
      <c r="AH6" s="12">
        <v>1190.5599969899999</v>
      </c>
      <c r="AI6" s="12">
        <v>327.24792736999996</v>
      </c>
      <c r="AJ6" s="12">
        <v>0</v>
      </c>
      <c r="AK6" s="12">
        <v>863.3120722299999</v>
      </c>
      <c r="AL6" s="208">
        <v>989.22819613000001</v>
      </c>
      <c r="AM6" s="13" t="s">
        <v>248</v>
      </c>
      <c r="AO6" s="9" t="s">
        <v>562</v>
      </c>
      <c r="AP6" s="10">
        <v>0</v>
      </c>
      <c r="AQ6" s="11">
        <v>3</v>
      </c>
      <c r="AR6" s="12">
        <v>1210.8648494200002</v>
      </c>
      <c r="AS6" s="12">
        <v>341.77642399000001</v>
      </c>
      <c r="AT6" s="12">
        <v>869.08841474999986</v>
      </c>
      <c r="AU6" s="12">
        <v>0</v>
      </c>
      <c r="AV6" s="208">
        <v>998.43745416000002</v>
      </c>
      <c r="AW6" s="13" t="s">
        <v>248</v>
      </c>
      <c r="AY6" s="9" t="s">
        <v>562</v>
      </c>
      <c r="AZ6" s="230">
        <v>1</v>
      </c>
      <c r="BA6" s="231">
        <v>2</v>
      </c>
      <c r="BB6" s="232">
        <v>1208.81300564</v>
      </c>
      <c r="BC6" s="232">
        <v>370.15323563999999</v>
      </c>
      <c r="BD6" s="232">
        <v>0</v>
      </c>
      <c r="BE6" s="232">
        <v>838.65976943999999</v>
      </c>
      <c r="BF6" s="229">
        <v>965.67152391000002</v>
      </c>
      <c r="BG6" s="13" t="s">
        <v>248</v>
      </c>
      <c r="BI6" s="9" t="s">
        <v>562</v>
      </c>
      <c r="BJ6" s="10">
        <v>1</v>
      </c>
      <c r="BK6" s="11">
        <v>2</v>
      </c>
      <c r="BL6" s="12">
        <v>1234.0080029300002</v>
      </c>
      <c r="BM6" s="12">
        <v>384.30806226999999</v>
      </c>
      <c r="BN6" s="12">
        <v>0</v>
      </c>
      <c r="BO6" s="12">
        <v>849.69994055000006</v>
      </c>
      <c r="BP6" s="208">
        <v>984.66962575000014</v>
      </c>
      <c r="BQ6" s="13" t="s">
        <v>248</v>
      </c>
      <c r="BS6" s="9" t="s">
        <v>562</v>
      </c>
      <c r="BT6" s="10"/>
      <c r="BU6" s="11"/>
      <c r="BV6" s="12"/>
      <c r="BW6" s="12"/>
      <c r="BX6" s="12"/>
      <c r="BY6" s="12"/>
      <c r="BZ6" s="208"/>
      <c r="CA6" s="13" t="s">
        <v>248</v>
      </c>
      <c r="CC6" s="9" t="s">
        <v>562</v>
      </c>
      <c r="CD6" s="10"/>
      <c r="CE6" s="11"/>
      <c r="CF6" s="12"/>
      <c r="CG6" s="12"/>
      <c r="CH6" s="12"/>
      <c r="CI6" s="12"/>
      <c r="CJ6" s="208"/>
      <c r="CK6" s="13" t="s">
        <v>248</v>
      </c>
      <c r="CM6" s="9" t="s">
        <v>562</v>
      </c>
      <c r="CN6" s="10"/>
      <c r="CO6" s="11"/>
      <c r="CP6" s="12"/>
      <c r="CQ6" s="12"/>
      <c r="CR6" s="12"/>
      <c r="CS6" s="12"/>
      <c r="CT6" s="208"/>
      <c r="CU6" s="13" t="s">
        <v>248</v>
      </c>
      <c r="CW6" s="9" t="s">
        <v>562</v>
      </c>
      <c r="CX6" s="10"/>
      <c r="CY6" s="11"/>
      <c r="CZ6" s="12"/>
      <c r="DA6" s="12"/>
      <c r="DB6" s="12"/>
      <c r="DC6" s="12"/>
      <c r="DD6" s="208"/>
      <c r="DE6" s="13" t="s">
        <v>248</v>
      </c>
      <c r="DG6" s="9" t="s">
        <v>562</v>
      </c>
      <c r="DH6" s="10"/>
      <c r="DI6" s="11"/>
      <c r="DJ6" s="12"/>
      <c r="DK6" s="12"/>
      <c r="DL6" s="12"/>
      <c r="DM6" s="12"/>
      <c r="DN6" s="208"/>
      <c r="DO6" s="13" t="s">
        <v>248</v>
      </c>
    </row>
    <row r="7" spans="1:119">
      <c r="A7" s="5" t="s">
        <v>2</v>
      </c>
      <c r="B7" s="10">
        <v>3</v>
      </c>
      <c r="C7" s="11">
        <v>36</v>
      </c>
      <c r="D7" s="12">
        <v>22010.282912079998</v>
      </c>
      <c r="E7" s="12">
        <v>18064.731536791729</v>
      </c>
      <c r="F7" s="12">
        <v>3945.5513752882703</v>
      </c>
      <c r="G7" s="12">
        <v>0</v>
      </c>
      <c r="H7" s="208">
        <v>20127.739133149997</v>
      </c>
      <c r="I7" s="8" t="s">
        <v>193</v>
      </c>
      <c r="K7" s="5" t="s">
        <v>2</v>
      </c>
      <c r="L7" s="10">
        <v>3</v>
      </c>
      <c r="M7" s="11">
        <v>37</v>
      </c>
      <c r="N7" s="12">
        <v>24547.115060014599</v>
      </c>
      <c r="O7" s="12">
        <v>19209.86</v>
      </c>
      <c r="P7" s="12">
        <v>0</v>
      </c>
      <c r="Q7" s="12">
        <v>5337.25</v>
      </c>
      <c r="R7" s="208">
        <v>22270.38</v>
      </c>
      <c r="S7" s="8" t="s">
        <v>193</v>
      </c>
      <c r="U7" s="5" t="s">
        <v>2</v>
      </c>
      <c r="V7" s="10">
        <v>3</v>
      </c>
      <c r="W7" s="11">
        <v>37</v>
      </c>
      <c r="X7" s="12">
        <v>25452.670767751308</v>
      </c>
      <c r="Y7" s="12">
        <v>19531.979175550227</v>
      </c>
      <c r="Z7" s="12">
        <v>0</v>
      </c>
      <c r="AA7" s="12">
        <v>5920.6915922010803</v>
      </c>
      <c r="AB7" s="12">
        <v>23234</v>
      </c>
      <c r="AC7" s="8" t="s">
        <v>193</v>
      </c>
      <c r="AE7" s="5" t="s">
        <v>2</v>
      </c>
      <c r="AF7" s="10">
        <v>3</v>
      </c>
      <c r="AG7" s="11">
        <v>37</v>
      </c>
      <c r="AH7" s="12" t="e">
        <f>'Tabel 10'!#REF!</f>
        <v>#REF!</v>
      </c>
      <c r="AI7" s="12" t="e">
        <f>AH7-AK7</f>
        <v>#REF!</v>
      </c>
      <c r="AJ7" s="12">
        <v>0</v>
      </c>
      <c r="AK7" s="12" t="e">
        <f>'Tabel 10'!#REF!+'Tabel 10'!#REF!+'Tabel 10'!#REF!-'Tabel 10'!#REF!-'Tabel 10'!#REF!</f>
        <v>#REF!</v>
      </c>
      <c r="AL7" s="12" t="e">
        <f>'Tabel 10'!#REF!+'Tabel 10'!#REF!</f>
        <v>#REF!</v>
      </c>
      <c r="AM7" s="8" t="s">
        <v>193</v>
      </c>
      <c r="AO7" s="5" t="s">
        <v>2</v>
      </c>
      <c r="AP7" s="10">
        <v>3</v>
      </c>
      <c r="AQ7" s="11">
        <v>37</v>
      </c>
      <c r="AR7" s="12">
        <f>'Tabel 10'!B21</f>
        <v>0</v>
      </c>
      <c r="AS7" s="12">
        <f>AR7-AT7</f>
        <v>0</v>
      </c>
      <c r="AT7" s="12">
        <f>'Tabel 10'!B33+'Tabel 10'!B36+'Tabel 10'!B39-'Tabel 10'!B37-'Tabel 10'!B40</f>
        <v>0</v>
      </c>
      <c r="AU7" s="12">
        <v>0</v>
      </c>
      <c r="AV7" s="12">
        <f>'Tabel 10'!B5+'Tabel 10'!B10</f>
        <v>0</v>
      </c>
      <c r="AW7" s="8" t="s">
        <v>193</v>
      </c>
      <c r="AY7" s="5" t="s">
        <v>2</v>
      </c>
      <c r="AZ7" s="230">
        <v>3</v>
      </c>
      <c r="BA7" s="231">
        <v>37</v>
      </c>
      <c r="BB7" s="232">
        <f>'Tabel 10'!C21</f>
        <v>0</v>
      </c>
      <c r="BC7" s="232">
        <f>BB7-BE7</f>
        <v>0</v>
      </c>
      <c r="BD7" s="232">
        <v>0</v>
      </c>
      <c r="BE7" s="232">
        <f>'Tabel 10'!C33+'Tabel 10'!C36+'Tabel 10'!C39-'Tabel 10'!C37-'Tabel 10'!C40</f>
        <v>0</v>
      </c>
      <c r="BF7" s="232">
        <f>'Tabel 10'!C5+'Tabel 10'!C10</f>
        <v>0</v>
      </c>
      <c r="BG7" s="8" t="s">
        <v>193</v>
      </c>
      <c r="BI7" s="5" t="s">
        <v>2</v>
      </c>
      <c r="BJ7" s="10">
        <v>3</v>
      </c>
      <c r="BK7" s="11">
        <v>37</v>
      </c>
      <c r="BL7" s="12">
        <f>'Tabel 10'!D21</f>
        <v>0</v>
      </c>
      <c r="BM7" s="12">
        <f>BL7-BO7</f>
        <v>0</v>
      </c>
      <c r="BN7" s="12">
        <v>0</v>
      </c>
      <c r="BO7" s="12">
        <f>'Tabel 10'!D33+'Tabel 10'!D36+'Tabel 10'!D39-'Tabel 10'!D37-'Tabel 10'!D40</f>
        <v>0</v>
      </c>
      <c r="BP7" s="12">
        <f>'Tabel 10'!D5+'Tabel 10'!D10</f>
        <v>0</v>
      </c>
      <c r="BQ7" s="8" t="s">
        <v>193</v>
      </c>
      <c r="BS7" s="5" t="s">
        <v>2</v>
      </c>
      <c r="BT7" s="10"/>
      <c r="BU7" s="11"/>
      <c r="BV7" s="12">
        <f>'Tabel 10'!E21</f>
        <v>0</v>
      </c>
      <c r="BW7" s="12">
        <f>BV7-BY7</f>
        <v>0</v>
      </c>
      <c r="BX7" s="12">
        <v>0</v>
      </c>
      <c r="BY7" s="12">
        <f>'Tabel 10'!E33+'Tabel 10'!E36+'Tabel 10'!E39-'Tabel 10'!E37-'Tabel 10'!E40</f>
        <v>0</v>
      </c>
      <c r="BZ7" s="12">
        <f>'Tabel 10'!E5+'Tabel 10'!E10</f>
        <v>0</v>
      </c>
      <c r="CA7" s="8" t="s">
        <v>193</v>
      </c>
      <c r="CC7" s="5" t="s">
        <v>2</v>
      </c>
      <c r="CD7" s="10"/>
      <c r="CE7" s="11"/>
      <c r="CF7" s="12">
        <f>'Tabel 10'!F21</f>
        <v>0</v>
      </c>
      <c r="CG7" s="12">
        <f>CF7-CI7</f>
        <v>0</v>
      </c>
      <c r="CH7" s="12">
        <v>0</v>
      </c>
      <c r="CI7" s="12">
        <f>'Tabel 10'!F33+'Tabel 10'!F36+'Tabel 10'!F39-'Tabel 10'!F37-'Tabel 10'!F40</f>
        <v>0</v>
      </c>
      <c r="CJ7" s="12">
        <f>'Tabel 10'!F5+'Tabel 10'!F10</f>
        <v>588.91371819599999</v>
      </c>
      <c r="CK7" s="8" t="s">
        <v>193</v>
      </c>
      <c r="CM7" s="5" t="s">
        <v>2</v>
      </c>
      <c r="CN7" s="10"/>
      <c r="CO7" s="11"/>
      <c r="CP7" s="12">
        <f>'Tabel 10'!G21</f>
        <v>0</v>
      </c>
      <c r="CQ7" s="12">
        <f>CP7-CS7</f>
        <v>0</v>
      </c>
      <c r="CR7" s="12">
        <v>0</v>
      </c>
      <c r="CS7" s="12">
        <f>'Tabel 10'!G33+'Tabel 10'!G36+'Tabel 10'!G39-'Tabel 10'!G37-'Tabel 10'!G40</f>
        <v>0</v>
      </c>
      <c r="CT7" s="12">
        <f>'Tabel 10'!G5+'Tabel 10'!G10</f>
        <v>526.63088544699997</v>
      </c>
      <c r="CU7" s="8" t="s">
        <v>193</v>
      </c>
      <c r="CW7" s="5" t="s">
        <v>2</v>
      </c>
      <c r="CX7" s="10"/>
      <c r="CY7" s="11"/>
      <c r="CZ7" s="12">
        <f>'Tabel 10'!H21</f>
        <v>0</v>
      </c>
      <c r="DA7" s="12">
        <f>CZ7-DC7</f>
        <v>0</v>
      </c>
      <c r="DB7" s="12">
        <v>0</v>
      </c>
      <c r="DC7" s="12">
        <f>'Tabel 10'!H33+'Tabel 10'!H36+'Tabel 10'!H39-'Tabel 10'!H37-'Tabel 10'!H40</f>
        <v>0</v>
      </c>
      <c r="DD7" s="12">
        <f>'Tabel 10'!H5+'Tabel 10'!H10</f>
        <v>502.64261680300001</v>
      </c>
      <c r="DE7" s="8" t="s">
        <v>193</v>
      </c>
      <c r="DG7" s="5" t="s">
        <v>2</v>
      </c>
      <c r="DH7" s="10"/>
      <c r="DI7" s="11"/>
      <c r="DJ7" s="12">
        <f>'Tabel 10'!J21</f>
        <v>0</v>
      </c>
      <c r="DK7" s="12">
        <f>DJ7-DM7</f>
        <v>0</v>
      </c>
      <c r="DL7" s="12">
        <v>0</v>
      </c>
      <c r="DM7" s="12">
        <f>'Tabel 10'!J33+'Tabel 10'!J36+'Tabel 10'!J39-'Tabel 10'!J37-'Tabel 10'!J40</f>
        <v>0</v>
      </c>
      <c r="DN7" s="12">
        <f>'Tabel 10'!J5+'Tabel 10'!J10</f>
        <v>406.63132010999999</v>
      </c>
      <c r="DO7" s="8" t="s">
        <v>193</v>
      </c>
    </row>
    <row r="8" spans="1:119">
      <c r="A8" s="5" t="s">
        <v>194</v>
      </c>
      <c r="B8" s="10">
        <v>4</v>
      </c>
      <c r="C8" s="11">
        <v>2</v>
      </c>
      <c r="D8" s="12">
        <v>560.01736988146604</v>
      </c>
      <c r="E8" s="12">
        <v>432.11201674952503</v>
      </c>
      <c r="F8" s="12">
        <v>127.905353131941</v>
      </c>
      <c r="G8" s="12">
        <v>0</v>
      </c>
      <c r="H8" s="208">
        <v>447.42592524381399</v>
      </c>
      <c r="I8" s="8" t="s">
        <v>195</v>
      </c>
      <c r="K8" s="5" t="s">
        <v>194</v>
      </c>
      <c r="L8" s="10">
        <v>4</v>
      </c>
      <c r="M8" s="11">
        <v>2</v>
      </c>
      <c r="N8" s="12">
        <v>460.95944283873001</v>
      </c>
      <c r="O8" s="12">
        <v>365.60407144611901</v>
      </c>
      <c r="P8" s="12">
        <v>0</v>
      </c>
      <c r="Q8" s="12">
        <v>95.355371392611303</v>
      </c>
      <c r="R8" s="208">
        <v>385.51327137763201</v>
      </c>
      <c r="S8" s="8" t="s">
        <v>195</v>
      </c>
      <c r="U8" s="5" t="s">
        <v>194</v>
      </c>
      <c r="V8" s="10">
        <v>4</v>
      </c>
      <c r="W8" s="11">
        <v>3</v>
      </c>
      <c r="X8" s="12">
        <v>459.60269907848431</v>
      </c>
      <c r="Y8" s="12">
        <v>364.49468580587302</v>
      </c>
      <c r="Z8" s="12">
        <v>0</v>
      </c>
      <c r="AA8" s="12">
        <v>95.108013272611288</v>
      </c>
      <c r="AB8" s="208">
        <v>380</v>
      </c>
      <c r="AC8" s="8" t="s">
        <v>195</v>
      </c>
      <c r="AE8" s="5" t="s">
        <v>194</v>
      </c>
      <c r="AF8" s="10">
        <v>4</v>
      </c>
      <c r="AG8" s="11">
        <v>3</v>
      </c>
      <c r="AH8" s="12" t="e">
        <f>'Tabel 14'!#REF!</f>
        <v>#REF!</v>
      </c>
      <c r="AI8" s="12" t="e">
        <f>AH8-AK8</f>
        <v>#REF!</v>
      </c>
      <c r="AJ8" s="12">
        <v>0</v>
      </c>
      <c r="AK8" s="12" t="e">
        <f>'Tabel 14'!#REF!</f>
        <v>#REF!</v>
      </c>
      <c r="AL8" s="208" t="e">
        <f>'Tabel 14'!#REF!</f>
        <v>#REF!</v>
      </c>
      <c r="AM8" s="8" t="s">
        <v>195</v>
      </c>
      <c r="AO8" s="5" t="s">
        <v>194</v>
      </c>
      <c r="AP8" s="10">
        <v>4</v>
      </c>
      <c r="AQ8" s="11">
        <v>3</v>
      </c>
      <c r="AR8" s="12">
        <f>'Tabel 14'!B20</f>
        <v>468.55669858596087</v>
      </c>
      <c r="AS8" s="12">
        <f>AR8-AT8</f>
        <v>373.59246181334959</v>
      </c>
      <c r="AT8" s="12">
        <f>'Tabel 14'!B27</f>
        <v>94.964236772611287</v>
      </c>
      <c r="AU8" s="12">
        <v>0</v>
      </c>
      <c r="AV8" s="208">
        <f>'Tabel 14'!B9</f>
        <v>382.82266062346724</v>
      </c>
      <c r="AW8" s="8" t="s">
        <v>195</v>
      </c>
      <c r="AY8" s="5" t="s">
        <v>194</v>
      </c>
      <c r="AZ8" s="230">
        <v>4</v>
      </c>
      <c r="BA8" s="231">
        <v>3</v>
      </c>
      <c r="BB8" s="232">
        <f>'Tabel 14'!C20</f>
        <v>1081.7331502706347</v>
      </c>
      <c r="BC8" s="232">
        <f>BB8-BE8</f>
        <v>749.784486506657</v>
      </c>
      <c r="BD8" s="232">
        <v>0</v>
      </c>
      <c r="BE8" s="232">
        <f>'Tabel 14'!C27</f>
        <v>331.94866376397766</v>
      </c>
      <c r="BF8" s="229">
        <f>'Tabel 14'!C9</f>
        <v>760.37355862655829</v>
      </c>
      <c r="BG8" s="8" t="s">
        <v>195</v>
      </c>
      <c r="BI8" s="5" t="s">
        <v>194</v>
      </c>
      <c r="BJ8" s="10">
        <v>4</v>
      </c>
      <c r="BK8" s="11">
        <v>3</v>
      </c>
      <c r="BL8" s="12">
        <f>'Tabel 14'!D20</f>
        <v>1056.4008887832163</v>
      </c>
      <c r="BM8" s="12">
        <f>BL8-BO8</f>
        <v>727.94477439923867</v>
      </c>
      <c r="BN8" s="12">
        <v>0</v>
      </c>
      <c r="BO8" s="12">
        <f>'Tabel 14'!D27</f>
        <v>328.45611438397765</v>
      </c>
      <c r="BP8" s="208">
        <f>'Tabel 14'!D9</f>
        <v>732.6308005197186</v>
      </c>
      <c r="BQ8" s="8" t="s">
        <v>195</v>
      </c>
      <c r="BS8" s="5" t="s">
        <v>194</v>
      </c>
      <c r="BT8" s="10"/>
      <c r="BU8" s="11"/>
      <c r="BV8" s="12">
        <f>'Tabel 14'!E20</f>
        <v>1043.0900352866779</v>
      </c>
      <c r="BW8" s="12">
        <f>BV8-BY8</f>
        <v>694.69490076270029</v>
      </c>
      <c r="BX8" s="12">
        <v>0</v>
      </c>
      <c r="BY8" s="12">
        <f>'Tabel 14'!E27</f>
        <v>348.39513452397762</v>
      </c>
      <c r="BZ8" s="208">
        <f>'Tabel 14'!E9</f>
        <v>705.76866963055227</v>
      </c>
      <c r="CA8" s="8" t="s">
        <v>195</v>
      </c>
      <c r="CC8" s="5" t="s">
        <v>194</v>
      </c>
      <c r="CD8" s="10"/>
      <c r="CE8" s="11"/>
      <c r="CF8" s="12">
        <f>'Tabel 14'!F20</f>
        <v>1038.5227902254212</v>
      </c>
      <c r="CG8" s="12">
        <f>CF8-CI8</f>
        <v>657.55070504544346</v>
      </c>
      <c r="CH8" s="12">
        <v>0</v>
      </c>
      <c r="CI8" s="12">
        <f>'Tabel 14'!F27</f>
        <v>380.97208517997768</v>
      </c>
      <c r="CJ8" s="208">
        <f>'Tabel 14'!F9</f>
        <v>704.9634516105026</v>
      </c>
      <c r="CK8" s="8" t="s">
        <v>195</v>
      </c>
      <c r="CM8" s="5" t="s">
        <v>194</v>
      </c>
      <c r="CN8" s="10"/>
      <c r="CO8" s="11"/>
      <c r="CP8" s="12">
        <f>'Tabel 14'!G20</f>
        <v>1042.23</v>
      </c>
      <c r="CQ8" s="12">
        <f>CP8-CS8</f>
        <v>659.68000000000006</v>
      </c>
      <c r="CR8" s="12">
        <v>0</v>
      </c>
      <c r="CS8" s="12">
        <f>'Tabel 14'!G27</f>
        <v>382.55</v>
      </c>
      <c r="CT8" s="208">
        <f>'Tabel 14'!G9</f>
        <v>715.9</v>
      </c>
      <c r="CU8" s="8" t="s">
        <v>195</v>
      </c>
      <c r="CW8" s="5" t="s">
        <v>194</v>
      </c>
      <c r="CX8" s="10"/>
      <c r="CY8" s="11"/>
      <c r="CZ8" s="12">
        <f>'Tabel 14'!H20</f>
        <v>1051.52036258818</v>
      </c>
      <c r="DA8" s="12">
        <f>CZ8-DC8</f>
        <v>665.04706150727998</v>
      </c>
      <c r="DB8" s="12">
        <v>0</v>
      </c>
      <c r="DC8" s="12">
        <f>'Tabel 14'!H27</f>
        <v>386.4733010809</v>
      </c>
      <c r="DD8" s="208">
        <f>'Tabel 14'!H9</f>
        <v>727.72736828075858</v>
      </c>
      <c r="DE8" s="8" t="s">
        <v>195</v>
      </c>
      <c r="DG8" s="5" t="s">
        <v>194</v>
      </c>
      <c r="DH8" s="10"/>
      <c r="DI8" s="11"/>
      <c r="DJ8" s="12">
        <f>'Tabel 14'!I20</f>
        <v>1092.47357469236</v>
      </c>
      <c r="DK8" s="12">
        <f>DJ8-DM8</f>
        <v>709.17590136006993</v>
      </c>
      <c r="DL8" s="12">
        <v>0</v>
      </c>
      <c r="DM8" s="12">
        <f>'Tabel 14'!I27</f>
        <v>383.29767333229</v>
      </c>
      <c r="DN8" s="208">
        <f>'Tabel 14'!I9</f>
        <v>752.60635444858008</v>
      </c>
      <c r="DO8" s="8" t="s">
        <v>195</v>
      </c>
    </row>
    <row r="9" spans="1:119">
      <c r="A9" s="5" t="s">
        <v>3</v>
      </c>
      <c r="B9" s="10">
        <v>2</v>
      </c>
      <c r="C9" s="11">
        <v>4</v>
      </c>
      <c r="D9" s="12">
        <v>15780</v>
      </c>
      <c r="E9" s="12">
        <v>10292</v>
      </c>
      <c r="F9" s="12">
        <v>1776</v>
      </c>
      <c r="G9" s="12">
        <v>0</v>
      </c>
      <c r="H9" s="208">
        <v>568</v>
      </c>
      <c r="I9" s="8" t="s">
        <v>197</v>
      </c>
      <c r="K9" s="5" t="s">
        <v>3</v>
      </c>
      <c r="L9" s="10">
        <v>2</v>
      </c>
      <c r="M9" s="11">
        <v>4</v>
      </c>
      <c r="N9" s="12">
        <v>15873.536189091668</v>
      </c>
      <c r="O9" s="12">
        <v>11172.565645341308</v>
      </c>
      <c r="P9" s="12">
        <v>0</v>
      </c>
      <c r="Q9" s="12">
        <v>905.21778148565068</v>
      </c>
      <c r="R9" s="208">
        <v>587.37077742407007</v>
      </c>
      <c r="S9" s="8" t="s">
        <v>197</v>
      </c>
      <c r="U9" s="5" t="s">
        <v>3</v>
      </c>
      <c r="V9" s="10">
        <v>2</v>
      </c>
      <c r="W9" s="11">
        <v>5</v>
      </c>
      <c r="X9" s="12" t="e">
        <f>'Tabel 17'!#REF!+'Tabel 19'!#REF!+'Tabel 21'!#REF!</f>
        <v>#REF!</v>
      </c>
      <c r="Y9" s="12" t="e">
        <f>'Tabel 17'!#REF!+'Tabel 19'!#REF!</f>
        <v>#REF!</v>
      </c>
      <c r="Z9" s="12">
        <v>0</v>
      </c>
      <c r="AA9" s="12" t="e">
        <f>'Tabel 17'!#REF!+'Tabel 19'!#REF!</f>
        <v>#REF!</v>
      </c>
      <c r="AB9" s="208">
        <v>588</v>
      </c>
      <c r="AC9" s="8" t="s">
        <v>197</v>
      </c>
      <c r="AE9" s="5" t="s">
        <v>3</v>
      </c>
      <c r="AF9" s="10">
        <v>2</v>
      </c>
      <c r="AG9" s="11">
        <v>4</v>
      </c>
      <c r="AH9" s="12" t="e">
        <f>'Tabel 17'!#REF!+'Tabel 19'!#REF!+'Tabel 21'!#REF!</f>
        <v>#REF!</v>
      </c>
      <c r="AI9" s="12" t="e">
        <f>'Tabel 17'!#REF!+'Tabel 19'!#REF!</f>
        <v>#REF!</v>
      </c>
      <c r="AJ9" s="12">
        <v>0</v>
      </c>
      <c r="AK9" s="12" t="e">
        <f>'Tabel 17'!#REF!+'Tabel 19'!#REF!</f>
        <v>#REF!</v>
      </c>
      <c r="AL9" s="208" t="e">
        <f>'Tabel 17'!#REF!</f>
        <v>#REF!</v>
      </c>
      <c r="AM9" s="8" t="s">
        <v>197</v>
      </c>
      <c r="AO9" s="5" t="s">
        <v>3</v>
      </c>
      <c r="AP9" s="10">
        <v>2</v>
      </c>
      <c r="AQ9" s="11">
        <v>4</v>
      </c>
      <c r="AR9" s="12">
        <f>'Tabel 17'!B26+'Tabel 19'!B19+'Tabel 21'!B9</f>
        <v>16963.388688670228</v>
      </c>
      <c r="AS9" s="12">
        <f>'Tabel 17'!B47+'Tabel 19'!B20</f>
        <v>11751.148110325854</v>
      </c>
      <c r="AT9" s="12">
        <f>'Tabel 17'!B61+'Tabel 19'!B34</f>
        <v>1132.5513580546899</v>
      </c>
      <c r="AU9" s="12">
        <v>0</v>
      </c>
      <c r="AV9" s="208">
        <f>'Tabel 17'!B8</f>
        <v>577.97950249999997</v>
      </c>
      <c r="AW9" s="8" t="s">
        <v>197</v>
      </c>
      <c r="AY9" s="5" t="s">
        <v>3</v>
      </c>
      <c r="AZ9" s="230">
        <v>2</v>
      </c>
      <c r="BA9" s="231">
        <v>4</v>
      </c>
      <c r="BB9" s="232">
        <f>'Tabel 17'!C26+'Tabel 19'!C19+'Tabel 21'!C9</f>
        <v>17250.237179380951</v>
      </c>
      <c r="BC9" s="232">
        <f>'Tabel 17'!C47+'Tabel 19'!C20</f>
        <v>12038.28808877723</v>
      </c>
      <c r="BD9" s="232">
        <v>0</v>
      </c>
      <c r="BE9" s="232">
        <f>'Tabel 17'!C61+'Tabel 19'!C34</f>
        <v>1233.1857120865197</v>
      </c>
      <c r="BF9" s="229">
        <f>'Tabel 17'!C8+'Tabel 19'!C8</f>
        <v>582.35585742407</v>
      </c>
      <c r="BG9" s="8" t="s">
        <v>197</v>
      </c>
      <c r="BI9" s="5" t="s">
        <v>3</v>
      </c>
      <c r="BJ9" s="10">
        <v>2</v>
      </c>
      <c r="BK9" s="11">
        <v>4</v>
      </c>
      <c r="BL9" s="21">
        <f>'Tabel 17'!D26+'Tabel 19'!D19+'Tabel 21'!D9</f>
        <v>17197.191652197944</v>
      </c>
      <c r="BM9" s="12">
        <f>'Tabel 17'!D47+'Tabel 19'!D20</f>
        <v>11951.580828315165</v>
      </c>
      <c r="BN9" s="12">
        <v>0</v>
      </c>
      <c r="BO9" s="12">
        <f>'Tabel 17'!D61+'Tabel 19'!D34</f>
        <v>1279.0452466847792</v>
      </c>
      <c r="BP9" s="208">
        <f>'Tabel 17'!D8+'Tabel 19'!D8</f>
        <v>580.17005242407004</v>
      </c>
      <c r="BQ9" s="8" t="s">
        <v>197</v>
      </c>
      <c r="BS9" s="5" t="s">
        <v>3</v>
      </c>
      <c r="BT9" s="10"/>
      <c r="BU9" s="11"/>
      <c r="BV9" s="21">
        <f>'Tabel 17'!E26+'Tabel 19'!E19+'Tabel 21'!E9</f>
        <v>17602.900433725277</v>
      </c>
      <c r="BW9" s="12">
        <f>'Tabel 17'!E47+'Tabel 19'!E20</f>
        <v>12048.961995741089</v>
      </c>
      <c r="BX9" s="12"/>
      <c r="BY9" s="12"/>
      <c r="BZ9" s="208"/>
      <c r="CA9" s="8" t="s">
        <v>197</v>
      </c>
      <c r="CC9" s="5" t="s">
        <v>3</v>
      </c>
      <c r="CD9" s="10"/>
      <c r="CE9" s="11"/>
      <c r="CF9" s="21">
        <f>'Tabel 17'!F26+'Tabel 19'!F19+'Tabel 21'!F9</f>
        <v>17176.944615440876</v>
      </c>
      <c r="CG9" s="12">
        <f>'Tabel 17'!F47+'Tabel 19'!F20</f>
        <v>11510.193214576288</v>
      </c>
      <c r="CH9" s="12"/>
      <c r="CI9" s="12"/>
      <c r="CJ9" s="208"/>
      <c r="CK9" s="8" t="s">
        <v>197</v>
      </c>
      <c r="CM9" s="5" t="s">
        <v>3</v>
      </c>
      <c r="CN9" s="10"/>
      <c r="CO9" s="11"/>
      <c r="CP9" s="12"/>
      <c r="CQ9" s="12">
        <f>'Tabel 17'!G47+'Tabel 19'!G20</f>
        <v>11401.186434326308</v>
      </c>
      <c r="CR9" s="12"/>
      <c r="CS9" s="12"/>
      <c r="CT9" s="208"/>
      <c r="CU9" s="8" t="s">
        <v>197</v>
      </c>
      <c r="CW9" s="5" t="s">
        <v>3</v>
      </c>
      <c r="CX9" s="10"/>
      <c r="CY9" s="11"/>
      <c r="CZ9" s="12">
        <f>'Tabel 17'!H26+'Tabel 19'!H19+'Tabel 21'!H9</f>
        <v>18292.96227818415</v>
      </c>
      <c r="DA9" s="12"/>
      <c r="DB9" s="12"/>
      <c r="DC9" s="12"/>
      <c r="DD9" s="208"/>
      <c r="DE9" s="8" t="s">
        <v>197</v>
      </c>
      <c r="DG9" s="5" t="s">
        <v>3</v>
      </c>
      <c r="DH9" s="10"/>
      <c r="DI9" s="11"/>
      <c r="DJ9" s="12">
        <f>'Tabel 17'!I26+'Tabel 19'!I19+'Tabel 21'!I9</f>
        <v>18428.992431619798</v>
      </c>
      <c r="DK9" s="12"/>
      <c r="DL9" s="12"/>
      <c r="DM9" s="12"/>
      <c r="DN9" s="208"/>
      <c r="DO9" s="8" t="s">
        <v>197</v>
      </c>
    </row>
    <row r="10" spans="1:119">
      <c r="A10" s="5" t="s">
        <v>4</v>
      </c>
      <c r="B10" s="14">
        <v>7</v>
      </c>
      <c r="C10" s="11">
        <v>0</v>
      </c>
      <c r="D10" s="15">
        <v>34.212818304519999</v>
      </c>
      <c r="E10" s="11">
        <v>23.895548043649999</v>
      </c>
      <c r="F10" s="11">
        <v>4.3766203998700002</v>
      </c>
      <c r="G10" s="11">
        <v>5.9406498609999998</v>
      </c>
      <c r="H10" s="208">
        <v>16.337886815000001</v>
      </c>
      <c r="I10" s="8" t="s">
        <v>196</v>
      </c>
      <c r="K10" s="5" t="s">
        <v>4</v>
      </c>
      <c r="L10" s="14">
        <v>8</v>
      </c>
      <c r="M10" s="11">
        <v>0</v>
      </c>
      <c r="N10" s="15">
        <v>42.575896275520002</v>
      </c>
      <c r="O10" s="11">
        <v>26.992593118649999</v>
      </c>
      <c r="P10" s="11">
        <v>10.606149861</v>
      </c>
      <c r="Q10" s="11">
        <v>4.97715329587</v>
      </c>
      <c r="R10" s="208">
        <v>22.476112014999998</v>
      </c>
      <c r="S10" s="8" t="s">
        <v>196</v>
      </c>
      <c r="U10" s="5" t="s">
        <v>4</v>
      </c>
      <c r="V10" s="14">
        <v>11</v>
      </c>
      <c r="W10" s="11">
        <v>0</v>
      </c>
      <c r="X10" s="15">
        <v>59.52</v>
      </c>
      <c r="Y10" s="11">
        <v>34.4</v>
      </c>
      <c r="Z10" s="11">
        <v>18.13</v>
      </c>
      <c r="AA10" s="11">
        <v>6.99</v>
      </c>
      <c r="AB10" s="208">
        <v>28</v>
      </c>
      <c r="AC10" s="8" t="s">
        <v>196</v>
      </c>
      <c r="AE10" s="5" t="s">
        <v>4</v>
      </c>
      <c r="AF10" s="14">
        <v>11</v>
      </c>
      <c r="AG10" s="11">
        <v>0</v>
      </c>
      <c r="AH10" s="15">
        <v>59.52</v>
      </c>
      <c r="AI10" s="11">
        <v>34.4</v>
      </c>
      <c r="AJ10" s="11">
        <v>18.13</v>
      </c>
      <c r="AK10" s="11">
        <v>6.99</v>
      </c>
      <c r="AL10" s="208">
        <v>27.588244335000002</v>
      </c>
      <c r="AM10" s="8" t="s">
        <v>196</v>
      </c>
      <c r="AO10" s="5" t="s">
        <v>4</v>
      </c>
      <c r="AP10" s="14">
        <v>11</v>
      </c>
      <c r="AQ10" s="11">
        <v>0</v>
      </c>
      <c r="AR10" s="15">
        <v>59.52</v>
      </c>
      <c r="AS10" s="11">
        <v>34.4</v>
      </c>
      <c r="AT10" s="11">
        <v>6.99</v>
      </c>
      <c r="AU10" s="11">
        <v>18.13</v>
      </c>
      <c r="AV10" s="208">
        <v>27.588244335000002</v>
      </c>
      <c r="AW10" s="8" t="s">
        <v>196</v>
      </c>
      <c r="AY10" s="5" t="s">
        <v>4</v>
      </c>
      <c r="AZ10" s="233">
        <v>12</v>
      </c>
      <c r="BA10" s="231">
        <v>0</v>
      </c>
      <c r="BB10" s="234">
        <v>60.023098871660004</v>
      </c>
      <c r="BC10" s="231">
        <v>34.396783575660002</v>
      </c>
      <c r="BD10" s="231">
        <v>18.130920627999998</v>
      </c>
      <c r="BE10" s="231">
        <v>7.4953946680000003</v>
      </c>
      <c r="BF10" s="229">
        <v>27.588244335000002</v>
      </c>
      <c r="BG10" s="8" t="s">
        <v>196</v>
      </c>
      <c r="BI10" s="5" t="s">
        <v>4</v>
      </c>
      <c r="BJ10" s="14">
        <v>12</v>
      </c>
      <c r="BK10" s="11">
        <v>0</v>
      </c>
      <c r="BL10" s="15"/>
      <c r="BM10" s="11"/>
      <c r="BN10" s="11"/>
      <c r="BO10" s="11"/>
      <c r="BP10" s="208"/>
      <c r="BQ10" s="8" t="s">
        <v>196</v>
      </c>
      <c r="BS10" s="5" t="s">
        <v>4</v>
      </c>
      <c r="BT10" s="14"/>
      <c r="BU10" s="11"/>
      <c r="BV10" s="15"/>
      <c r="BW10" s="11"/>
      <c r="BX10" s="11"/>
      <c r="BY10" s="11"/>
      <c r="BZ10" s="208"/>
      <c r="CA10" s="8" t="s">
        <v>196</v>
      </c>
      <c r="CC10" s="5" t="s">
        <v>4</v>
      </c>
      <c r="CD10" s="14"/>
      <c r="CE10" s="11"/>
      <c r="CF10" s="15"/>
      <c r="CG10" s="11"/>
      <c r="CH10" s="11"/>
      <c r="CI10" s="11"/>
      <c r="CJ10" s="208"/>
      <c r="CK10" s="8" t="s">
        <v>196</v>
      </c>
      <c r="CM10" s="5" t="s">
        <v>4</v>
      </c>
      <c r="CN10" s="14"/>
      <c r="CO10" s="11"/>
      <c r="CP10" s="15"/>
      <c r="CQ10" s="11"/>
      <c r="CR10" s="11"/>
      <c r="CS10" s="11"/>
      <c r="CT10" s="208"/>
      <c r="CU10" s="8" t="s">
        <v>196</v>
      </c>
      <c r="CW10" s="5" t="s">
        <v>4</v>
      </c>
      <c r="CX10" s="14"/>
      <c r="CY10" s="11"/>
      <c r="CZ10" s="15"/>
      <c r="DA10" s="11"/>
      <c r="DB10" s="11"/>
      <c r="DC10" s="11"/>
      <c r="DD10" s="208"/>
      <c r="DE10" s="8" t="s">
        <v>196</v>
      </c>
      <c r="DG10" s="5" t="s">
        <v>4</v>
      </c>
      <c r="DH10" s="14"/>
      <c r="DI10" s="11"/>
      <c r="DJ10" s="15"/>
      <c r="DK10" s="11"/>
      <c r="DL10" s="11"/>
      <c r="DM10" s="11"/>
      <c r="DN10" s="208"/>
      <c r="DO10" s="8" t="s">
        <v>196</v>
      </c>
    </row>
    <row r="11" spans="1:119" ht="10.5" thickBot="1">
      <c r="A11" s="16" t="s">
        <v>249</v>
      </c>
      <c r="B11" s="17">
        <f>SUM(B4:B10)</f>
        <v>24</v>
      </c>
      <c r="C11" s="18">
        <f>SUM(C4:C10)</f>
        <v>87</v>
      </c>
      <c r="D11" s="210">
        <f>SUM(D4:D10)</f>
        <v>65573.513100265991</v>
      </c>
      <c r="E11" s="210">
        <f t="shared" ref="E11:H11" si="18">SUM(E4:E10)</f>
        <v>34518.739101584906</v>
      </c>
      <c r="F11" s="210">
        <f t="shared" si="18"/>
        <v>27335.833348820081</v>
      </c>
      <c r="G11" s="210">
        <f>SUM(G4:G10)</f>
        <v>5.9406498609999998</v>
      </c>
      <c r="H11" s="211">
        <f t="shared" si="18"/>
        <v>44293.502945208813</v>
      </c>
      <c r="I11" s="19" t="s">
        <v>564</v>
      </c>
      <c r="K11" s="16" t="s">
        <v>249</v>
      </c>
      <c r="L11" s="17">
        <f>SUM(L4:L10)</f>
        <v>25</v>
      </c>
      <c r="M11" s="18">
        <f>SUM(M4:M10)</f>
        <v>88</v>
      </c>
      <c r="N11" s="210">
        <f t="shared" ref="N11:R11" si="19">SUM(N4:N10)</f>
        <v>69478.321518140525</v>
      </c>
      <c r="O11" s="210">
        <f t="shared" si="19"/>
        <v>37176.193379746081</v>
      </c>
      <c r="P11" s="210">
        <f>SUM(P4:P10)</f>
        <v>10.606149861</v>
      </c>
      <c r="Q11" s="210">
        <f t="shared" si="19"/>
        <v>28495.764134944133</v>
      </c>
      <c r="R11" s="211">
        <f t="shared" si="19"/>
        <v>47213.7749066467</v>
      </c>
      <c r="S11" s="19" t="s">
        <v>564</v>
      </c>
      <c r="U11" s="16" t="s">
        <v>249</v>
      </c>
      <c r="V11" s="17">
        <f>SUM(V4:V10)</f>
        <v>29</v>
      </c>
      <c r="W11" s="18">
        <f>SUM(W4:W10)</f>
        <v>91</v>
      </c>
      <c r="X11" s="210" t="e">
        <f t="shared" ref="X11:Y11" si="20">SUM(X4:X10)</f>
        <v>#REF!</v>
      </c>
      <c r="Y11" s="210" t="e">
        <f t="shared" si="20"/>
        <v>#REF!</v>
      </c>
      <c r="Z11" s="210">
        <f>SUM(Z4:Z10)</f>
        <v>18.13</v>
      </c>
      <c r="AA11" s="210" t="e">
        <f>SUM(AA4:AA10)</f>
        <v>#REF!</v>
      </c>
      <c r="AB11" s="211">
        <v>49128</v>
      </c>
      <c r="AC11" s="19" t="s">
        <v>564</v>
      </c>
      <c r="AE11" s="16" t="s">
        <v>249</v>
      </c>
      <c r="AF11" s="17">
        <f>SUM(AF4:AF10)</f>
        <v>29</v>
      </c>
      <c r="AG11" s="18">
        <f>SUM(AG4:AG10)</f>
        <v>90</v>
      </c>
      <c r="AH11" s="210" t="e">
        <f t="shared" ref="AH11:AI11" si="21">SUM(AH4:AH10)</f>
        <v>#REF!</v>
      </c>
      <c r="AI11" s="210" t="e">
        <f t="shared" si="21"/>
        <v>#REF!</v>
      </c>
      <c r="AJ11" s="210">
        <f>SUM(AJ4:AJ10)</f>
        <v>18.13</v>
      </c>
      <c r="AK11" s="210" t="e">
        <f t="shared" ref="AK11:AL11" si="22">SUM(AK4:AK10)</f>
        <v>#REF!</v>
      </c>
      <c r="AL11" s="211" t="e">
        <f t="shared" si="22"/>
        <v>#REF!</v>
      </c>
      <c r="AM11" s="19" t="s">
        <v>564</v>
      </c>
      <c r="AO11" s="16" t="s">
        <v>249</v>
      </c>
      <c r="AP11" s="17">
        <v>29</v>
      </c>
      <c r="AQ11" s="18">
        <v>90</v>
      </c>
      <c r="AR11" s="210">
        <f>SUM(AR4:AR10)</f>
        <v>47318.276402056188</v>
      </c>
      <c r="AS11" s="210">
        <f t="shared" ref="AS11" si="23">SUM(AS4:AS10)</f>
        <v>18319.572854289203</v>
      </c>
      <c r="AT11" s="210">
        <f t="shared" ref="AT11:AV11" si="24">SUM(AT4:AT10)</f>
        <v>24900.741695667308</v>
      </c>
      <c r="AU11" s="210">
        <f>SUM(AU4:AU10)</f>
        <v>18.13</v>
      </c>
      <c r="AV11" s="211">
        <f t="shared" si="24"/>
        <v>26517.327261438466</v>
      </c>
      <c r="AW11" s="19" t="s">
        <v>564</v>
      </c>
      <c r="AY11" s="16" t="s">
        <v>249</v>
      </c>
      <c r="AZ11" s="235">
        <f>SUM(AZ4:AZ10)</f>
        <v>31</v>
      </c>
      <c r="BA11" s="236">
        <f>SUM(BA4:BA10)</f>
        <v>90</v>
      </c>
      <c r="BB11" s="237">
        <f>SUM(BB4:BB10)</f>
        <v>49000.347596773252</v>
      </c>
      <c r="BC11" s="237">
        <f t="shared" ref="BC11" si="25">SUM(BC4:BC10)</f>
        <v>19038.31062027955</v>
      </c>
      <c r="BD11" s="237">
        <f>SUM(BD4:BD10)</f>
        <v>18.130920627999998</v>
      </c>
      <c r="BE11" s="237">
        <f t="shared" ref="BE11:BF11" si="26">SUM(BE4:BE10)</f>
        <v>25965.143431108496</v>
      </c>
      <c r="BF11" s="238">
        <f t="shared" si="26"/>
        <v>27770.913378665635</v>
      </c>
      <c r="BG11" s="19" t="s">
        <v>564</v>
      </c>
      <c r="BI11" s="16" t="s">
        <v>249</v>
      </c>
      <c r="BJ11" s="17">
        <f>SUM(BJ4:BJ10)</f>
        <v>31</v>
      </c>
      <c r="BK11" s="18">
        <f>SUM(BK4:BK10)</f>
        <v>90</v>
      </c>
      <c r="BL11" s="210">
        <f t="shared" ref="BL11:BM11" si="27">SUM(BL4:BL10)</f>
        <v>50020.092597301162</v>
      </c>
      <c r="BM11" s="210">
        <f t="shared" si="27"/>
        <v>19001.360487244405</v>
      </c>
      <c r="BN11" s="210">
        <f>SUM(BN4:BN10)</f>
        <v>0</v>
      </c>
      <c r="BO11" s="210">
        <f t="shared" ref="BO11:BP11" si="28">SUM(BO4:BO10)</f>
        <v>27052.809572218757</v>
      </c>
      <c r="BP11" s="211">
        <f t="shared" si="28"/>
        <v>28875.789775513789</v>
      </c>
      <c r="BQ11" s="19" t="s">
        <v>564</v>
      </c>
      <c r="BS11" s="16" t="s">
        <v>249</v>
      </c>
      <c r="BT11" s="17">
        <f>SUM(BT4:BT10)</f>
        <v>0</v>
      </c>
      <c r="BU11" s="18">
        <f>SUM(BU4:BU10)</f>
        <v>0</v>
      </c>
      <c r="BV11" s="210">
        <f t="shared" ref="BV11:BW11" si="29">SUM(BV4:BV10)</f>
        <v>18645.990469011955</v>
      </c>
      <c r="BW11" s="210">
        <f t="shared" si="29"/>
        <v>12743.65689650379</v>
      </c>
      <c r="BX11" s="210">
        <f>SUM(BX4:BX10)</f>
        <v>0</v>
      </c>
      <c r="BY11" s="210">
        <f t="shared" ref="BY11:BZ11" si="30">SUM(BY4:BY10)</f>
        <v>348.39513452397762</v>
      </c>
      <c r="BZ11" s="211">
        <f t="shared" si="30"/>
        <v>705.76866963055227</v>
      </c>
      <c r="CA11" s="19" t="s">
        <v>564</v>
      </c>
      <c r="CC11" s="16" t="s">
        <v>249</v>
      </c>
      <c r="CD11" s="17">
        <f>SUM(CD4:CD10)</f>
        <v>0</v>
      </c>
      <c r="CE11" s="18">
        <f>SUM(CE4:CE10)</f>
        <v>0</v>
      </c>
      <c r="CF11" s="210">
        <f t="shared" ref="CF11:CG11" si="31">SUM(CF4:CF10)</f>
        <v>18215.467405666299</v>
      </c>
      <c r="CG11" s="210">
        <f t="shared" si="31"/>
        <v>12167.743919621731</v>
      </c>
      <c r="CH11" s="210">
        <f>SUM(CH4:CH10)</f>
        <v>0</v>
      </c>
      <c r="CI11" s="210">
        <f t="shared" ref="CI11:CJ11" si="32">SUM(CI4:CI10)</f>
        <v>380.97208517997768</v>
      </c>
      <c r="CJ11" s="211">
        <f t="shared" si="32"/>
        <v>1293.8771698065025</v>
      </c>
      <c r="CK11" s="19" t="s">
        <v>564</v>
      </c>
      <c r="CM11" s="16" t="s">
        <v>249</v>
      </c>
      <c r="CN11" s="17">
        <f>SUM(CN4:CN10)</f>
        <v>0</v>
      </c>
      <c r="CO11" s="18">
        <f>SUM(CO4:CO10)</f>
        <v>0</v>
      </c>
      <c r="CP11" s="210">
        <f t="shared" ref="CP11:CQ11" si="33">SUM(CP4:CP10)</f>
        <v>1042.23</v>
      </c>
      <c r="CQ11" s="210">
        <f t="shared" si="33"/>
        <v>12060.866434326308</v>
      </c>
      <c r="CR11" s="210">
        <f>SUM(CR4:CR10)</f>
        <v>0</v>
      </c>
      <c r="CS11" s="210">
        <f t="shared" ref="CS11:CT11" si="34">SUM(CS4:CS10)</f>
        <v>382.55</v>
      </c>
      <c r="CT11" s="211">
        <f t="shared" si="34"/>
        <v>1242.5308854469999</v>
      </c>
      <c r="CU11" s="19" t="s">
        <v>564</v>
      </c>
      <c r="CW11" s="16" t="s">
        <v>249</v>
      </c>
      <c r="CX11" s="17">
        <f>SUM(CX4:CX10)</f>
        <v>0</v>
      </c>
      <c r="CY11" s="18">
        <f>SUM(CY4:CY10)</f>
        <v>0</v>
      </c>
      <c r="CZ11" s="210">
        <f t="shared" ref="CZ11:DA11" si="35">SUM(CZ4:CZ10)</f>
        <v>19344.48264077233</v>
      </c>
      <c r="DA11" s="210">
        <f t="shared" si="35"/>
        <v>665.04706150727998</v>
      </c>
      <c r="DB11" s="210">
        <f>SUM(DB4:DB10)</f>
        <v>0</v>
      </c>
      <c r="DC11" s="210">
        <f t="shared" ref="DC11:DD11" si="36">SUM(DC4:DC10)</f>
        <v>386.4733010809</v>
      </c>
      <c r="DD11" s="211">
        <f t="shared" si="36"/>
        <v>1230.3699850837586</v>
      </c>
      <c r="DE11" s="19" t="s">
        <v>564</v>
      </c>
      <c r="DG11" s="16" t="s">
        <v>249</v>
      </c>
      <c r="DH11" s="17">
        <f>SUM(DH4:DH10)</f>
        <v>0</v>
      </c>
      <c r="DI11" s="18">
        <f>SUM(DI4:DI10)</f>
        <v>0</v>
      </c>
      <c r="DJ11" s="210">
        <f t="shared" ref="DJ11:DK11" si="37">SUM(DJ4:DJ10)</f>
        <v>19521.466006312159</v>
      </c>
      <c r="DK11" s="210">
        <f t="shared" si="37"/>
        <v>709.17590136006993</v>
      </c>
      <c r="DL11" s="210">
        <f>SUM(DL4:DL10)</f>
        <v>0</v>
      </c>
      <c r="DM11" s="210">
        <f t="shared" ref="DM11:DN11" si="38">SUM(DM4:DM10)</f>
        <v>383.29767333229</v>
      </c>
      <c r="DN11" s="211">
        <f t="shared" si="38"/>
        <v>1159.23767455858</v>
      </c>
      <c r="DO11" s="19" t="s">
        <v>564</v>
      </c>
    </row>
    <row r="12" spans="1:119" ht="10.5" thickBot="1">
      <c r="A12" s="609"/>
      <c r="B12" s="610"/>
      <c r="C12" s="610"/>
      <c r="D12" s="610"/>
      <c r="E12" s="610"/>
      <c r="F12" s="610"/>
      <c r="G12" s="610"/>
      <c r="H12" s="611"/>
      <c r="I12" s="20"/>
      <c r="K12" s="204"/>
      <c r="L12" s="205"/>
      <c r="M12" s="205"/>
      <c r="N12" s="205"/>
      <c r="O12" s="205"/>
      <c r="P12" s="207"/>
      <c r="Q12" s="205"/>
      <c r="R12" s="206"/>
      <c r="S12" s="20"/>
      <c r="U12" s="212"/>
      <c r="V12" s="213"/>
      <c r="W12" s="213"/>
      <c r="X12" s="213"/>
      <c r="Y12" s="213"/>
      <c r="Z12" s="213"/>
      <c r="AA12" s="213"/>
      <c r="AB12" s="214"/>
      <c r="AC12" s="20"/>
      <c r="AE12" s="212"/>
      <c r="AF12" s="213"/>
      <c r="AG12" s="213"/>
      <c r="AH12" s="213"/>
      <c r="AI12" s="213"/>
      <c r="AJ12" s="213"/>
      <c r="AK12" s="213"/>
      <c r="AL12" s="214"/>
      <c r="AM12" s="20"/>
      <c r="AO12" s="212"/>
      <c r="AP12" s="213"/>
      <c r="AQ12" s="213"/>
      <c r="AR12" s="213"/>
      <c r="AS12" s="213"/>
      <c r="AT12" s="213"/>
      <c r="AU12" s="213"/>
      <c r="AV12" s="214"/>
      <c r="AW12" s="20"/>
      <c r="AY12" s="212"/>
      <c r="AZ12" s="213"/>
      <c r="BA12" s="213"/>
      <c r="BB12" s="213"/>
      <c r="BC12" s="213"/>
      <c r="BD12" s="213"/>
      <c r="BE12" s="213"/>
      <c r="BF12" s="214"/>
      <c r="BG12" s="20"/>
      <c r="BI12" s="212"/>
      <c r="BJ12" s="213"/>
      <c r="BK12" s="213"/>
      <c r="BL12" s="213"/>
      <c r="BM12" s="213"/>
      <c r="BN12" s="213"/>
      <c r="BO12" s="213"/>
      <c r="BP12" s="214"/>
      <c r="BQ12" s="20"/>
      <c r="BS12" s="212"/>
      <c r="BT12" s="213"/>
      <c r="BU12" s="213"/>
      <c r="BV12" s="213"/>
      <c r="BW12" s="213"/>
      <c r="BX12" s="213"/>
      <c r="BY12" s="213"/>
      <c r="BZ12" s="214"/>
      <c r="CA12" s="20"/>
      <c r="CC12" s="212"/>
      <c r="CD12" s="213"/>
      <c r="CE12" s="213"/>
      <c r="CF12" s="213"/>
      <c r="CG12" s="213"/>
      <c r="CH12" s="213"/>
      <c r="CI12" s="213"/>
      <c r="CJ12" s="214"/>
      <c r="CK12" s="20"/>
      <c r="CM12" s="212"/>
      <c r="CN12" s="213"/>
      <c r="CO12" s="213"/>
      <c r="CP12" s="213"/>
      <c r="CQ12" s="213"/>
      <c r="CR12" s="213"/>
      <c r="CS12" s="213"/>
      <c r="CT12" s="214"/>
      <c r="CU12" s="20"/>
      <c r="CW12" s="212"/>
      <c r="CX12" s="213"/>
      <c r="CY12" s="213"/>
      <c r="CZ12" s="213"/>
      <c r="DA12" s="213"/>
      <c r="DB12" s="213"/>
      <c r="DC12" s="213"/>
      <c r="DD12" s="214"/>
      <c r="DE12" s="20"/>
      <c r="DG12" s="212"/>
      <c r="DH12" s="213"/>
      <c r="DI12" s="213"/>
      <c r="DJ12" s="213"/>
      <c r="DK12" s="213"/>
      <c r="DL12" s="213"/>
      <c r="DM12" s="213"/>
      <c r="DN12" s="214"/>
      <c r="DO12" s="20"/>
    </row>
    <row r="15" spans="1:119">
      <c r="BE15" s="21"/>
      <c r="BF15" s="21"/>
    </row>
    <row r="16" spans="1:119">
      <c r="BE16" s="21"/>
      <c r="BF16" s="21"/>
    </row>
    <row r="17" spans="19:60">
      <c r="S17" s="21"/>
    </row>
    <row r="20" spans="19:60">
      <c r="BB20" s="239">
        <v>42522</v>
      </c>
      <c r="BC20" s="239">
        <v>42552</v>
      </c>
      <c r="BD20" s="239">
        <v>42583</v>
      </c>
      <c r="BE20" s="239">
        <v>42614</v>
      </c>
      <c r="BF20" s="239">
        <v>42644</v>
      </c>
      <c r="BG20" s="239">
        <v>42675</v>
      </c>
      <c r="BH20" s="239">
        <v>42705</v>
      </c>
    </row>
    <row r="21" spans="19:60">
      <c r="BB21" s="21">
        <f>'Tabel 17'!C47+'Tabel 19'!C20</f>
        <v>12038.28808877723</v>
      </c>
      <c r="BC21" s="21">
        <f>'Tabel 17'!D47+'Tabel 19'!D20</f>
        <v>11951.580828315165</v>
      </c>
      <c r="BD21" s="21"/>
      <c r="BE21" s="21"/>
      <c r="BF21" s="21"/>
      <c r="BG21" s="21">
        <f>'Tabel 17'!H47+'Tabel 19'!H20</f>
        <v>12180.403104581233</v>
      </c>
      <c r="BH21" s="21">
        <f>'Tabel 17'!I47+'Tabel 19'!I20</f>
        <v>12049.961381922634</v>
      </c>
    </row>
  </sheetData>
  <customSheetViews>
    <customSheetView guid="{A346EDBB-8F5D-48AE-8CF0-8B5C084A1557}" showGridLines="0">
      <selection activeCell="I12" sqref="I12"/>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140" zoomScaleNormal="140" workbookViewId="0">
      <selection activeCell="F41" sqref="F41"/>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613" t="s">
        <v>188</v>
      </c>
      <c r="B1" s="614"/>
      <c r="C1" s="614"/>
      <c r="D1" s="614"/>
      <c r="E1" s="614"/>
      <c r="F1" s="614"/>
      <c r="G1" s="614"/>
      <c r="H1" s="614"/>
      <c r="I1" s="614"/>
      <c r="J1" s="614"/>
      <c r="K1" s="614"/>
      <c r="L1" s="614"/>
      <c r="M1" s="614"/>
      <c r="N1" s="614"/>
      <c r="O1" s="615"/>
    </row>
    <row r="2" spans="1:15" s="134" customFormat="1" ht="13.5" customHeight="1">
      <c r="A2" s="616" t="s">
        <v>565</v>
      </c>
      <c r="B2" s="617"/>
      <c r="C2" s="617"/>
      <c r="D2" s="617"/>
      <c r="E2" s="617"/>
      <c r="F2" s="617"/>
      <c r="G2" s="617"/>
      <c r="H2" s="617"/>
      <c r="I2" s="617"/>
      <c r="J2" s="617"/>
      <c r="K2" s="617"/>
      <c r="L2" s="617"/>
      <c r="M2" s="617"/>
      <c r="N2" s="617"/>
      <c r="O2" s="618"/>
    </row>
    <row r="3" spans="1:15" s="4" customFormat="1" ht="18" customHeight="1" thickBot="1">
      <c r="A3" s="250"/>
      <c r="B3" s="251"/>
      <c r="C3" s="251"/>
      <c r="D3" s="251"/>
      <c r="E3" s="251"/>
      <c r="F3" s="251"/>
      <c r="G3" s="251"/>
      <c r="H3" s="251"/>
      <c r="I3" s="251"/>
      <c r="J3" s="251"/>
      <c r="K3" s="251"/>
      <c r="L3" s="251"/>
      <c r="M3" s="251"/>
      <c r="N3" s="251"/>
      <c r="O3" s="252"/>
    </row>
    <row r="4" spans="1:15" ht="10.5" thickBot="1">
      <c r="A4" s="592" t="s">
        <v>5</v>
      </c>
      <c r="B4" s="41">
        <v>42491</v>
      </c>
      <c r="C4" s="41">
        <v>42522</v>
      </c>
      <c r="D4" s="41">
        <v>42552</v>
      </c>
      <c r="E4" s="41">
        <v>42583</v>
      </c>
      <c r="F4" s="41">
        <v>42614</v>
      </c>
      <c r="G4" s="41">
        <v>42644</v>
      </c>
      <c r="H4" s="41">
        <v>42675</v>
      </c>
      <c r="I4" s="41">
        <v>42705</v>
      </c>
      <c r="J4" s="41">
        <v>42736</v>
      </c>
      <c r="K4" s="41">
        <v>42767</v>
      </c>
      <c r="L4" s="41">
        <v>42795</v>
      </c>
      <c r="M4" s="41">
        <v>42826</v>
      </c>
      <c r="N4" s="41">
        <v>42856</v>
      </c>
      <c r="O4" s="253" t="s">
        <v>144</v>
      </c>
    </row>
    <row r="5" spans="1:15">
      <c r="A5" s="254" t="s">
        <v>1135</v>
      </c>
      <c r="B5" s="255">
        <v>29826.811014799998</v>
      </c>
      <c r="C5" s="256">
        <v>30608.354168250007</v>
      </c>
      <c r="D5" s="256">
        <v>31802.476254520006</v>
      </c>
      <c r="E5" s="256">
        <v>32572.686845039992</v>
      </c>
      <c r="F5" s="256">
        <v>32993.283517349992</v>
      </c>
      <c r="G5" s="256">
        <v>33417.028063389997</v>
      </c>
      <c r="H5" s="256">
        <v>32537.673300290004</v>
      </c>
      <c r="I5" s="256">
        <v>33243.415720090001</v>
      </c>
      <c r="J5" s="256">
        <v>33726.897785330002</v>
      </c>
      <c r="K5" s="256">
        <v>34278.792227490005</v>
      </c>
      <c r="L5" s="256">
        <v>35249.562785449998</v>
      </c>
      <c r="M5" s="256">
        <v>35947.446004589998</v>
      </c>
      <c r="N5" s="256">
        <v>36275.971444229996</v>
      </c>
      <c r="O5" s="8" t="s">
        <v>1136</v>
      </c>
    </row>
    <row r="6" spans="1:15">
      <c r="A6" s="254" t="s">
        <v>1137</v>
      </c>
      <c r="B6" s="255">
        <v>4812.0079480700006</v>
      </c>
      <c r="C6" s="256">
        <v>5954.3107725299988</v>
      </c>
      <c r="D6" s="256">
        <v>6849.1476156899989</v>
      </c>
      <c r="E6" s="256">
        <v>7831.2737121500013</v>
      </c>
      <c r="F6" s="256">
        <v>8863.5382105299996</v>
      </c>
      <c r="G6" s="256">
        <v>9892.7359708700023</v>
      </c>
      <c r="H6" s="256">
        <v>10911.416644620003</v>
      </c>
      <c r="I6" s="256">
        <v>12028.339720610002</v>
      </c>
      <c r="J6" s="256">
        <v>1052.0384341900003</v>
      </c>
      <c r="K6" s="256">
        <v>1903.9633730300004</v>
      </c>
      <c r="L6" s="256">
        <v>3030.0627790800004</v>
      </c>
      <c r="M6" s="256">
        <v>4058.4321270999994</v>
      </c>
      <c r="N6" s="256">
        <v>5087.2681961600001</v>
      </c>
      <c r="O6" s="8" t="s">
        <v>1138</v>
      </c>
    </row>
    <row r="7" spans="1:15">
      <c r="A7" s="254" t="s">
        <v>1139</v>
      </c>
      <c r="B7" s="255">
        <v>1597.9471659100004</v>
      </c>
      <c r="C7" s="256">
        <v>2067.9486695000001</v>
      </c>
      <c r="D7" s="256">
        <v>2350.4557230100004</v>
      </c>
      <c r="E7" s="256">
        <v>2793.5991516799995</v>
      </c>
      <c r="F7" s="256">
        <v>3197.8782841699999</v>
      </c>
      <c r="G7" s="256">
        <v>3585.5192409899996</v>
      </c>
      <c r="H7" s="256">
        <v>4018.2276512900003</v>
      </c>
      <c r="I7" s="256">
        <v>4335.5084058499997</v>
      </c>
      <c r="J7" s="256">
        <v>383.73884906000006</v>
      </c>
      <c r="K7" s="256">
        <v>754.40400865000015</v>
      </c>
      <c r="L7" s="256">
        <v>1156.58461988</v>
      </c>
      <c r="M7" s="256">
        <v>1543.3677642099999</v>
      </c>
      <c r="N7" s="256">
        <v>1918.5167961899999</v>
      </c>
      <c r="O7" s="8" t="s">
        <v>1140</v>
      </c>
    </row>
    <row r="8" spans="1:15">
      <c r="A8" s="254" t="s">
        <v>1141</v>
      </c>
      <c r="B8" s="255">
        <v>25528.936853980002</v>
      </c>
      <c r="C8" s="256">
        <v>26400.595718280005</v>
      </c>
      <c r="D8" s="256">
        <v>27562.988922570006</v>
      </c>
      <c r="E8" s="256">
        <v>28326.700078379996</v>
      </c>
      <c r="F8" s="256">
        <v>28712.909948329994</v>
      </c>
      <c r="G8" s="256">
        <v>28964.087820939996</v>
      </c>
      <c r="H8" s="256">
        <v>28178.157472160005</v>
      </c>
      <c r="I8" s="256">
        <v>28806.632270970003</v>
      </c>
      <c r="J8" s="256">
        <v>29286.387289130002</v>
      </c>
      <c r="K8" s="256">
        <v>29938.783789450001</v>
      </c>
      <c r="L8" s="256">
        <v>30630.708633549995</v>
      </c>
      <c r="M8" s="256">
        <v>31292.932684439995</v>
      </c>
      <c r="N8" s="256">
        <v>31504.577222839998</v>
      </c>
      <c r="O8" s="8" t="s">
        <v>1142</v>
      </c>
    </row>
    <row r="9" spans="1:15">
      <c r="A9" s="254" t="s">
        <v>1143</v>
      </c>
      <c r="B9" s="255">
        <v>978.78140913999982</v>
      </c>
      <c r="C9" s="256">
        <v>1708.23855731</v>
      </c>
      <c r="D9" s="256">
        <v>2647.5311047300006</v>
      </c>
      <c r="E9" s="256">
        <v>3067.6940812500002</v>
      </c>
      <c r="F9" s="256">
        <v>3029.3969913000005</v>
      </c>
      <c r="G9" s="256">
        <v>3185.2991112900008</v>
      </c>
      <c r="H9" s="256">
        <v>2164.6409720099996</v>
      </c>
      <c r="I9" s="256">
        <v>2475.2452068500006</v>
      </c>
      <c r="J9" s="256">
        <v>136.02449758</v>
      </c>
      <c r="K9" s="256">
        <v>313.56701942000001</v>
      </c>
      <c r="L9" s="256">
        <v>755.98903307</v>
      </c>
      <c r="M9" s="256">
        <v>1242.1698311700002</v>
      </c>
      <c r="N9" s="256">
        <v>1076.2943443200004</v>
      </c>
      <c r="O9" s="8" t="s">
        <v>1144</v>
      </c>
    </row>
    <row r="10" spans="1:15">
      <c r="A10" s="254" t="s">
        <v>1145</v>
      </c>
      <c r="B10" s="255">
        <v>4885.7439999999997</v>
      </c>
      <c r="C10" s="255">
        <v>6006.5816999999988</v>
      </c>
      <c r="D10" s="255">
        <v>7007.6786499999989</v>
      </c>
      <c r="E10" s="255">
        <v>8008.775599999999</v>
      </c>
      <c r="F10" s="255">
        <v>9212.0340999999989</v>
      </c>
      <c r="G10" s="255">
        <v>10235.593444444445</v>
      </c>
      <c r="H10" s="255">
        <v>11259.152788888889</v>
      </c>
      <c r="I10" s="255">
        <v>12282.712133333333</v>
      </c>
      <c r="J10" s="255">
        <v>1023.5593444444444</v>
      </c>
      <c r="K10" s="255">
        <v>2047.1186888888888</v>
      </c>
      <c r="L10" s="255">
        <v>3070.6780333333331</v>
      </c>
      <c r="M10" s="255">
        <v>4094.2373777777775</v>
      </c>
      <c r="N10" s="255">
        <v>5117.7967222222223</v>
      </c>
      <c r="O10" s="8" t="s">
        <v>1145</v>
      </c>
    </row>
    <row r="11" spans="1:15">
      <c r="A11" s="257" t="s">
        <v>1146</v>
      </c>
      <c r="B11" s="256">
        <v>258.70499999999998</v>
      </c>
      <c r="C11" s="256">
        <v>258.70499999999998</v>
      </c>
      <c r="D11" s="256">
        <v>258.70499999999998</v>
      </c>
      <c r="E11" s="256">
        <v>258.70499999999998</v>
      </c>
      <c r="F11" s="256">
        <v>258.70499999999998</v>
      </c>
      <c r="G11" s="256">
        <v>258.70499999999998</v>
      </c>
      <c r="H11" s="256">
        <v>258.70499999999998</v>
      </c>
      <c r="I11" s="256">
        <v>258.70499999999998</v>
      </c>
      <c r="J11" s="256">
        <v>261.89089999999999</v>
      </c>
      <c r="K11" s="256">
        <v>261.89089999999999</v>
      </c>
      <c r="L11" s="256">
        <v>261.89089999999999</v>
      </c>
      <c r="M11" s="256">
        <v>261.89089999999999</v>
      </c>
      <c r="N11" s="256">
        <v>261.89089999999999</v>
      </c>
      <c r="O11" s="8" t="s">
        <v>1147</v>
      </c>
    </row>
    <row r="12" spans="1:15">
      <c r="A12" s="254" t="s">
        <v>1148</v>
      </c>
      <c r="B12" s="258">
        <v>9.8490791741646737E-4</v>
      </c>
      <c r="C12" s="258">
        <v>9.9129772471587296E-4</v>
      </c>
      <c r="D12" s="258">
        <v>9.7737752510811842E-4</v>
      </c>
      <c r="E12" s="258">
        <v>9.7783657618650253E-4</v>
      </c>
      <c r="F12" s="258">
        <v>9.6216949636888558E-4</v>
      </c>
      <c r="G12" s="258">
        <v>9.6650341033616041E-4</v>
      </c>
      <c r="H12" s="258">
        <v>9.6911524776428575E-4</v>
      </c>
      <c r="I12" s="258">
        <v>9.7929020806137722E-4</v>
      </c>
      <c r="J12" s="258">
        <v>1.0278235843384474E-3</v>
      </c>
      <c r="K12" s="258">
        <v>9.3006985054853444E-4</v>
      </c>
      <c r="L12" s="258">
        <v>9.8677319672969962E-4</v>
      </c>
      <c r="M12" s="258">
        <v>9.9125472038526208E-4</v>
      </c>
      <c r="N12" s="258">
        <v>9.940348302757585E-4</v>
      </c>
      <c r="O12" s="8" t="s">
        <v>1149</v>
      </c>
    </row>
    <row r="13" spans="1:15" ht="10.5" thickBot="1">
      <c r="A13" s="259" t="s">
        <v>1150</v>
      </c>
      <c r="B13" s="260">
        <v>44640.880830938717</v>
      </c>
      <c r="C13" s="260">
        <v>46031.663651881478</v>
      </c>
      <c r="D13" s="260">
        <v>45385.268597867944</v>
      </c>
      <c r="E13" s="260">
        <v>45406.5849837653</v>
      </c>
      <c r="F13" s="260">
        <v>45681.571470877374</v>
      </c>
      <c r="G13" s="260">
        <v>45887.335633420313</v>
      </c>
      <c r="H13" s="260">
        <v>46011.33960423158</v>
      </c>
      <c r="I13" s="260">
        <v>46494.423071104167</v>
      </c>
      <c r="J13" s="260">
        <v>48205.039618711475</v>
      </c>
      <c r="K13" s="260">
        <v>43620.378708003991</v>
      </c>
      <c r="L13" s="260">
        <v>46279.771906240356</v>
      </c>
      <c r="M13" s="260">
        <v>46489.955860627451</v>
      </c>
      <c r="N13" s="260">
        <v>46620.343321528155</v>
      </c>
      <c r="O13" s="261" t="s">
        <v>1151</v>
      </c>
    </row>
    <row r="14" spans="1:15" ht="10.5" customHeight="1" thickBot="1">
      <c r="A14" s="619"/>
      <c r="B14" s="620"/>
      <c r="C14" s="620"/>
      <c r="D14" s="620"/>
      <c r="E14" s="620"/>
      <c r="F14" s="620"/>
      <c r="G14" s="620"/>
      <c r="H14" s="620"/>
      <c r="I14" s="620"/>
      <c r="J14" s="620"/>
      <c r="K14" s="620"/>
      <c r="L14" s="620"/>
      <c r="M14" s="620"/>
      <c r="N14" s="620"/>
      <c r="O14" s="621"/>
    </row>
    <row r="16" spans="1:15">
      <c r="C16" s="262"/>
    </row>
    <row r="17" spans="1:14">
      <c r="C17" s="262"/>
    </row>
    <row r="20" spans="1:14" s="571" customFormat="1">
      <c r="A20" s="571">
        <v>201604</v>
      </c>
      <c r="B20" s="571">
        <v>201605</v>
      </c>
      <c r="C20" s="571">
        <v>201606</v>
      </c>
      <c r="D20" s="571">
        <v>201607</v>
      </c>
      <c r="E20" s="571">
        <v>201608</v>
      </c>
      <c r="F20" s="571">
        <v>201609</v>
      </c>
      <c r="G20" s="571">
        <v>201610</v>
      </c>
      <c r="H20" s="571">
        <v>201611</v>
      </c>
      <c r="I20" s="571">
        <v>201612</v>
      </c>
      <c r="J20" s="571">
        <v>201701</v>
      </c>
      <c r="K20" s="571">
        <v>201702</v>
      </c>
      <c r="L20" s="571">
        <v>201703</v>
      </c>
      <c r="M20" s="571">
        <v>201704</v>
      </c>
      <c r="N20" s="571">
        <v>201705</v>
      </c>
    </row>
  </sheetData>
  <mergeCells count="3">
    <mergeCell ref="A1:O1"/>
    <mergeCell ref="A2:O2"/>
    <mergeCell ref="A14:O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140" zoomScaleNormal="140" workbookViewId="0">
      <selection activeCell="I25" sqref="I25"/>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613" t="s">
        <v>190</v>
      </c>
      <c r="B1" s="614"/>
      <c r="C1" s="614"/>
      <c r="D1" s="614"/>
      <c r="E1" s="614"/>
      <c r="F1" s="614"/>
      <c r="G1" s="614"/>
      <c r="H1" s="614"/>
      <c r="I1" s="614"/>
      <c r="J1" s="614"/>
      <c r="K1" s="614"/>
      <c r="L1" s="614"/>
      <c r="M1" s="614"/>
      <c r="N1" s="614"/>
      <c r="O1" s="615"/>
    </row>
    <row r="2" spans="1:15" s="134" customFormat="1" ht="10.5" customHeight="1">
      <c r="A2" s="622" t="s">
        <v>566</v>
      </c>
      <c r="B2" s="623"/>
      <c r="C2" s="623"/>
      <c r="D2" s="623"/>
      <c r="E2" s="623"/>
      <c r="F2" s="623"/>
      <c r="G2" s="623"/>
      <c r="H2" s="623"/>
      <c r="I2" s="623"/>
      <c r="J2" s="623"/>
      <c r="K2" s="623"/>
      <c r="L2" s="623"/>
      <c r="M2" s="623"/>
      <c r="N2" s="623"/>
      <c r="O2" s="624"/>
    </row>
    <row r="3" spans="1:15" s="4" customFormat="1" ht="9" customHeight="1" thickBot="1">
      <c r="A3" s="263"/>
      <c r="B3" s="264"/>
      <c r="C3" s="264"/>
      <c r="D3" s="264"/>
      <c r="E3" s="264"/>
      <c r="F3" s="264"/>
      <c r="G3" s="264"/>
      <c r="H3" s="264"/>
      <c r="I3" s="264"/>
      <c r="J3" s="264"/>
      <c r="K3" s="264"/>
      <c r="L3" s="264"/>
      <c r="M3" s="264"/>
      <c r="N3" s="264"/>
      <c r="O3" s="133"/>
    </row>
    <row r="4" spans="1:15" ht="10.5" thickBot="1">
      <c r="A4" s="587" t="s">
        <v>5</v>
      </c>
      <c r="B4" s="41">
        <v>42491</v>
      </c>
      <c r="C4" s="41">
        <v>42522</v>
      </c>
      <c r="D4" s="41">
        <v>42552</v>
      </c>
      <c r="E4" s="41">
        <v>42583</v>
      </c>
      <c r="F4" s="41">
        <v>42614</v>
      </c>
      <c r="G4" s="41">
        <v>42644</v>
      </c>
      <c r="H4" s="41">
        <v>42675</v>
      </c>
      <c r="I4" s="41">
        <v>42705</v>
      </c>
      <c r="J4" s="41">
        <v>42736</v>
      </c>
      <c r="K4" s="41">
        <v>42767</v>
      </c>
      <c r="L4" s="41">
        <v>42795</v>
      </c>
      <c r="M4" s="41">
        <v>42826</v>
      </c>
      <c r="N4" s="41">
        <v>42856</v>
      </c>
      <c r="O4" s="42" t="s">
        <v>144</v>
      </c>
    </row>
    <row r="5" spans="1:15">
      <c r="A5" s="257" t="s">
        <v>1135</v>
      </c>
      <c r="B5" s="255">
        <v>24030.753386939999</v>
      </c>
      <c r="C5" s="255">
        <v>24862.465640640006</v>
      </c>
      <c r="D5" s="255">
        <v>25932.963280190004</v>
      </c>
      <c r="E5" s="255">
        <v>26573.336300389994</v>
      </c>
      <c r="F5" s="255">
        <v>26873.081749859994</v>
      </c>
      <c r="G5" s="255">
        <v>27242.855877289996</v>
      </c>
      <c r="H5" s="255">
        <v>26523.552013880002</v>
      </c>
      <c r="I5" s="255">
        <v>27078.690513530004</v>
      </c>
      <c r="J5" s="255">
        <v>27525.22815984</v>
      </c>
      <c r="K5" s="255">
        <v>28062.932596139999</v>
      </c>
      <c r="L5" s="255">
        <v>28927.197348989997</v>
      </c>
      <c r="M5" s="255">
        <v>29560.348723269995</v>
      </c>
      <c r="N5" s="255">
        <v>29897.510724629996</v>
      </c>
      <c r="O5" s="8" t="s">
        <v>1136</v>
      </c>
    </row>
    <row r="6" spans="1:15">
      <c r="A6" s="257" t="s">
        <v>1137</v>
      </c>
      <c r="B6" s="255">
        <v>3808.95498245</v>
      </c>
      <c r="C6" s="255">
        <v>4610.5992223899993</v>
      </c>
      <c r="D6" s="255">
        <v>5371.9115331599987</v>
      </c>
      <c r="E6" s="255">
        <v>6155.6091658800015</v>
      </c>
      <c r="F6" s="255">
        <v>6920.8016960699997</v>
      </c>
      <c r="G6" s="255">
        <v>7731.348108340002</v>
      </c>
      <c r="H6" s="255">
        <v>8576.9533378000015</v>
      </c>
      <c r="I6" s="255">
        <v>9487.9829598300021</v>
      </c>
      <c r="J6" s="255">
        <v>813.38987094000015</v>
      </c>
      <c r="K6" s="255">
        <v>1497.5474709300006</v>
      </c>
      <c r="L6" s="255">
        <v>2389.4628126600005</v>
      </c>
      <c r="M6" s="255">
        <v>3275.7248805299996</v>
      </c>
      <c r="N6" s="255">
        <v>4122.1199632199996</v>
      </c>
      <c r="O6" s="8" t="s">
        <v>1138</v>
      </c>
    </row>
    <row r="7" spans="1:15">
      <c r="A7" s="257" t="s">
        <v>1139</v>
      </c>
      <c r="B7" s="255">
        <v>1212.9720511300004</v>
      </c>
      <c r="C7" s="255">
        <v>1543.0805533900002</v>
      </c>
      <c r="D7" s="255">
        <v>1810.6782982400002</v>
      </c>
      <c r="E7" s="255">
        <v>2162.5700477299997</v>
      </c>
      <c r="F7" s="255">
        <v>2458.8321040000001</v>
      </c>
      <c r="G7" s="255">
        <v>2748.36111261</v>
      </c>
      <c r="H7" s="255">
        <v>3098.6219685900001</v>
      </c>
      <c r="I7" s="255">
        <v>3324.3931063599994</v>
      </c>
      <c r="J7" s="255">
        <v>301.54251464000004</v>
      </c>
      <c r="K7" s="255">
        <v>556.45388484</v>
      </c>
      <c r="L7" s="255">
        <v>854.04241811999998</v>
      </c>
      <c r="M7" s="255">
        <v>1151.7520337699998</v>
      </c>
      <c r="N7" s="255">
        <v>1404.3959161</v>
      </c>
      <c r="O7" s="8" t="s">
        <v>1140</v>
      </c>
    </row>
    <row r="8" spans="1:15">
      <c r="A8" s="257" t="s">
        <v>1141</v>
      </c>
      <c r="B8" s="255">
        <v>21657.447665809999</v>
      </c>
      <c r="C8" s="255">
        <v>22463.309780080006</v>
      </c>
      <c r="D8" s="255">
        <v>23549.074215990004</v>
      </c>
      <c r="E8" s="255">
        <v>24230.235370549995</v>
      </c>
      <c r="F8" s="255">
        <v>24491.505628169994</v>
      </c>
      <c r="G8" s="255">
        <v>24786.966580949997</v>
      </c>
      <c r="H8" s="255">
        <v>24132.208366580002</v>
      </c>
      <c r="I8" s="255">
        <v>24564.970695860004</v>
      </c>
      <c r="J8" s="255">
        <v>25062.905960190001</v>
      </c>
      <c r="K8" s="255">
        <v>25654.887473669998</v>
      </c>
      <c r="L8" s="255">
        <v>26277.937043759997</v>
      </c>
      <c r="M8" s="255">
        <v>26881.509584739997</v>
      </c>
      <c r="N8" s="255">
        <v>27028.429454899997</v>
      </c>
      <c r="O8" s="8" t="s">
        <v>1142</v>
      </c>
    </row>
    <row r="9" spans="1:15">
      <c r="A9" s="257" t="s">
        <v>1143</v>
      </c>
      <c r="B9" s="255">
        <v>903.36280138999985</v>
      </c>
      <c r="C9" s="255">
        <v>1614.4907805999999</v>
      </c>
      <c r="D9" s="255">
        <v>2532.6716097600006</v>
      </c>
      <c r="E9" s="255">
        <v>2934.9046712900004</v>
      </c>
      <c r="F9" s="255">
        <v>2888.5344980900009</v>
      </c>
      <c r="G9" s="255">
        <v>3027.175805060001</v>
      </c>
      <c r="H9" s="255">
        <v>1994.8989341799997</v>
      </c>
      <c r="I9" s="255">
        <v>2269.9565428200008</v>
      </c>
      <c r="J9" s="255">
        <v>112.09917373</v>
      </c>
      <c r="K9" s="255">
        <v>278.33280246999999</v>
      </c>
      <c r="L9" s="255">
        <v>699.39529257000004</v>
      </c>
      <c r="M9" s="255">
        <v>1168.3120877300003</v>
      </c>
      <c r="N9" s="255">
        <v>987.24072847000025</v>
      </c>
      <c r="O9" s="8" t="s">
        <v>1144</v>
      </c>
    </row>
    <row r="10" spans="1:15">
      <c r="A10" s="257" t="s">
        <v>1145</v>
      </c>
      <c r="B10" s="255">
        <v>4885.7439999999997</v>
      </c>
      <c r="C10" s="255">
        <v>6006.5816999999988</v>
      </c>
      <c r="D10" s="255">
        <v>7007.6786499999989</v>
      </c>
      <c r="E10" s="255">
        <v>8008.775599999999</v>
      </c>
      <c r="F10" s="255">
        <v>9212.0340999999989</v>
      </c>
      <c r="G10" s="255">
        <v>10235.593444444445</v>
      </c>
      <c r="H10" s="255">
        <v>11259.152788888889</v>
      </c>
      <c r="I10" s="255">
        <v>12282.712133333333</v>
      </c>
      <c r="J10" s="255">
        <v>1023.5593444444444</v>
      </c>
      <c r="K10" s="255">
        <v>2047.1186888888888</v>
      </c>
      <c r="L10" s="255">
        <v>3070.6780333333331</v>
      </c>
      <c r="M10" s="255">
        <v>4094.2373777777775</v>
      </c>
      <c r="N10" s="255">
        <v>5117.7967222222223</v>
      </c>
      <c r="O10" s="8" t="s">
        <v>1145</v>
      </c>
    </row>
    <row r="11" spans="1:15">
      <c r="A11" s="257" t="s">
        <v>1146</v>
      </c>
      <c r="B11" s="255">
        <v>258.70499999999998</v>
      </c>
      <c r="C11" s="255">
        <v>258.70499999999998</v>
      </c>
      <c r="D11" s="255">
        <v>258.70499999999998</v>
      </c>
      <c r="E11" s="255">
        <v>258.70499999999998</v>
      </c>
      <c r="F11" s="255">
        <v>258.70499999999998</v>
      </c>
      <c r="G11" s="255">
        <v>258.70499999999998</v>
      </c>
      <c r="H11" s="255">
        <v>258.70499999999998</v>
      </c>
      <c r="I11" s="255">
        <v>258.70499999999998</v>
      </c>
      <c r="J11" s="255">
        <v>261.89089999999999</v>
      </c>
      <c r="K11" s="255">
        <v>261.89089999999999</v>
      </c>
      <c r="L11" s="255">
        <v>261.89089999999999</v>
      </c>
      <c r="M11" s="255">
        <v>261.89089999999999</v>
      </c>
      <c r="N11" s="255">
        <v>261.89089999999999</v>
      </c>
      <c r="O11" s="8" t="s">
        <v>1147</v>
      </c>
    </row>
    <row r="12" spans="1:15">
      <c r="A12" s="257" t="s">
        <v>1148</v>
      </c>
      <c r="B12" s="258">
        <v>7.7960592745956406E-4</v>
      </c>
      <c r="C12" s="258">
        <v>7.6759119457078231E-4</v>
      </c>
      <c r="D12" s="258">
        <v>7.6657503881973814E-4</v>
      </c>
      <c r="E12" s="258">
        <v>7.6860802116618203E-4</v>
      </c>
      <c r="F12" s="258">
        <v>7.5127834102025313E-4</v>
      </c>
      <c r="G12" s="258">
        <v>7.5533950721111659E-4</v>
      </c>
      <c r="H12" s="258">
        <v>7.6177608552076672E-4</v>
      </c>
      <c r="I12" s="258">
        <v>7.7246644363512524E-4</v>
      </c>
      <c r="J12" s="258">
        <v>7.946680134911791E-4</v>
      </c>
      <c r="K12" s="258">
        <v>7.3153915259443114E-4</v>
      </c>
      <c r="L12" s="258">
        <v>7.7815478754903887E-4</v>
      </c>
      <c r="M12" s="258">
        <v>8.0008181702155221E-4</v>
      </c>
      <c r="N12" s="258">
        <v>8.0544816196414203E-4</v>
      </c>
      <c r="O12" s="8" t="s">
        <v>1149</v>
      </c>
    </row>
    <row r="13" spans="1:15" ht="10.5" thickBot="1">
      <c r="A13" s="265" t="s">
        <v>1150</v>
      </c>
      <c r="B13" s="260">
        <v>35335.582837131093</v>
      </c>
      <c r="C13" s="260">
        <v>35643.680813204228</v>
      </c>
      <c r="D13" s="260">
        <v>35596.494848197195</v>
      </c>
      <c r="E13" s="260">
        <v>35690.897929379033</v>
      </c>
      <c r="F13" s="260">
        <v>35668.949555516905</v>
      </c>
      <c r="G13" s="260">
        <v>35861.764287539874</v>
      </c>
      <c r="H13" s="260">
        <v>36167.358066172252</v>
      </c>
      <c r="I13" s="260">
        <v>36674.91142355193</v>
      </c>
      <c r="J13" s="260">
        <v>37270.017596182239</v>
      </c>
      <c r="K13" s="260">
        <v>34309.267048148686</v>
      </c>
      <c r="L13" s="260">
        <v>36495.545475768733</v>
      </c>
      <c r="M13" s="260">
        <v>37523.925579659313</v>
      </c>
      <c r="N13" s="260">
        <v>37775.607750128009</v>
      </c>
      <c r="O13" s="8" t="s">
        <v>1151</v>
      </c>
    </row>
    <row r="14" spans="1:15" ht="10.5" thickBot="1">
      <c r="A14" s="619"/>
      <c r="B14" s="620"/>
      <c r="C14" s="620"/>
      <c r="D14" s="620"/>
      <c r="E14" s="620"/>
      <c r="F14" s="620"/>
      <c r="G14" s="620"/>
      <c r="H14" s="620"/>
      <c r="I14" s="620"/>
      <c r="J14" s="620"/>
      <c r="K14" s="620"/>
      <c r="L14" s="620"/>
      <c r="M14" s="620"/>
      <c r="N14" s="620"/>
      <c r="O14" s="20"/>
    </row>
    <row r="20" spans="2:14">
      <c r="B20" s="240"/>
      <c r="C20" s="240"/>
      <c r="D20" s="240"/>
      <c r="E20" s="240"/>
      <c r="F20" s="240"/>
      <c r="G20" s="240"/>
      <c r="H20" s="240"/>
      <c r="I20" s="240"/>
      <c r="J20" s="240"/>
      <c r="K20" s="240"/>
      <c r="L20" s="240"/>
      <c r="M20" s="240"/>
      <c r="N20" s="240"/>
    </row>
    <row r="21" spans="2:14">
      <c r="B21" s="240"/>
      <c r="C21" s="240"/>
      <c r="D21" s="240"/>
      <c r="E21" s="240"/>
      <c r="F21" s="240"/>
      <c r="G21" s="240"/>
      <c r="H21" s="240"/>
      <c r="I21" s="240"/>
      <c r="J21" s="240"/>
      <c r="K21" s="240"/>
      <c r="L21" s="240"/>
      <c r="M21" s="240"/>
      <c r="N21" s="240"/>
    </row>
    <row r="22" spans="2:14">
      <c r="B22" s="240"/>
      <c r="C22" s="240"/>
      <c r="D22" s="240"/>
      <c r="E22" s="240"/>
      <c r="F22" s="240"/>
      <c r="G22" s="240"/>
      <c r="H22" s="240"/>
      <c r="I22" s="240"/>
      <c r="J22" s="240"/>
      <c r="K22" s="240"/>
      <c r="L22" s="240"/>
      <c r="M22" s="240"/>
      <c r="N22" s="240"/>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19" sqref="A19:XFD36"/>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613" t="s">
        <v>191</v>
      </c>
      <c r="B1" s="614"/>
      <c r="C1" s="614"/>
      <c r="D1" s="614"/>
      <c r="E1" s="614"/>
      <c r="F1" s="614"/>
      <c r="G1" s="614"/>
      <c r="H1" s="614"/>
      <c r="I1" s="614"/>
      <c r="J1" s="614"/>
      <c r="K1" s="614"/>
      <c r="L1" s="614"/>
      <c r="M1" s="614"/>
      <c r="N1" s="614"/>
      <c r="O1" s="615"/>
    </row>
    <row r="2" spans="1:15" s="134" customFormat="1" ht="10.5" customHeight="1">
      <c r="A2" s="622" t="s">
        <v>1152</v>
      </c>
      <c r="B2" s="623"/>
      <c r="C2" s="623"/>
      <c r="D2" s="623"/>
      <c r="E2" s="623"/>
      <c r="F2" s="623"/>
      <c r="G2" s="623"/>
      <c r="H2" s="623"/>
      <c r="I2" s="623"/>
      <c r="J2" s="623"/>
      <c r="K2" s="623"/>
      <c r="L2" s="623"/>
      <c r="M2" s="623"/>
      <c r="N2" s="623"/>
      <c r="O2" s="624"/>
    </row>
    <row r="3" spans="1:15" s="4" customFormat="1" ht="9" customHeight="1" thickBot="1">
      <c r="A3" s="263"/>
      <c r="B3" s="264"/>
      <c r="C3" s="264"/>
      <c r="D3" s="264"/>
      <c r="E3" s="264"/>
      <c r="F3" s="264"/>
      <c r="G3" s="264"/>
      <c r="H3" s="264"/>
      <c r="I3" s="264"/>
      <c r="J3" s="264"/>
      <c r="K3" s="264"/>
      <c r="L3" s="264"/>
      <c r="M3" s="264"/>
      <c r="N3" s="264"/>
      <c r="O3" s="133"/>
    </row>
    <row r="4" spans="1:15" ht="10.5" thickBot="1">
      <c r="A4" s="587" t="s">
        <v>5</v>
      </c>
      <c r="B4" s="41">
        <v>42491</v>
      </c>
      <c r="C4" s="41">
        <v>42522</v>
      </c>
      <c r="D4" s="41">
        <v>42552</v>
      </c>
      <c r="E4" s="41">
        <v>42583</v>
      </c>
      <c r="F4" s="41">
        <v>42614</v>
      </c>
      <c r="G4" s="41">
        <v>42644</v>
      </c>
      <c r="H4" s="41">
        <v>42675</v>
      </c>
      <c r="I4" s="41">
        <v>42705</v>
      </c>
      <c r="J4" s="41">
        <v>42736</v>
      </c>
      <c r="K4" s="41">
        <v>42767</v>
      </c>
      <c r="L4" s="41">
        <v>42795</v>
      </c>
      <c r="M4" s="41">
        <v>42826</v>
      </c>
      <c r="N4" s="41">
        <v>42856</v>
      </c>
      <c r="O4" s="42" t="s">
        <v>144</v>
      </c>
    </row>
    <row r="5" spans="1:15">
      <c r="A5" s="257" t="s">
        <v>1135</v>
      </c>
      <c r="B5" s="255">
        <v>4585.1927784400004</v>
      </c>
      <c r="C5" s="255">
        <v>4537.0755219699995</v>
      </c>
      <c r="D5" s="255">
        <v>4635.5049714000006</v>
      </c>
      <c r="E5" s="255">
        <v>4745.5181107899989</v>
      </c>
      <c r="F5" s="255">
        <v>4804.0167767399998</v>
      </c>
      <c r="G5" s="255">
        <v>4820.2335477499992</v>
      </c>
      <c r="H5" s="255">
        <v>4664.447871110001</v>
      </c>
      <c r="I5" s="255">
        <v>4797.2215305500004</v>
      </c>
      <c r="J5" s="255">
        <v>4798.1908746099998</v>
      </c>
      <c r="K5" s="255">
        <v>4793.9456772400008</v>
      </c>
      <c r="L5" s="255">
        <v>4906.2811182100004</v>
      </c>
      <c r="M5" s="255">
        <v>4956.0647888699996</v>
      </c>
      <c r="N5" s="255">
        <v>4953.622358130001</v>
      </c>
      <c r="O5" s="8" t="s">
        <v>1136</v>
      </c>
    </row>
    <row r="6" spans="1:15">
      <c r="A6" s="257" t="s">
        <v>1137</v>
      </c>
      <c r="B6" s="255">
        <v>879.06590415000016</v>
      </c>
      <c r="C6" s="255">
        <v>1121.8165274600001</v>
      </c>
      <c r="D6" s="255">
        <v>1278.9020880500002</v>
      </c>
      <c r="E6" s="255">
        <v>1446.7879556600001</v>
      </c>
      <c r="F6" s="255">
        <v>1610.5899309200004</v>
      </c>
      <c r="G6" s="255">
        <v>1784.2011913600006</v>
      </c>
      <c r="H6" s="255">
        <v>1952.3161038600001</v>
      </c>
      <c r="I6" s="255">
        <v>2134.8761216000003</v>
      </c>
      <c r="J6" s="255">
        <v>216.19040950000004</v>
      </c>
      <c r="K6" s="255">
        <v>320.04278815999999</v>
      </c>
      <c r="L6" s="255">
        <v>512.69379180999999</v>
      </c>
      <c r="M6" s="255">
        <v>649.86010672999987</v>
      </c>
      <c r="N6" s="255">
        <v>797.26963854999997</v>
      </c>
      <c r="O6" s="8" t="s">
        <v>1138</v>
      </c>
    </row>
    <row r="7" spans="1:15">
      <c r="A7" s="257" t="s">
        <v>1139</v>
      </c>
      <c r="B7" s="255">
        <v>298.92503084000003</v>
      </c>
      <c r="C7" s="255">
        <v>362.14098093000001</v>
      </c>
      <c r="D7" s="255">
        <v>403.39169147999991</v>
      </c>
      <c r="E7" s="255">
        <v>480.76144549999998</v>
      </c>
      <c r="F7" s="255">
        <v>536.85215914999992</v>
      </c>
      <c r="G7" s="255">
        <v>617.45972649000009</v>
      </c>
      <c r="H7" s="255">
        <v>691.22090495999998</v>
      </c>
      <c r="I7" s="255">
        <v>757.08737092999991</v>
      </c>
      <c r="J7" s="255">
        <v>72.450441359999999</v>
      </c>
      <c r="K7" s="255">
        <v>143.04989212000004</v>
      </c>
      <c r="L7" s="255">
        <v>216.83969685</v>
      </c>
      <c r="M7" s="255">
        <v>304.85011233000006</v>
      </c>
      <c r="N7" s="255">
        <v>394.79685701000005</v>
      </c>
      <c r="O7" s="8" t="s">
        <v>1140</v>
      </c>
    </row>
    <row r="8" spans="1:15">
      <c r="A8" s="257" t="s">
        <v>1141</v>
      </c>
      <c r="B8" s="255">
        <v>2873.0517340100005</v>
      </c>
      <c r="C8" s="255">
        <v>2971.6144142899993</v>
      </c>
      <c r="D8" s="255">
        <v>3029.2450808300005</v>
      </c>
      <c r="E8" s="255">
        <v>3083.5567466999996</v>
      </c>
      <c r="F8" s="255">
        <v>3184.8475454099998</v>
      </c>
      <c r="G8" s="255">
        <v>3153.7292639799994</v>
      </c>
      <c r="H8" s="255">
        <v>2989.3192427700005</v>
      </c>
      <c r="I8" s="255">
        <v>3160.27409876</v>
      </c>
      <c r="J8" s="255">
        <v>3129.2723897599994</v>
      </c>
      <c r="K8" s="255">
        <v>3175.6270215600002</v>
      </c>
      <c r="L8" s="255">
        <v>3232.4785531200005</v>
      </c>
      <c r="M8" s="255">
        <v>3293.7570592099996</v>
      </c>
      <c r="N8" s="255">
        <v>3348.4000918000006</v>
      </c>
      <c r="O8" s="8" t="s">
        <v>1142</v>
      </c>
    </row>
    <row r="9" spans="1:15">
      <c r="A9" s="257" t="s">
        <v>1143</v>
      </c>
      <c r="B9" s="255">
        <v>55.384462190000001</v>
      </c>
      <c r="C9" s="255">
        <v>76.051576969999999</v>
      </c>
      <c r="D9" s="255">
        <v>92.965662919999986</v>
      </c>
      <c r="E9" s="255">
        <v>105.98267366</v>
      </c>
      <c r="F9" s="255">
        <v>113.85600592999999</v>
      </c>
      <c r="G9" s="255">
        <v>123.17526803999999</v>
      </c>
      <c r="H9" s="255">
        <v>136.48830942000001</v>
      </c>
      <c r="I9" s="255">
        <v>167.12191851</v>
      </c>
      <c r="J9" s="255">
        <v>17.890860410000005</v>
      </c>
      <c r="K9" s="255">
        <v>24.839180420000005</v>
      </c>
      <c r="L9" s="255">
        <v>41.21743596999999</v>
      </c>
      <c r="M9" s="255">
        <v>55.738602010000008</v>
      </c>
      <c r="N9" s="255">
        <v>66.456809530000001</v>
      </c>
      <c r="O9" s="8" t="s">
        <v>1144</v>
      </c>
    </row>
    <row r="10" spans="1:15">
      <c r="A10" s="257" t="s">
        <v>1145</v>
      </c>
      <c r="B10" s="255">
        <v>4885.7439999999997</v>
      </c>
      <c r="C10" s="255">
        <v>6006.5816999999988</v>
      </c>
      <c r="D10" s="255">
        <v>7007.6786499999989</v>
      </c>
      <c r="E10" s="255">
        <v>8008.775599999999</v>
      </c>
      <c r="F10" s="255">
        <v>9212.0340999999989</v>
      </c>
      <c r="G10" s="255">
        <v>10235.593444444445</v>
      </c>
      <c r="H10" s="255">
        <v>11259.152788888889</v>
      </c>
      <c r="I10" s="255">
        <v>12282.712133333333</v>
      </c>
      <c r="J10" s="255">
        <v>1023.5593444444444</v>
      </c>
      <c r="K10" s="255">
        <v>2047.1186888888888</v>
      </c>
      <c r="L10" s="255">
        <v>3070.6780333333331</v>
      </c>
      <c r="M10" s="255">
        <v>4094.2373777777775</v>
      </c>
      <c r="N10" s="255">
        <v>5117.7967222222223</v>
      </c>
      <c r="O10" s="8" t="s">
        <v>1145</v>
      </c>
    </row>
    <row r="11" spans="1:15">
      <c r="A11" s="257" t="s">
        <v>1146</v>
      </c>
      <c r="B11" s="255">
        <v>258.70499999999998</v>
      </c>
      <c r="C11" s="255">
        <v>258.70499999999998</v>
      </c>
      <c r="D11" s="255">
        <v>258.70499999999998</v>
      </c>
      <c r="E11" s="255">
        <v>258.70499999999998</v>
      </c>
      <c r="F11" s="255">
        <v>258.70499999999998</v>
      </c>
      <c r="G11" s="255">
        <v>258.70499999999998</v>
      </c>
      <c r="H11" s="255">
        <v>258.70499999999998</v>
      </c>
      <c r="I11" s="255">
        <v>258.70499999999998</v>
      </c>
      <c r="J11" s="255">
        <v>261.89089999999999</v>
      </c>
      <c r="K11" s="255">
        <v>261.89089999999999</v>
      </c>
      <c r="L11" s="255">
        <v>261.89089999999999</v>
      </c>
      <c r="M11" s="255">
        <v>261.89089999999999</v>
      </c>
      <c r="N11" s="255">
        <v>261.89089999999999</v>
      </c>
      <c r="O11" s="8" t="s">
        <v>1147</v>
      </c>
    </row>
    <row r="12" spans="1:15">
      <c r="A12" s="257" t="s">
        <v>1148</v>
      </c>
      <c r="B12" s="258">
        <v>1.7992467557653455E-4</v>
      </c>
      <c r="C12" s="258">
        <v>1.867645498703531E-4</v>
      </c>
      <c r="D12" s="258">
        <v>1.8250010480289368E-4</v>
      </c>
      <c r="E12" s="258">
        <v>1.8065033007792105E-4</v>
      </c>
      <c r="F12" s="258">
        <v>1.7483542868344359E-4</v>
      </c>
      <c r="G12" s="258">
        <v>1.743134094807574E-4</v>
      </c>
      <c r="H12" s="258">
        <v>1.7339813576263446E-4</v>
      </c>
      <c r="I12" s="258">
        <v>1.7381145942566587E-4</v>
      </c>
      <c r="J12" s="258">
        <v>2.1121433815578261E-4</v>
      </c>
      <c r="K12" s="258">
        <v>1.5633816929965555E-4</v>
      </c>
      <c r="L12" s="258">
        <v>1.6696435974222025E-4</v>
      </c>
      <c r="M12" s="258">
        <v>1.5872555662190826E-4</v>
      </c>
      <c r="N12" s="258">
        <v>1.5578376434689922E-4</v>
      </c>
      <c r="O12" s="8" t="s">
        <v>1149</v>
      </c>
    </row>
    <row r="13" spans="1:15" ht="10.5" thickBot="1">
      <c r="A13" s="265" t="s">
        <v>1150</v>
      </c>
      <c r="B13" s="260">
        <v>8155.0730367020369</v>
      </c>
      <c r="C13" s="260">
        <v>8672.5538931215106</v>
      </c>
      <c r="D13" s="260">
        <v>8474.5311436357479</v>
      </c>
      <c r="E13" s="260">
        <v>8388.6354476720589</v>
      </c>
      <c r="F13" s="260">
        <v>8300.7798118577812</v>
      </c>
      <c r="G13" s="260">
        <v>8275.9955533600078</v>
      </c>
      <c r="H13" s="260">
        <v>8232.540484447889</v>
      </c>
      <c r="I13" s="260">
        <v>8252.164131346517</v>
      </c>
      <c r="J13" s="260">
        <v>9905.9757861002454</v>
      </c>
      <c r="K13" s="260">
        <v>7332.2774062023545</v>
      </c>
      <c r="L13" s="260">
        <v>7830.6469115192622</v>
      </c>
      <c r="M13" s="260">
        <v>7444.2461352799965</v>
      </c>
      <c r="N13" s="260">
        <v>7306.2757526893838</v>
      </c>
      <c r="O13" s="8" t="s">
        <v>1151</v>
      </c>
    </row>
    <row r="14" spans="1:15" ht="10.5" thickBot="1">
      <c r="A14" s="587"/>
      <c r="B14" s="588"/>
      <c r="C14" s="588"/>
      <c r="D14" s="588"/>
      <c r="E14" s="588"/>
      <c r="F14" s="588"/>
      <c r="G14" s="588"/>
      <c r="H14" s="588"/>
      <c r="I14" s="588"/>
      <c r="J14" s="588"/>
      <c r="K14" s="588"/>
      <c r="L14" s="588"/>
      <c r="M14" s="588"/>
      <c r="N14" s="588"/>
      <c r="O14" s="20"/>
    </row>
    <row r="15" spans="1:15">
      <c r="B15" s="266"/>
      <c r="N15" s="267"/>
    </row>
    <row r="20" spans="2:14">
      <c r="B20" s="240"/>
      <c r="C20" s="240"/>
      <c r="D20" s="240"/>
      <c r="E20" s="240"/>
      <c r="F20" s="240"/>
      <c r="G20" s="240"/>
      <c r="H20" s="240"/>
      <c r="I20" s="240"/>
      <c r="J20" s="240"/>
      <c r="K20" s="240"/>
      <c r="L20" s="240"/>
      <c r="M20" s="240"/>
      <c r="N20" s="240"/>
    </row>
    <row r="21" spans="2:14">
      <c r="B21" s="240"/>
      <c r="C21" s="240"/>
      <c r="D21" s="240"/>
      <c r="E21" s="240"/>
      <c r="F21" s="240"/>
      <c r="G21" s="240"/>
      <c r="H21" s="240"/>
      <c r="I21" s="240"/>
      <c r="J21" s="240"/>
      <c r="K21" s="240"/>
      <c r="L21" s="240"/>
      <c r="M21" s="240"/>
      <c r="N21" s="240"/>
    </row>
    <row r="22" spans="2:14">
      <c r="B22" s="240"/>
      <c r="C22" s="240"/>
      <c r="D22" s="240"/>
      <c r="E22" s="240"/>
      <c r="F22" s="240"/>
      <c r="G22" s="240"/>
      <c r="H22" s="240"/>
      <c r="I22" s="240"/>
      <c r="J22" s="240"/>
      <c r="K22" s="240"/>
      <c r="L22" s="240"/>
      <c r="M22" s="240"/>
      <c r="N22" s="240"/>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E73900-0E75-425A-9A30-F45F311B482F}"/>
</file>

<file path=customXml/itemProps2.xml><?xml version="1.0" encoding="utf-8"?>
<ds:datastoreItem xmlns:ds="http://schemas.openxmlformats.org/officeDocument/2006/customXml" ds:itemID="{74A1B5EC-BE44-45AD-AF67-8849D2D45910}"/>
</file>

<file path=customXml/itemProps3.xml><?xml version="1.0" encoding="utf-8"?>
<ds:datastoreItem xmlns:ds="http://schemas.openxmlformats.org/officeDocument/2006/customXml" ds:itemID="{BD47D425-9001-4060-A0A2-04F0C2102C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2017-07-19T01:43:23Z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