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worksheets/sheet46.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Bagian IKNB Syariah\_PUBLIKASI STATISTIK BULANAN IKNB SYARIAH\Juli 16\"/>
    </mc:Choice>
  </mc:AlternateContent>
  <bookViews>
    <workbookView xWindow="0" yWindow="0" windowWidth="28800" windowHeight="11835" firstSheet="37" activeTab="49"/>
  </bookViews>
  <sheets>
    <sheet name="Cover" sheetId="1" r:id="rId1"/>
    <sheet name="Notes" sheetId="2" r:id="rId2"/>
    <sheet name="Table Of Content" sheetId="3" r:id="rId3"/>
    <sheet name="Glosary" sheetId="4" r:id="rId4"/>
    <sheet name="Tabel 1" sheetId="167" r:id="rId5"/>
    <sheet name="Tabel 1 (2)" sheetId="5" state="hidden" r:id="rId6"/>
    <sheet name="Tabel 3" sheetId="138" r:id="rId7"/>
    <sheet name="Tabel 3.1" sheetId="139" r:id="rId8"/>
    <sheet name="Tabel 3.2" sheetId="140" r:id="rId9"/>
    <sheet name="Tabel 3.3" sheetId="141" r:id="rId10"/>
    <sheet name="Tabel 4" sheetId="142" r:id="rId11"/>
    <sheet name="Tabel 4.1" sheetId="143" r:id="rId12"/>
    <sheet name="Tabel 4.2" sheetId="144" r:id="rId13"/>
    <sheet name="Tabel 4.3" sheetId="145" r:id="rId14"/>
    <sheet name="Tabel 5" sheetId="146" r:id="rId15"/>
    <sheet name="Tabel 5.1" sheetId="147" r:id="rId16"/>
    <sheet name="Tabel 5.1.a" sheetId="148" r:id="rId17"/>
    <sheet name="Tabel 5.1.b" sheetId="149" r:id="rId18"/>
    <sheet name="Tabel 5.1.c" sheetId="150" r:id="rId19"/>
    <sheet name="Tabel 5.2" sheetId="151" r:id="rId20"/>
    <sheet name="Tabel 5.2.a" sheetId="152" r:id="rId21"/>
    <sheet name="Tabel 5.2.b" sheetId="153" r:id="rId22"/>
    <sheet name="Tabel 5.3" sheetId="154" r:id="rId23"/>
    <sheet name="Tabel 5.3.a" sheetId="155" r:id="rId24"/>
    <sheet name="Tabel 5.3.b" sheetId="156" r:id="rId25"/>
    <sheet name="Tabel 6" sheetId="157" r:id="rId26"/>
    <sheet name="Tabel 6.1" sheetId="158" r:id="rId27"/>
    <sheet name="Tabel 6.2" sheetId="159" r:id="rId28"/>
    <sheet name="Tabel 6.3" sheetId="160" r:id="rId29"/>
    <sheet name="Tabel 7" sheetId="161" r:id="rId30"/>
    <sheet name="Tabel 7.1" sheetId="162" r:id="rId31"/>
    <sheet name="Tabel 7.2" sheetId="163" r:id="rId32"/>
    <sheet name="Tabel 7.3" sheetId="164" r:id="rId33"/>
    <sheet name="Tabel 8" sheetId="165" r:id="rId34"/>
    <sheet name="Tabel 9" sheetId="166"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ustomWorkbookViews>
    <customWorkbookView name="Febtiana Tia Pika - Personal View" guid="{A346EDBB-8F5D-48AE-8CF0-8B5C084A1557}" mergeInterval="0" personalView="1" maximized="1" xWindow="-8" yWindow="32" windowWidth="1382" windowHeight="744" activeSheetId="7"/>
    <customWorkbookView name="SERVER70 - Personal View" guid="{EB4FEB82-7273-415B-B402-8EEA020F8842}" mergeInterval="0" personalView="1" maximized="1" windowWidth="1280" windowHeight="779" activeSheetId="5"/>
    <customWorkbookView name="Iwan Saputra - Personal View" guid="{470994EE-CEA9-45A2-A5EE-DCAA1675B1EF}" mergeInterval="0" personalView="1" maximized="1" xWindow="-8" yWindow="-8" windowWidth="1382" windowHeight="744" activeSheetId="50"/>
    <customWorkbookView name="Phi-Ka - Personal View" guid="{5775350E-DA50-441E-8569-3DFCA9E573A2}" mergeInterval="0" personalView="1" maximized="1" windowWidth="1362" windowHeight="512" activeSheetId="44"/>
    <customWorkbookView name="Yandi Dwi Permana - Personal View" guid="{B244C660-12F9-4318-BC78-56058D4EBF22}" mergeInterval="0" personalView="1" xWindow="683" windowWidth="683" windowHeight="728" activeSheetId="42"/>
  </customWorkbookViews>
</workbook>
</file>

<file path=xl/calcChain.xml><?xml version="1.0" encoding="utf-8"?>
<calcChain xmlns="http://schemas.openxmlformats.org/spreadsheetml/2006/main">
  <c r="BP9" i="5" l="1"/>
  <c r="BO9" i="5"/>
  <c r="BC21" i="5"/>
  <c r="BF9" i="5"/>
  <c r="BE9" i="5"/>
  <c r="CQ9" i="5"/>
  <c r="CG9" i="5"/>
  <c r="BW9" i="5"/>
  <c r="BM9" i="5"/>
  <c r="BG21" i="5"/>
  <c r="BH21" i="5"/>
  <c r="BB21" i="5"/>
  <c r="DJ9" i="5"/>
  <c r="CZ9" i="5"/>
  <c r="BL9" i="5"/>
  <c r="BV9" i="5"/>
  <c r="CF9" i="5"/>
  <c r="AT9" i="5" l="1"/>
  <c r="BC9" i="5"/>
  <c r="BB9" i="5"/>
  <c r="B11" i="5" l="1"/>
  <c r="D11" i="5"/>
  <c r="AV9" i="5" l="1"/>
  <c r="AL9" i="5"/>
  <c r="AK9" i="5"/>
  <c r="AS9" i="5"/>
  <c r="AR9" i="5"/>
  <c r="AI9" i="5" l="1"/>
  <c r="AH9" i="5"/>
  <c r="AL3" i="5"/>
  <c r="O88" i="46" l="1"/>
  <c r="P88" i="46"/>
  <c r="Q88" i="46"/>
  <c r="DN8" i="5" l="1"/>
  <c r="DM8" i="5"/>
  <c r="DJ8" i="5"/>
  <c r="DN7" i="5"/>
  <c r="DM7" i="5"/>
  <c r="DJ7" i="5"/>
  <c r="DD8" i="5"/>
  <c r="DC8" i="5"/>
  <c r="CZ8" i="5"/>
  <c r="DD7" i="5"/>
  <c r="DC7" i="5"/>
  <c r="CZ7" i="5"/>
  <c r="CT8" i="5"/>
  <c r="CS8" i="5"/>
  <c r="CP8" i="5"/>
  <c r="CT7" i="5"/>
  <c r="CS7" i="5"/>
  <c r="CP7" i="5"/>
  <c r="CJ8" i="5"/>
  <c r="CI8" i="5"/>
  <c r="CF8" i="5"/>
  <c r="CJ7" i="5"/>
  <c r="CI7" i="5"/>
  <c r="CF7" i="5"/>
  <c r="BZ8" i="5"/>
  <c r="BY8" i="5"/>
  <c r="BV8" i="5"/>
  <c r="BZ7" i="5"/>
  <c r="BY7" i="5"/>
  <c r="BV7" i="5"/>
  <c r="BP8" i="5"/>
  <c r="BO8" i="5"/>
  <c r="BL8" i="5"/>
  <c r="BP7" i="5"/>
  <c r="BO7" i="5"/>
  <c r="BL7" i="5"/>
  <c r="BF8" i="5"/>
  <c r="BE8" i="5"/>
  <c r="BB8" i="5"/>
  <c r="BF7" i="5"/>
  <c r="BE7" i="5"/>
  <c r="BB7" i="5"/>
  <c r="AV8" i="5"/>
  <c r="AT8" i="5"/>
  <c r="AV7" i="5"/>
  <c r="AT7" i="5"/>
  <c r="AR8" i="5"/>
  <c r="AR7" i="5"/>
  <c r="CG8" i="5" l="1"/>
  <c r="BB11" i="5"/>
  <c r="CQ7" i="5"/>
  <c r="DA7" i="5"/>
  <c r="BW8" i="5"/>
  <c r="CQ8" i="5"/>
  <c r="DK7" i="5"/>
  <c r="DK8" i="5"/>
  <c r="AR11" i="5"/>
  <c r="BM8" i="5"/>
  <c r="BM7" i="5"/>
  <c r="BC8" i="5"/>
  <c r="BW7" i="5"/>
  <c r="BC7" i="5"/>
  <c r="CG7" i="5"/>
  <c r="DA8" i="5"/>
  <c r="AS8" i="5"/>
  <c r="AS7" i="5"/>
  <c r="AL8" i="5"/>
  <c r="AK8" i="5"/>
  <c r="AH8" i="5"/>
  <c r="AL7" i="5"/>
  <c r="AK7" i="5"/>
  <c r="AH7" i="5"/>
  <c r="AI8" i="5" l="1"/>
  <c r="AI7" i="5"/>
  <c r="C3" i="5" l="1"/>
  <c r="W11" i="5" l="1"/>
  <c r="V11" i="5"/>
  <c r="Y9" i="5" l="1"/>
  <c r="AA9" i="5" l="1"/>
  <c r="AA11" i="5" s="1"/>
  <c r="X9" i="5"/>
  <c r="M11" i="5" l="1"/>
  <c r="DN11" i="5" l="1"/>
  <c r="DM11" i="5"/>
  <c r="DL11" i="5"/>
  <c r="DK11" i="5"/>
  <c r="DJ11" i="5"/>
  <c r="DI11" i="5"/>
  <c r="DH11" i="5"/>
  <c r="DN3" i="5"/>
  <c r="DM3" i="5"/>
  <c r="DK3" i="5"/>
  <c r="DJ3" i="5"/>
  <c r="DI3" i="5"/>
  <c r="DH3" i="5"/>
  <c r="DD11" i="5"/>
  <c r="DC11" i="5"/>
  <c r="DB11" i="5"/>
  <c r="DA11" i="5"/>
  <c r="CZ11" i="5"/>
  <c r="CY11" i="5"/>
  <c r="CX11" i="5"/>
  <c r="DD3" i="5"/>
  <c r="DC3" i="5"/>
  <c r="DA3" i="5"/>
  <c r="CZ3" i="5"/>
  <c r="CY3" i="5"/>
  <c r="CX3" i="5"/>
  <c r="CT11" i="5"/>
  <c r="CS11" i="5"/>
  <c r="CR11" i="5"/>
  <c r="CQ11" i="5"/>
  <c r="CP11" i="5"/>
  <c r="CO11" i="5"/>
  <c r="CN11" i="5"/>
  <c r="CT3" i="5"/>
  <c r="CS3" i="5"/>
  <c r="CQ3" i="5"/>
  <c r="CP3" i="5"/>
  <c r="CO3" i="5"/>
  <c r="CN3" i="5"/>
  <c r="CJ11" i="5"/>
  <c r="CI11" i="5"/>
  <c r="CH11" i="5"/>
  <c r="CG11" i="5"/>
  <c r="CF11" i="5"/>
  <c r="CE11" i="5"/>
  <c r="CD11" i="5"/>
  <c r="CJ3" i="5"/>
  <c r="CI3" i="5"/>
  <c r="CG3" i="5"/>
  <c r="CF3" i="5"/>
  <c r="CE3" i="5"/>
  <c r="CD3" i="5"/>
  <c r="BZ11" i="5"/>
  <c r="BY11" i="5"/>
  <c r="BX11" i="5"/>
  <c r="BW11" i="5"/>
  <c r="BV11" i="5"/>
  <c r="BU11" i="5"/>
  <c r="BT11" i="5"/>
  <c r="BZ3" i="5"/>
  <c r="BY3" i="5"/>
  <c r="BW3" i="5"/>
  <c r="BV3" i="5"/>
  <c r="BU3" i="5"/>
  <c r="BT3" i="5"/>
  <c r="BP11" i="5"/>
  <c r="BO11" i="5"/>
  <c r="BN11" i="5"/>
  <c r="BM11" i="5"/>
  <c r="BL11" i="5"/>
  <c r="BK11" i="5"/>
  <c r="BJ11" i="5"/>
  <c r="BP3" i="5"/>
  <c r="BO3" i="5"/>
  <c r="BM3" i="5"/>
  <c r="BL3" i="5"/>
  <c r="BK3" i="5"/>
  <c r="BJ3" i="5"/>
  <c r="BF11" i="5"/>
  <c r="BE11" i="5"/>
  <c r="BD11" i="5"/>
  <c r="BC11" i="5"/>
  <c r="BA11" i="5"/>
  <c r="AZ11" i="5"/>
  <c r="BF3" i="5"/>
  <c r="BE3" i="5"/>
  <c r="BC3" i="5"/>
  <c r="BB3" i="5"/>
  <c r="BA3" i="5"/>
  <c r="AZ3" i="5"/>
  <c r="AV11" i="5"/>
  <c r="AT11" i="5"/>
  <c r="AU11" i="5"/>
  <c r="AS11" i="5"/>
  <c r="AL11" i="5"/>
  <c r="AK11" i="5"/>
  <c r="AJ11" i="5"/>
  <c r="AI11" i="5"/>
  <c r="AH11" i="5"/>
  <c r="AG11" i="5"/>
  <c r="AF11" i="5"/>
  <c r="AI3" i="5"/>
  <c r="AH3" i="5"/>
  <c r="AG3" i="5"/>
  <c r="AF3" i="5"/>
  <c r="Z11" i="5"/>
  <c r="Y11" i="5"/>
  <c r="X11" i="5"/>
  <c r="AA3" i="5"/>
  <c r="Y3" i="5"/>
  <c r="X3" i="5"/>
  <c r="W3" i="5"/>
  <c r="V3" i="5"/>
  <c r="C11" i="5"/>
  <c r="P11" i="5" l="1"/>
  <c r="G11" i="5"/>
  <c r="L11" i="5"/>
  <c r="O11" i="5" l="1"/>
  <c r="R11" i="5"/>
  <c r="Q11" i="5"/>
  <c r="N11" i="5"/>
  <c r="R3" i="5"/>
  <c r="Q3" i="5"/>
  <c r="O3" i="5"/>
  <c r="N3" i="5"/>
  <c r="M3" i="5"/>
  <c r="L3" i="5"/>
  <c r="N79" i="46" l="1"/>
  <c r="M79" i="46"/>
  <c r="L79" i="46"/>
  <c r="K79" i="46"/>
  <c r="J79" i="46"/>
  <c r="I79" i="46"/>
  <c r="H79" i="46"/>
  <c r="G79" i="46"/>
  <c r="F79" i="46"/>
  <c r="E79" i="46"/>
  <c r="D79" i="46"/>
  <c r="C79" i="46"/>
  <c r="B79" i="46"/>
  <c r="N76" i="46"/>
  <c r="M76" i="46"/>
  <c r="L76" i="46"/>
  <c r="K76" i="46"/>
  <c r="J76" i="46"/>
  <c r="I76" i="46"/>
  <c r="H76" i="46"/>
  <c r="G76" i="46"/>
  <c r="F76" i="46"/>
  <c r="E76" i="46"/>
  <c r="D76" i="46"/>
  <c r="C76" i="46"/>
  <c r="B76" i="46"/>
  <c r="N72" i="46"/>
  <c r="M72" i="46"/>
  <c r="M47" i="46" s="1"/>
  <c r="L72" i="46"/>
  <c r="K72" i="46"/>
  <c r="J72" i="46"/>
  <c r="I72" i="46"/>
  <c r="I47" i="46" s="1"/>
  <c r="H72" i="46"/>
  <c r="G72" i="46"/>
  <c r="F72" i="46"/>
  <c r="E72" i="46"/>
  <c r="E47" i="46" s="1"/>
  <c r="D72" i="46"/>
  <c r="D47" i="46" s="1"/>
  <c r="C72" i="46"/>
  <c r="B72" i="46"/>
  <c r="N47" i="46"/>
  <c r="L47" i="46"/>
  <c r="K47" i="46"/>
  <c r="J47" i="46"/>
  <c r="G47" i="46"/>
  <c r="F47" i="46"/>
  <c r="C47" i="46"/>
  <c r="B47" i="46"/>
  <c r="B43" i="46"/>
  <c r="B41" i="46"/>
  <c r="B37" i="46"/>
  <c r="B34" i="46"/>
  <c r="B32" i="46"/>
  <c r="N27" i="46"/>
  <c r="M27" i="46"/>
  <c r="L27" i="46"/>
  <c r="K27" i="46"/>
  <c r="J27" i="46"/>
  <c r="I27" i="46"/>
  <c r="H27" i="46"/>
  <c r="G27" i="46"/>
  <c r="F27" i="46"/>
  <c r="E27" i="46"/>
  <c r="D27" i="46"/>
  <c r="C27" i="46"/>
  <c r="B27" i="46"/>
  <c r="N25" i="46"/>
  <c r="M25" i="46"/>
  <c r="L25" i="46"/>
  <c r="K25" i="46"/>
  <c r="J25" i="46"/>
  <c r="I25" i="46"/>
  <c r="H25" i="46"/>
  <c r="G25" i="46"/>
  <c r="F25" i="46"/>
  <c r="E25" i="46"/>
  <c r="D25" i="46"/>
  <c r="C25" i="46"/>
  <c r="B25" i="46"/>
  <c r="N20" i="46"/>
  <c r="M20" i="46"/>
  <c r="L20" i="46"/>
  <c r="K20" i="46"/>
  <c r="J20" i="46"/>
  <c r="I20" i="46"/>
  <c r="H20" i="46"/>
  <c r="G20" i="46"/>
  <c r="F20" i="46"/>
  <c r="E20" i="46"/>
  <c r="D20" i="46"/>
  <c r="C20" i="46"/>
  <c r="B20" i="46"/>
  <c r="N15" i="46"/>
  <c r="M15" i="46"/>
  <c r="L15" i="46"/>
  <c r="K15" i="46"/>
  <c r="J15" i="46"/>
  <c r="I15" i="46"/>
  <c r="H15" i="46"/>
  <c r="G15" i="46"/>
  <c r="F15" i="46"/>
  <c r="E15" i="46"/>
  <c r="D15" i="46"/>
  <c r="C15" i="46"/>
  <c r="B15" i="46"/>
  <c r="N10" i="46"/>
  <c r="M10" i="46"/>
  <c r="L10" i="46"/>
  <c r="K10" i="46"/>
  <c r="J10" i="46"/>
  <c r="I10" i="46"/>
  <c r="H10" i="46"/>
  <c r="G10" i="46"/>
  <c r="F10" i="46"/>
  <c r="E10" i="46"/>
  <c r="D10" i="46"/>
  <c r="C10" i="46"/>
  <c r="B10" i="46"/>
  <c r="N7" i="46"/>
  <c r="M7" i="46"/>
  <c r="L7" i="46"/>
  <c r="K7" i="46"/>
  <c r="J7" i="46"/>
  <c r="I7" i="46"/>
  <c r="H7" i="46"/>
  <c r="G7" i="46"/>
  <c r="F7" i="46"/>
  <c r="E7" i="46"/>
  <c r="D7" i="46"/>
  <c r="C7" i="46"/>
  <c r="B7" i="46"/>
  <c r="H75" i="46" l="1"/>
  <c r="D75" i="46"/>
  <c r="H47" i="46"/>
  <c r="L75" i="46"/>
  <c r="N46" i="46"/>
  <c r="E46" i="46"/>
  <c r="I46" i="46"/>
  <c r="M46" i="46"/>
  <c r="D46" i="46"/>
  <c r="H46" i="46"/>
  <c r="L46" i="46"/>
  <c r="C46" i="46"/>
  <c r="G46" i="46"/>
  <c r="K46" i="46"/>
  <c r="E75" i="46"/>
  <c r="M75" i="46"/>
  <c r="B46" i="46"/>
  <c r="F46" i="46"/>
  <c r="J46" i="46"/>
  <c r="I75" i="46"/>
  <c r="C75" i="46"/>
  <c r="G75" i="46"/>
  <c r="K75" i="46"/>
  <c r="B75" i="46"/>
  <c r="F75" i="46"/>
  <c r="J75" i="46"/>
  <c r="N75" i="46"/>
  <c r="M83" i="46"/>
  <c r="L83" i="46"/>
  <c r="E83" i="46"/>
  <c r="D83" i="46" l="1"/>
  <c r="H83" i="46"/>
  <c r="L88" i="46"/>
  <c r="N83" i="46"/>
  <c r="K83" i="46"/>
  <c r="I83" i="46"/>
  <c r="H88" i="46"/>
  <c r="J83" i="46"/>
  <c r="G83" i="46"/>
  <c r="M88" i="46"/>
  <c r="E88" i="46"/>
  <c r="F83" i="46"/>
  <c r="C83" i="46"/>
  <c r="D88" i="46"/>
  <c r="B83" i="46"/>
  <c r="J88" i="46" l="1"/>
  <c r="B88" i="46"/>
  <c r="F88" i="46"/>
  <c r="C88" i="46"/>
  <c r="G88" i="46"/>
  <c r="I88" i="46"/>
  <c r="K88" i="46"/>
  <c r="N88" i="46"/>
  <c r="F11" i="5" l="1"/>
  <c r="E11" i="5"/>
  <c r="H11" i="5" l="1"/>
</calcChain>
</file>

<file path=xl/sharedStrings.xml><?xml version="1.0" encoding="utf-8"?>
<sst xmlns="http://schemas.openxmlformats.org/spreadsheetml/2006/main" count="4638" uniqueCount="1753">
  <si>
    <t>1. Asuransi Syariah</t>
  </si>
  <si>
    <t>-</t>
  </si>
  <si>
    <t>2. Perusahaan Pembiayaan Syariah</t>
  </si>
  <si>
    <t>4. Lembaga Jasa Keuangan Khusus Syariah</t>
  </si>
  <si>
    <t>5. Lembaga Keuangan Mikro Syariah</t>
  </si>
  <si>
    <t>Total</t>
  </si>
  <si>
    <t>Nama Akun</t>
  </si>
  <si>
    <t>Nov-15</t>
  </si>
  <si>
    <t>KEKAYAAN</t>
  </si>
  <si>
    <t xml:space="preserve">  Investasi</t>
  </si>
  <si>
    <t xml:space="preserve">    Deposito pada Bank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</si>
  <si>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</si>
  <si>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</si>
  <si>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</si>
  <si>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</si>
  <si>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Negara Selain Negara Republik Indonesia</t>
  </si>
  <si>
    <t xml:space="preserve">    Surat Berharga Syariah yang Diterbitkan oleh Lembaga Multinasional</t>
  </si>
  <si>
    <t xml:space="preserve">    Reksa Dana Syariah</t>
  </si>
  <si>
    <t xml:space="preserve">    Efek Beragun Aset Syariah</t>
  </si>
  <si>
    <t xml:space="preserve">    Pembiayaan Melalui Kerjasama dengan Pihak Lain</t>
  </si>
  <si>
    <t xml:space="preserve">    Emas murni</t>
  </si>
  <si>
    <t xml:space="preserve">    Investasi lain</t>
  </si>
  <si>
    <t xml:space="preserve">    Jumlah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</si>
  <si>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</si>
  <si>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</si>
  <si>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</si>
  <si>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</si>
  <si>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</si>
  <si>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</si>
  <si>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Aset Lain</t>
  </si>
  <si>
    <t xml:space="preserve">    Jumlah Bukan Investasi</t>
  </si>
  <si>
    <t xml:space="preserve">  Jumlah Kekayaan</t>
  </si>
  <si>
    <t>KEWAJIBAN DAN MODAL SENDIRI</t>
  </si>
  <si>
    <t xml:space="preserve">   Kewajiban</t>
  </si>
  <si>
    <t xml:space="preserve">     Utang</t>
  </si>
  <si>
    <t xml:space="preserve">      Utang Klaim</t>
  </si>
  <si>
    <t xml:space="preserve">      Utang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</si>
  <si>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</si>
  <si>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</si>
  <si>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</si>
  <si>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</si>
  <si>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Zakat</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</si>
  <si>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</si>
  <si>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</si>
  <si>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</si>
  <si>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</si>
  <si>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</si>
  <si>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</si>
  <si>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</si>
  <si>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</si>
  <si>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</si>
  <si>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</si>
  <si>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Akumulasi Dana Tabarru'</t>
  </si>
  <si>
    <t xml:space="preserve">    Kenaikan (Penurunan) Surat Berharga</t>
  </si>
  <si>
    <t xml:space="preserve">    Selisih Penilaian Berdasar SAK dan SAP</t>
  </si>
  <si>
    <t xml:space="preserve">    Kekayaan Yang Tidak Diperkenankan</t>
  </si>
  <si>
    <t xml:space="preserve">    Jumlah Ekuitas Peserta</t>
  </si>
  <si>
    <t xml:space="preserve">  Jumlah Kewajiban Dan Ekuitas Peserta</t>
  </si>
  <si>
    <t>Kekayaan</t>
  </si>
  <si>
    <t xml:space="preserve">    Deposito </t>
  </si>
  <si>
    <t xml:space="preserve">    Surat Berharga Syariah Yang Diterbitkan oleh Bank Indonesia</t>
  </si>
  <si>
    <t xml:space="preserve"> - </t>
  </si>
  <si>
    <t xml:space="preserve">    Surat Berharga Syariah yang Diterbitkan oleh Selain Negara Republik Indonesia</t>
  </si>
  <si>
    <t xml:space="preserve">    Pembiayaan Melalui Kerjasama Dengan Pihak Lain Syariah.</t>
  </si>
  <si>
    <t xml:space="preserve">    Emas Murni</t>
  </si>
  <si>
    <t xml:space="preserve">    Penyertaan Langsung</t>
  </si>
  <si>
    <t xml:space="preserve">    Bangunan dengan Hak Strata atau Tanah dengan  Bangunan Untuk Investasi</t>
  </si>
  <si>
    <t xml:space="preserve">    Investasi Lain</t>
  </si>
  <si>
    <t>Jumlah Investasi</t>
  </si>
  <si>
    <t xml:space="preserve">  Bukan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</si>
  <si>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</si>
  <si>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</si>
  <si>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</si>
  <si>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</si>
  <si>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</si>
  <si>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</si>
  <si>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</si>
  <si>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Jumlah Bukan Investasi</t>
  </si>
  <si>
    <t>JUMLAH KEKAYAAN</t>
  </si>
  <si>
    <t>KEWAJIBAN DAN EKUITAS</t>
  </si>
  <si>
    <t xml:space="preserve">  Kewajiban</t>
  </si>
  <si>
    <t xml:space="preserve">    Utang Komisi</t>
  </si>
  <si>
    <t xml:space="preserve">    Utang Ujrah Reasuransi</t>
  </si>
  <si>
    <t xml:space="preserve">    Utang Pajak</t>
  </si>
  <si>
    <t xml:space="preserve">    Biaya yang Masih Harus Dibayar</t>
  </si>
  <si>
    <t xml:space="preserve">    Utang Zakat</t>
  </si>
  <si>
    <t xml:space="preserve">    Utang Lain</t>
  </si>
  <si>
    <t>Jumlah Liabilitas</t>
  </si>
  <si>
    <t>Pinjaman Subordinasi</t>
  </si>
  <si>
    <t xml:space="preserve">  Ekuitas</t>
  </si>
  <si>
    <t xml:space="preserve">    Modal Disetor </t>
  </si>
  <si>
    <t xml:space="preserve">    Agio Saham</t>
  </si>
  <si>
    <t xml:space="preserve">    Cadangan</t>
  </si>
  <si>
    <t xml:space="preserve">    Selisih Penilaian Aktiva Tetap</t>
  </si>
  <si>
    <t xml:space="preserve">    Saldo Laba</t>
  </si>
  <si>
    <t>Jumlah Ekuitas</t>
  </si>
  <si>
    <t>JUMLAH LIABILITAS DAN EKUITAS</t>
  </si>
  <si>
    <t xml:space="preserve">    Surat Berharga Syariah yang diterbitkan oleh  Bank Indonesia</t>
  </si>
  <si>
    <t xml:space="preserve">    Surat Berharga Syariah Yang Diterbitkan oleh selain negara Republik Indonesia</t>
  </si>
  <si>
    <t xml:space="preserve">    Surat Berharga Syariah Yang Diterbitkan oleh Lembaga Multinasional</t>
  </si>
  <si>
    <t xml:space="preserve">    Reksa dana Syariah</t>
  </si>
  <si>
    <t xml:space="preserve">    Pembiayaan Melalui Kerjasama Dengan Pihak Lain.</t>
  </si>
  <si>
    <t xml:space="preserve">    Emas  Murni</t>
  </si>
  <si>
    <t>Jumlah Bukan  Investasi</t>
  </si>
  <si>
    <t>KEWAJIBAN</t>
  </si>
  <si>
    <t xml:space="preserve">  Utang Ujroh/Fee Pengelolaan Dana </t>
  </si>
  <si>
    <t xml:space="preserve">  Utang Bagi Hasil</t>
  </si>
  <si>
    <t xml:space="preserve">  Utang Penarikan Dana Investasi  </t>
  </si>
  <si>
    <t xml:space="preserve">  Akumulasi Dana Investasi Peserta</t>
  </si>
  <si>
    <t xml:space="preserve">  Utang Lain</t>
  </si>
  <si>
    <t>JUMLAH KEWAJIBAN</t>
  </si>
  <si>
    <t xml:space="preserve">    Pembiayaan Melalui Kerjasama dengan Pihak Lain.</t>
  </si>
  <si>
    <t xml:space="preserve">    Emas  murni</t>
  </si>
  <si>
    <t xml:space="preserve">  Bukan investasi</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</si>
  <si>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</si>
  <si>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</si>
  <si>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</si>
  <si>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</si>
  <si>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</si>
  <si>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</si>
  <si>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</si>
  <si>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</si>
  <si>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Ekuitas Peserta</t>
  </si>
  <si>
    <t xml:space="preserve">  JUMLAH KEKAYAAN</t>
  </si>
  <si>
    <t xml:space="preserve">    Jumlah Liabilitas</t>
  </si>
  <si>
    <t xml:space="preserve">  Pinjaman Subordinasi</t>
  </si>
  <si>
    <t xml:space="preserve">    Jumlah Ekuitas</t>
  </si>
  <si>
    <t xml:space="preserve">  JUMLAH LIABILITAS DAN EKUITAS</t>
  </si>
  <si>
    <t>Tabel 5.3.b Posisi Keuangan Perusahaan Reasuransi Syariah Dana Perusahaan</t>
  </si>
  <si>
    <t>Jumlah Ujrah Diterima</t>
  </si>
  <si>
    <t>Jumlah Pendapatan</t>
  </si>
  <si>
    <t>Jumlah Beban Usaha</t>
  </si>
  <si>
    <t>1. Kas dan Setara Kas</t>
  </si>
  <si>
    <t>2. Efek Syariah yang Dimiliki</t>
  </si>
  <si>
    <t>3. Piutang</t>
  </si>
  <si>
    <t>a.  Piutang Murabahah - Neto</t>
  </si>
  <si>
    <t>b.  Piutang Istishna' - Neto</t>
  </si>
  <si>
    <t>d.  Piutang Hiwalah - Neto</t>
  </si>
  <si>
    <t>4. Ijarah</t>
  </si>
  <si>
    <t>a.  Aktiva Ijarah - Neto</t>
  </si>
  <si>
    <t>b.  Aktiva Ijarah Muntahiyah Bittamlik - Neto</t>
  </si>
  <si>
    <t>c.  Aktiva Ijarah Musyarakah Muntanaqisah - Neto</t>
  </si>
  <si>
    <t>5. Penyertaan</t>
  </si>
  <si>
    <t>a. Aktiva Istishna' Dalam Penyelesaian - Neto</t>
  </si>
  <si>
    <t>b. Aktiva Istishna' Dalam Penyelesaian - Bruto</t>
  </si>
  <si>
    <t>c. Termin Isthisna'</t>
  </si>
  <si>
    <t>6. Persediaan</t>
  </si>
  <si>
    <t>7. Aktiva Tetap dan Inventaris</t>
  </si>
  <si>
    <t>8. Aktiva Lain-lain</t>
  </si>
  <si>
    <t>1. Kewajiban Segera</t>
  </si>
  <si>
    <t>2. Uang Muka Pembayaran</t>
  </si>
  <si>
    <t>3. Aktiva Istishna' Yang Terutang (Akan Diserahkan)</t>
  </si>
  <si>
    <t>4. Pendanaan</t>
  </si>
  <si>
    <t>a. Pendanaan Mudharabah</t>
  </si>
  <si>
    <t>b. Pendanaan Mudharabah Muqayyadah</t>
  </si>
  <si>
    <t>c. Pendanaan Musyarakah</t>
  </si>
  <si>
    <t>d. Fasilitas Pendanaan Murabahah</t>
  </si>
  <si>
    <t>e. Ijarah Sukuk</t>
  </si>
  <si>
    <t>f. Pendanaan Lain Berbasis Syariah</t>
  </si>
  <si>
    <t>5. Kewajiban Lain-lain</t>
  </si>
  <si>
    <t>6. Modal</t>
  </si>
  <si>
    <t>a. Modal Disetor</t>
  </si>
  <si>
    <t>7. Saldo Laba</t>
  </si>
  <si>
    <t>a. Laba</t>
  </si>
  <si>
    <t>b. Rugi</t>
  </si>
  <si>
    <t>8. Laba Rugi Periode Berjalan</t>
  </si>
  <si>
    <t>A. PENDAPATAN</t>
  </si>
  <si>
    <t xml:space="preserve"> 1. Pendapatan Operasional</t>
  </si>
  <si>
    <t xml:space="preserve">  a. Ijarah</t>
  </si>
  <si>
    <t xml:space="preserve">     1) Pendapatan Sewa Ijarah</t>
  </si>
  <si>
    <t xml:space="preserve">     2) Pendapatan Sewa Ijarah Muntahiyah Bi-Tamlik</t>
  </si>
  <si>
    <t xml:space="preserve">     4) Administrasi</t>
  </si>
  <si>
    <t xml:space="preserve">  b. Hiwalah</t>
  </si>
  <si>
    <t xml:space="preserve">     1) Administrasi</t>
  </si>
  <si>
    <t xml:space="preserve">  c. Murabahah</t>
  </si>
  <si>
    <t xml:space="preserve">     1) Pendapatan Margin Murabahah</t>
  </si>
  <si>
    <t xml:space="preserve">     2) Administrasi</t>
  </si>
  <si>
    <t xml:space="preserve">  d. Istishna'</t>
  </si>
  <si>
    <t xml:space="preserve">     1) Pendapatan Margin Istishna'</t>
  </si>
  <si>
    <t xml:space="preserve">  e. Pendapatan Fee dari Penyaluran Pembiayaan Bersama</t>
  </si>
  <si>
    <t xml:space="preserve">  f. Pendapatan operasional lainnya</t>
  </si>
  <si>
    <t xml:space="preserve">     1) Pendapatan dari penyertaan</t>
  </si>
  <si>
    <t xml:space="preserve">     2) Pendapatan dari Investasi Efek Syariah</t>
  </si>
  <si>
    <t xml:space="preserve">     3) Lainnya</t>
  </si>
  <si>
    <t xml:space="preserve"> 2. Pendapatan Non-operasional</t>
  </si>
  <si>
    <t xml:space="preserve">  a. Keuntungan Pelepasan Aktiva Ijarah</t>
  </si>
  <si>
    <t xml:space="preserve">  b. Keuntungan Penjualan Aktiva Tetap dan Inventaris</t>
  </si>
  <si>
    <t xml:space="preserve">  c. Selisih Kurs</t>
  </si>
  <si>
    <t xml:space="preserve">  d. Lainnya </t>
  </si>
  <si>
    <t>B. BEBAN</t>
  </si>
  <si>
    <t xml:space="preserve"> 1. Beban Operasional</t>
  </si>
  <si>
    <t xml:space="preserve">  a. Biaya Perbaikan Aktiva Ijarah</t>
  </si>
  <si>
    <t xml:space="preserve">  b. Premi Asuransi</t>
  </si>
  <si>
    <t xml:space="preserve">  c. Tenaga Kerja</t>
  </si>
  <si>
    <t xml:space="preserve">     1) Gaji dan Upah</t>
  </si>
  <si>
    <t xml:space="preserve">     2) Honorarium </t>
  </si>
  <si>
    <t xml:space="preserve">     1) Piutang Murabahah</t>
  </si>
  <si>
    <t xml:space="preserve">     2) Piutang Istishna'  </t>
  </si>
  <si>
    <t xml:space="preserve">     3) Piutang Salam</t>
  </si>
  <si>
    <t xml:space="preserve">     4) Piutang Hiwalah</t>
  </si>
  <si>
    <t xml:space="preserve">     5) Aktiva Ijarah</t>
  </si>
  <si>
    <t xml:space="preserve">     6) Aktiva Ijarah Muntahiah Bittamlik</t>
  </si>
  <si>
    <t xml:space="preserve">     7) Aktiva Ijarah Musyarakah Muntanaqisah</t>
  </si>
  <si>
    <t xml:space="preserve">     8) Aktiva Tetap dan Inventaris</t>
  </si>
  <si>
    <t>1. Fasilitas Pendanaan yang Belum Ditarik</t>
  </si>
  <si>
    <t>2. Fasilitas Pembiayaan kepada Nasabah yang belum ditarik</t>
  </si>
  <si>
    <t>3. Pendapatan Ijarah Yang Akan Diterima</t>
  </si>
  <si>
    <t>a. Pembiayaan Ijarah</t>
  </si>
  <si>
    <t>b. Pembiayaan Ijarah Muntahiyah Bittamlik</t>
  </si>
  <si>
    <t>c. Pembiayaan Ijarah Musyarakah Muntanaqisah</t>
  </si>
  <si>
    <t>4. Piutang Pihak Ketiga atas Penyaluran Pembiayaan Bersama</t>
  </si>
  <si>
    <t xml:space="preserve">a. Chanelling </t>
  </si>
  <si>
    <t>b. Joint Financing</t>
  </si>
  <si>
    <t xml:space="preserve">c. Lainnya </t>
  </si>
  <si>
    <t xml:space="preserve">  1. Aset Lancar</t>
  </si>
  <si>
    <t xml:space="preserve"> -   </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</si>
  <si>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</si>
  <si>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</si>
  <si>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</si>
  <si>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</si>
  <si>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</si>
  <si>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</si>
  <si>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</si>
  <si>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</si>
  <si>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</si>
  <si>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</si>
  <si>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</si>
  <si>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</si>
  <si>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</si>
  <si>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</si>
  <si>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</si>
  <si>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</si>
  <si>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</si>
  <si>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</si>
  <si>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</si>
  <si>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</si>
  <si>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</si>
  <si>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</si>
  <si>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</si>
  <si>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Cadangan</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</si>
  <si>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</si>
  <si>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</si>
  <si>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</si>
  <si>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</si>
  <si>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</si>
  <si>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</si>
  <si>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</si>
  <si>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</si>
  <si>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</si>
  <si>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</si>
  <si>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</si>
  <si>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</si>
  <si>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</si>
  <si>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</si>
  <si>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</si>
  <si>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</si>
  <si>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</si>
  <si>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</si>
  <si>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</si>
  <si>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</si>
  <si>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</si>
  <si>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</si>
  <si>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</si>
  <si>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</si>
  <si>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</si>
  <si>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</si>
  <si>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</si>
  <si>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</si>
  <si>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</si>
  <si>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</si>
  <si>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</si>
  <si>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</si>
  <si>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</si>
  <si>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</si>
  <si>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</si>
  <si>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</si>
  <si>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</si>
  <si>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</si>
  <si>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</si>
  <si>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</si>
  <si>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</si>
  <si>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</si>
  <si>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</si>
  <si>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</si>
  <si>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</si>
  <si>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</si>
  <si>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</si>
  <si>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</si>
  <si>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</si>
  <si>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</si>
  <si>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</si>
  <si>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</si>
  <si>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</si>
  <si>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</si>
  <si>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</si>
  <si>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</si>
  <si>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</si>
  <si>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</si>
  <si>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</si>
  <si>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</si>
  <si>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DT</t>
  </si>
  <si>
    <t>DP</t>
  </si>
  <si>
    <t>DIP</t>
  </si>
  <si>
    <t>n.a</t>
  </si>
  <si>
    <t>CB</t>
  </si>
  <si>
    <t>CEK</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</si>
  <si>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</si>
  <si>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</si>
  <si>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</si>
  <si>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</si>
  <si>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</si>
  <si>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</si>
  <si>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</si>
  <si>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</si>
  <si>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</si>
  <si>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</si>
  <si>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</si>
  <si>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</si>
  <si>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</si>
  <si>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</si>
  <si>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</si>
  <si>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</si>
  <si>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</si>
  <si>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n/a</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</si>
  <si>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</si>
  <si>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</si>
  <si>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</si>
  <si>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</si>
  <si>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</si>
  <si>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</si>
  <si>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</si>
  <si>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</si>
  <si>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</si>
  <si>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</si>
  <si>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</si>
  <si>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</si>
  <si>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</si>
  <si>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</si>
  <si>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</si>
  <si>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</si>
  <si>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</si>
  <si>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</si>
  <si>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</si>
  <si>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</si>
  <si>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</si>
  <si>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</si>
  <si>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</si>
  <si>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</si>
  <si>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</si>
  <si>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</si>
  <si>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</si>
  <si>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</si>
  <si>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</si>
  <si>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</si>
  <si>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</si>
  <si>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</si>
  <si>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</si>
  <si>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</si>
  <si>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</si>
  <si>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</si>
  <si>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A. REVENUES</t>
  </si>
  <si>
    <t>1. Operational Revenues</t>
  </si>
  <si>
    <t>c. Profit / Revenue Sharing</t>
  </si>
  <si>
    <t>2. Non-operational Revenues</t>
  </si>
  <si>
    <t>B. EXPENSES</t>
  </si>
  <si>
    <t>1. Operational Expenses</t>
  </si>
  <si>
    <t>a. Interest</t>
  </si>
  <si>
    <t>b. Employees</t>
  </si>
  <si>
    <t>c. General and Administration</t>
  </si>
  <si>
    <t>d. Reserves</t>
  </si>
  <si>
    <t>e. Amortization/Depreciation</t>
  </si>
  <si>
    <t>f. Others</t>
  </si>
  <si>
    <t>2. Non-operational Expenses</t>
  </si>
  <si>
    <t>1. Undisbursed Loan Facilities</t>
  </si>
  <si>
    <t>a. Mudharabah Fund</t>
  </si>
  <si>
    <t>b. Mudharabah Muqayyadah Fund</t>
  </si>
  <si>
    <t>c. Musyarakah Fund</t>
  </si>
  <si>
    <t>d. Mudharabah Fund Facilities</t>
  </si>
  <si>
    <t>e. Sukuk Ijarah</t>
  </si>
  <si>
    <t>f. Others Sharia Fund</t>
  </si>
  <si>
    <t>2. Undisbursed Financing Facilities to Customers</t>
  </si>
  <si>
    <t>a. Ijarah Financing</t>
  </si>
  <si>
    <t>b. Ijarah Muntahiyah Bittamlik Financing</t>
  </si>
  <si>
    <t>c. Ijarah Musyarakah Muntanaqisah Financing</t>
  </si>
  <si>
    <t>a. Channeling</t>
  </si>
  <si>
    <t>c. Others</t>
  </si>
  <si>
    <t>a. Ijarah</t>
  </si>
  <si>
    <t>4) Administration</t>
  </si>
  <si>
    <t>b. Hiwalah</t>
  </si>
  <si>
    <t>1) Administration</t>
  </si>
  <si>
    <t>c. Murabahah</t>
  </si>
  <si>
    <t>1) Murabahah Margin Income</t>
  </si>
  <si>
    <t>2) Administration</t>
  </si>
  <si>
    <t>d. Istishna'</t>
  </si>
  <si>
    <t>1) Istishna' Margin Income</t>
  </si>
  <si>
    <t>f. Others Operational Revenues</t>
  </si>
  <si>
    <t>1) Income from Investment</t>
  </si>
  <si>
    <t>3) Others</t>
  </si>
  <si>
    <t>b. Profit on Sale of Fixed Assets and Inventories</t>
  </si>
  <si>
    <t>c. Foreign Exchange</t>
  </si>
  <si>
    <t>d. Others</t>
  </si>
  <si>
    <t>a. Renewable Expenses of Ijarah Assets</t>
  </si>
  <si>
    <t>b. Insurance Premium</t>
  </si>
  <si>
    <t>c. Labour</t>
  </si>
  <si>
    <t>1) Salaries and Wages</t>
  </si>
  <si>
    <t>2) Honorarium</t>
  </si>
  <si>
    <t xml:space="preserve">  d. Penghapusan / Penyusutan</t>
  </si>
  <si>
    <t>d. Write-Off / Depreciation</t>
  </si>
  <si>
    <t>1) Murabahah Receivables</t>
  </si>
  <si>
    <t>2) Istishna' Receivables</t>
  </si>
  <si>
    <t xml:space="preserve">3) Salam Receivables </t>
  </si>
  <si>
    <t>4)Hiwalah Receivables</t>
  </si>
  <si>
    <t>5) Ijarah Assets</t>
  </si>
  <si>
    <t>6) Ijarah Muntahiah Bittamlik Assets</t>
  </si>
  <si>
    <t>7) Ijarah Musyarakah Muntanaqisah Assets</t>
  </si>
  <si>
    <t>8) Fixed Assets and Inventory</t>
  </si>
  <si>
    <t>1. Cash and Cash Equivalent</t>
  </si>
  <si>
    <t>2. Sharia Securities</t>
  </si>
  <si>
    <t>3. Account Receivable</t>
  </si>
  <si>
    <t>a. Murabahah Finance Receivables - Net</t>
  </si>
  <si>
    <t>b. Istishna' Finance Receivables - Net</t>
  </si>
  <si>
    <t>c. Salam Finance Receivables - Net</t>
  </si>
  <si>
    <t>d. Hiwalah Finance Receivables - Net</t>
  </si>
  <si>
    <t>a. Ijarah Assets - Net</t>
  </si>
  <si>
    <t>b. Ijarah Muntahiyah Bittamlik Assets - Net</t>
  </si>
  <si>
    <t>c. Ijarah Musyarakah Muntanaqisah Assets - Net</t>
  </si>
  <si>
    <t>5. Investments</t>
  </si>
  <si>
    <t>a. Istishna' Assets Under Construction/ In Progress - Net</t>
  </si>
  <si>
    <t>b. Istishna' Assets Under Construction/ In Progress - Bruto</t>
  </si>
  <si>
    <t>6. Inventories</t>
  </si>
  <si>
    <t>7. Fixed Assets and Inventories</t>
  </si>
  <si>
    <t>8. Other Assets</t>
  </si>
  <si>
    <t>3. Istishna' Asset Payables</t>
  </si>
  <si>
    <t>4. Funding</t>
  </si>
  <si>
    <t>a. Mudharabah Funding</t>
  </si>
  <si>
    <t>b. Mudharabah Muqayyadah Funding</t>
  </si>
  <si>
    <t>c. Musyarakah Funding</t>
  </si>
  <si>
    <t>d. Murabahah Funding</t>
  </si>
  <si>
    <t>f. Another Funding Based On Sharia Principle</t>
  </si>
  <si>
    <t>5. Other Liabilities</t>
  </si>
  <si>
    <t>6. Capital</t>
  </si>
  <si>
    <t>a. Paid In Capital</t>
  </si>
  <si>
    <t>7. Retained Earning</t>
  </si>
  <si>
    <t>a. Profit</t>
  </si>
  <si>
    <t>b. Loss</t>
  </si>
  <si>
    <t>8. Profit/Loss for the year</t>
  </si>
  <si>
    <t>c. Isthisna' Installment</t>
  </si>
  <si>
    <t>2. Down Payment</t>
  </si>
  <si>
    <t xml:space="preserve">1) Ijarah Income </t>
  </si>
  <si>
    <t>2) Ijarah Muntahiyah Bi-Tamlik Income</t>
  </si>
  <si>
    <t>3) Ijarah Musyarakah Muntanaqisah Income</t>
  </si>
  <si>
    <t>e. Fee Income From Joint Financing Activities</t>
  </si>
  <si>
    <t xml:space="preserve">a. Profit on Ijarah Assets Released </t>
  </si>
  <si>
    <t>3. Unearned Revenue From Ijarah Activities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</si>
  <si>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</si>
  <si>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</si>
  <si>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</si>
  <si>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</si>
  <si>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</si>
  <si>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</si>
  <si>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</si>
  <si>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</si>
  <si>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</si>
  <si>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</si>
  <si>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</si>
  <si>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</si>
  <si>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</si>
  <si>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</si>
  <si>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</si>
  <si>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</si>
  <si>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</si>
  <si>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</si>
  <si>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</si>
  <si>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</si>
  <si>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</si>
  <si>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</si>
  <si>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</si>
  <si>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</si>
  <si>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</si>
  <si>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</si>
  <si>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</si>
  <si>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Total Investments</t>
  </si>
  <si>
    <t>Total Non Investments</t>
  </si>
  <si>
    <t>Total Payable</t>
  </si>
  <si>
    <t>Total Technical Reserves</t>
  </si>
  <si>
    <t>Qardh</t>
  </si>
  <si>
    <t>TOTAL LIABILITIES</t>
  </si>
  <si>
    <t>Total of Equities</t>
  </si>
  <si>
    <t>Total Of Liabilities And Equities</t>
  </si>
  <si>
    <t>LIABILITIES AND EQUITIES</t>
  </si>
  <si>
    <t>TOTAL Payable</t>
  </si>
  <si>
    <t>Total Policyholder Equity</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</si>
  <si>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</si>
  <si>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</si>
  <si>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</si>
  <si>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</si>
  <si>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</si>
  <si>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</si>
  <si>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</si>
  <si>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</si>
  <si>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</si>
  <si>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</si>
  <si>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Total Ujrah Received</t>
  </si>
  <si>
    <t>Total Income</t>
  </si>
  <si>
    <t>Total Acquisition Fees</t>
  </si>
  <si>
    <t>Total Expenses</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</si>
  <si>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</si>
  <si>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</si>
  <si>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</si>
  <si>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</si>
  <si>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</si>
  <si>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</si>
  <si>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</si>
  <si>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</si>
  <si>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</si>
  <si>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</si>
  <si>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</si>
  <si>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</si>
  <si>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</si>
  <si>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</si>
  <si>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</si>
  <si>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</si>
  <si>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</si>
  <si>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</si>
  <si>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</si>
  <si>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</si>
  <si>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</si>
  <si>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</si>
  <si>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</si>
  <si>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</si>
  <si>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</si>
  <si>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</si>
  <si>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</si>
  <si>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</si>
  <si>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</si>
  <si>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</si>
  <si>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</si>
  <si>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</si>
  <si>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</si>
  <si>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</si>
  <si>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</si>
  <si>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</si>
  <si>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</si>
  <si>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</si>
  <si>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</si>
  <si>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</si>
  <si>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</si>
  <si>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</si>
  <si>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</si>
  <si>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</si>
  <si>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</si>
  <si>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</si>
  <si>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</si>
  <si>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</si>
  <si>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KYBMP in beginning of period</t>
  </si>
  <si>
    <t>a. Gross Claims</t>
  </si>
  <si>
    <t>b. Reinsurance Recovery</t>
  </si>
  <si>
    <t>c. Increase (decrease) in provision for claims</t>
  </si>
  <si>
    <t>b. KYBMP in end of period</t>
  </si>
  <si>
    <t>b. Provision for contribution in end of period</t>
  </si>
  <si>
    <t>a. Provision for contribution in beginning of period</t>
  </si>
  <si>
    <t>c.2 Provision for claims in end of period</t>
  </si>
  <si>
    <t>c.1. Provision for claim in beginning of period</t>
  </si>
  <si>
    <t xml:space="preserve">a. Investment fund addition Part of contribution allocated </t>
  </si>
  <si>
    <t>b. Investment fund addition Part of investment yield</t>
  </si>
  <si>
    <t>a. Ujrah received on risk management</t>
  </si>
  <si>
    <t>b. Ujrah accepted for the management of investment funds tabarru '</t>
  </si>
  <si>
    <t>c. Ujrah accepted for the management of investment of policyholder investment funds</t>
  </si>
  <si>
    <t>a. Commission expenses - first year</t>
  </si>
  <si>
    <t>b. Commission expenses - continued year</t>
  </si>
  <si>
    <t>c. Commission expenses - overriding</t>
  </si>
  <si>
    <t>d. Other expenses</t>
  </si>
  <si>
    <t>a. Sharia Life Insurance</t>
  </si>
  <si>
    <t>b. Sharia Non-Life Insurance</t>
  </si>
  <si>
    <t>c. Sharia Reinsurance</t>
  </si>
  <si>
    <t>1. Aset</t>
  </si>
  <si>
    <t>2. Kontribusi Bruto</t>
  </si>
  <si>
    <t>3. Klaim Bruto</t>
  </si>
  <si>
    <t>4. Investasi</t>
  </si>
  <si>
    <t>5. Hasil Investasi</t>
  </si>
  <si>
    <t>6. GDP</t>
  </si>
  <si>
    <t>8. Penetrasi</t>
  </si>
  <si>
    <t>9. Densitas</t>
  </si>
  <si>
    <t>A. Perbankan</t>
  </si>
  <si>
    <t>1. Deposito</t>
  </si>
  <si>
    <t>B. Pasar Modal</t>
  </si>
  <si>
    <t>1. Saham Syariah</t>
  </si>
  <si>
    <t>2. Sukuk</t>
  </si>
  <si>
    <t>3. Surat Berharga Syariah Negara</t>
  </si>
  <si>
    <t>4. Reksa Dana Syariah</t>
  </si>
  <si>
    <t>C. Lain-Lain</t>
  </si>
  <si>
    <t>1. Emas Murni</t>
  </si>
  <si>
    <t>2. Penyertaan Langsung</t>
  </si>
  <si>
    <t>3. Bangunan dgn Hak Strata atau Tanah dgn Bangunan untuk Investasi</t>
  </si>
  <si>
    <t>4. Investasi Lain</t>
  </si>
  <si>
    <t>JUMLAH</t>
  </si>
  <si>
    <t>1. Assets</t>
  </si>
  <si>
    <t>2. Gross Contribution</t>
  </si>
  <si>
    <t>3. Gross Claims</t>
  </si>
  <si>
    <t>4. Investments</t>
  </si>
  <si>
    <t>5. Investment Yield</t>
  </si>
  <si>
    <t>8. Penetration</t>
  </si>
  <si>
    <t>9. Density</t>
  </si>
  <si>
    <t>A. Banking</t>
  </si>
  <si>
    <t>B. Capital Market</t>
  </si>
  <si>
    <t>C. Others</t>
  </si>
  <si>
    <t>1. Time Deposit</t>
  </si>
  <si>
    <t>1. Sharia Stock</t>
  </si>
  <si>
    <t>2. Corporate Sukuk</t>
  </si>
  <si>
    <t>3. Government Sukuk</t>
  </si>
  <si>
    <t>4. Sharia Mutual Funds</t>
  </si>
  <si>
    <t>1. Gold</t>
  </si>
  <si>
    <t>2. Direct Placement</t>
  </si>
  <si>
    <t>3. Property</t>
  </si>
  <si>
    <t>4.Other Investment</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</si>
  <si>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</si>
  <si>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</si>
  <si>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</si>
  <si>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</si>
  <si>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</si>
  <si>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KEKAYAAN</t>
  </si>
  <si>
    <t>1. Investasi</t>
  </si>
  <si>
    <t xml:space="preserve">a. Deposito </t>
  </si>
  <si>
    <t>b. Saham Syariah</t>
  </si>
  <si>
    <t>c. Sukuk atau Obligasi Syariah</t>
  </si>
  <si>
    <t>d. Surat Berharga Syariah Negara</t>
  </si>
  <si>
    <t>e. Surat Berharga Syariah Yang Diterbitkan oleh Bank Indonesia</t>
  </si>
  <si>
    <t>f. Surat Berharga Syariah yang Diterbitkan oleh Selain Negara Republik Indonesia</t>
  </si>
  <si>
    <t>g. Surat Berharga Syariah yang Diterbitkan oleh Lembaga Multinasional</t>
  </si>
  <si>
    <t>h. Reksa Dana Syariah</t>
  </si>
  <si>
    <t>i. Efek Beragun Aset Syariah</t>
  </si>
  <si>
    <t>j. Pembiayaan Melalui Kerjasama Dengan Pihak Lain Syariah.</t>
  </si>
  <si>
    <t>k. Emas Murni</t>
  </si>
  <si>
    <t>l. Penyertaan Langsung</t>
  </si>
  <si>
    <t>m. Bangunan dengan Hak Strata atau Tanah dengan  Bangunan Untuk Investasi</t>
  </si>
  <si>
    <t>n. Investasi Lain</t>
  </si>
  <si>
    <t>2. Bukan Investasi</t>
  </si>
  <si>
    <t>a. Kas dan Bank</t>
  </si>
  <si>
    <t xml:space="preserve">b. Tagihan Kontribusi </t>
  </si>
  <si>
    <t>c. Tagihan Reasuransi</t>
  </si>
  <si>
    <t>d. Tagihan Investasi</t>
  </si>
  <si>
    <t>e. Tagihan Hasil Investasi</t>
  </si>
  <si>
    <t>f. Tagihan Ujrah kepada Peserta</t>
  </si>
  <si>
    <t>g. Tagihan Alokasi Surplus Dana Tabarru'</t>
  </si>
  <si>
    <t>h. Tagihan Bagi Hasil Pengelolaan Investasi Dana Tabarru'</t>
  </si>
  <si>
    <t>i. Tagihan Qardh</t>
  </si>
  <si>
    <t>j. Bangunan dengan Hak Strata atau Tanah dengan Bangunan Untuk Dipakai Sendiri</t>
  </si>
  <si>
    <t>k. Perangkat Keras Komputer</t>
  </si>
  <si>
    <t>l. Aset Tetap Lain</t>
  </si>
  <si>
    <t>m. Aset Lain</t>
  </si>
  <si>
    <t>B. KEWAJIBAN DAN EKUITAS</t>
  </si>
  <si>
    <t>1. Kewajiban</t>
  </si>
  <si>
    <t>a. Utang</t>
  </si>
  <si>
    <t>Jumlah Utang</t>
  </si>
  <si>
    <t>b. Penyisihan Teknis</t>
  </si>
  <si>
    <t>Jumlah Penyisihan Teknis</t>
  </si>
  <si>
    <t>c. Qardh</t>
  </si>
  <si>
    <t>Jumlah Kewajiban</t>
  </si>
  <si>
    <t>2. Pinjaman Subordinasi</t>
  </si>
  <si>
    <t>3. Ekuitas</t>
  </si>
  <si>
    <t xml:space="preserve">a. Modal Disetor </t>
  </si>
  <si>
    <t>b. Akumulasi Dana Tabarru'</t>
  </si>
  <si>
    <t>c. Agio Saham</t>
  </si>
  <si>
    <t>d. Cadangan</t>
  </si>
  <si>
    <t>e. Kenaikan (Penurunan) Surat Berharga</t>
  </si>
  <si>
    <t>Selisih Penilaian Berdasar SAK dan SAP</t>
  </si>
  <si>
    <t>f. Selisih Penilaian Aktiva Tetap</t>
  </si>
  <si>
    <t>g. Saldo Laba</t>
  </si>
  <si>
    <t>h. Kekayaan Yang Tidak Diperkenankan</t>
  </si>
  <si>
    <t>JUMLAH KEWAJIBAN DAN EKUITAS</t>
  </si>
  <si>
    <t>A. ASSETS</t>
  </si>
  <si>
    <t>1. Investment</t>
  </si>
  <si>
    <t>a. Time Deposit</t>
  </si>
  <si>
    <t>b. Sharia Stock</t>
  </si>
  <si>
    <t>c. Corporate Sukuk</t>
  </si>
  <si>
    <t>d. Goverment Sukuk</t>
  </si>
  <si>
    <t>e. Sharia Promissory Notes Issued By Bank Of Indonesia</t>
  </si>
  <si>
    <t>f. Foreign Government Sukuk</t>
  </si>
  <si>
    <t>g. Sukuk of Multinational Institutions</t>
  </si>
  <si>
    <t>h. Sharia Mutual Funds</t>
  </si>
  <si>
    <t>i. Sharia Asset Backed Securities</t>
  </si>
  <si>
    <t>j. Sharia Refinancing</t>
  </si>
  <si>
    <t>k. Gold</t>
  </si>
  <si>
    <t>l. Direct Placement</t>
  </si>
  <si>
    <t>m. Property</t>
  </si>
  <si>
    <t>n. Other Investment</t>
  </si>
  <si>
    <t>2. Non Investments</t>
  </si>
  <si>
    <t>a. Cash And Bank</t>
  </si>
  <si>
    <t>b. Contribution Receivables</t>
  </si>
  <si>
    <t>c. Reinsurance Receivables</t>
  </si>
  <si>
    <t>d.Investment Receivables</t>
  </si>
  <si>
    <t>e. Investment Yields Recievables</t>
  </si>
  <si>
    <t>f. Ujrah Receivables To Policyholders</t>
  </si>
  <si>
    <t>g.Share Of Surplus Tabbaru' Fund Receivables</t>
  </si>
  <si>
    <t>h. The Management Fees Of Investment Yiled Funds Tabarru</t>
  </si>
  <si>
    <t>i.Qardh Receivables</t>
  </si>
  <si>
    <t>j. Property</t>
  </si>
  <si>
    <t>k. Computers Hardware</t>
  </si>
  <si>
    <t>l. Other Fixed Assets</t>
  </si>
  <si>
    <t>m. Other Assets</t>
  </si>
  <si>
    <t>B. LIABILITIES AND EQUITIES</t>
  </si>
  <si>
    <t>1. Liabilities</t>
  </si>
  <si>
    <t>a. Payable</t>
  </si>
  <si>
    <t>b. Technical Reserves</t>
  </si>
  <si>
    <t>2. Subordinations Loan</t>
  </si>
  <si>
    <t>3. Equity</t>
  </si>
  <si>
    <t>a. Paid Up Capital</t>
  </si>
  <si>
    <t>b. Accumulation of tabarru fund</t>
  </si>
  <si>
    <t>c. Shares Premium</t>
  </si>
  <si>
    <t>e. Increase(Decrease)Marketable Securities</t>
  </si>
  <si>
    <t>f. Difference Of Revaluation Of Fixed Assets</t>
  </si>
  <si>
    <t>g. Profit</t>
  </si>
  <si>
    <t>h. Non Admitted Asset</t>
  </si>
  <si>
    <t>TOTAL OF LIABILITIES AND EQUITIES</t>
  </si>
  <si>
    <t>Tabel 5.1 Posisi Keuangan Perusahaan Asuransi Jiwa Syariah (Miliar Rp)</t>
  </si>
  <si>
    <t>Tabel 5.1.a Posisi Keuangan Perusahaan Asuransi Jiwa Syariah Dana Tabarru (Miliar Rp)</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</si>
  <si>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</si>
  <si>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</si>
  <si>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</si>
  <si>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</si>
  <si>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</si>
  <si>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</si>
  <si>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f. Aset Lain</t>
  </si>
  <si>
    <t>2. Ekuitas Peserta</t>
  </si>
  <si>
    <t>a. Akumulasi Dana Tabarru'</t>
  </si>
  <si>
    <t>b. Kenaikan (Penurunan) Surat Berharga</t>
  </si>
  <si>
    <t>c. Kekayaan Yang Tidak Diperkenankan</t>
  </si>
  <si>
    <t>Jumlah Ekuitas Peserta</t>
  </si>
  <si>
    <t>JUMLAH KEWAJIBAN DAN EKUITAS PESERTA</t>
  </si>
  <si>
    <t>1) Utang Klaim</t>
  </si>
  <si>
    <t>2) Utang Reasuransi</t>
  </si>
  <si>
    <t>3) Utang Komisi</t>
  </si>
  <si>
    <t>4) Utang Ujrah Reasuransi</t>
  </si>
  <si>
    <t>5) Utang Ujrah Kepada Perusahaan</t>
  </si>
  <si>
    <t>6) Utang Alokasi Surplus Underwriting Kepada Tertanggung</t>
  </si>
  <si>
    <t>7) Utang Alokasi Surplus Underwriting Kepada Perusahaan</t>
  </si>
  <si>
    <t>8) Utang Bagi Hasil Investasi Dana Tabarru Kepada Perusahaan</t>
  </si>
  <si>
    <t xml:space="preserve">9) Utang Ujroh/Fee Pengelolaan Dana </t>
  </si>
  <si>
    <t>10) Utang Bagi Hasil</t>
  </si>
  <si>
    <t xml:space="preserve">11) Utang Penarikan Dana Investasi  </t>
  </si>
  <si>
    <t>12) Utang Pajak</t>
  </si>
  <si>
    <t>13) Biaya yang Masih Harus Dibayar</t>
  </si>
  <si>
    <t>14) Utang Zakat</t>
  </si>
  <si>
    <t>15) Akumulasi Dana Investasi Peserta</t>
  </si>
  <si>
    <t>16) Utang Lain</t>
  </si>
  <si>
    <t xml:space="preserve">1) Penyisihan Kontribusi </t>
  </si>
  <si>
    <t>2) Penyisihan Kontribusi yang Belum Menjadi Pendapatan/Hak</t>
  </si>
  <si>
    <t xml:space="preserve">3) Penyisihan Klaim </t>
  </si>
  <si>
    <t>1) Claim Payable</t>
  </si>
  <si>
    <t>2) Reinsurance Payable</t>
  </si>
  <si>
    <t>3) Commision Payable</t>
  </si>
  <si>
    <t>4) Ujrah Reinsurance Payable</t>
  </si>
  <si>
    <t>5) Ujrah payable</t>
  </si>
  <si>
    <t>6) Payable of shareholder share surplus to insured</t>
  </si>
  <si>
    <t>7) Payable of shareholder share surplus to company</t>
  </si>
  <si>
    <t>8) Payable of the management fees of investment yield tabarru funds</t>
  </si>
  <si>
    <t>9) Ujrah payable</t>
  </si>
  <si>
    <t>10) Profit sharing payable</t>
  </si>
  <si>
    <t>11) Fund withdrawal payable to participants</t>
  </si>
  <si>
    <t>12) Tax Payable</t>
  </si>
  <si>
    <t>13) Accrued Expenses</t>
  </si>
  <si>
    <t>14) Zakat Payable</t>
  </si>
  <si>
    <t>15) Accumulation of investment funds</t>
  </si>
  <si>
    <t>16) Other Payable</t>
  </si>
  <si>
    <t xml:space="preserve">1) Reserve of Contribution </t>
  </si>
  <si>
    <t>2) Reserve for unearned contribution</t>
  </si>
  <si>
    <t>3) Claim Reserve</t>
  </si>
  <si>
    <t>3) Utang Ujrah Kepada Perusahaan</t>
  </si>
  <si>
    <t>4) Utang Alokasi Surplus Underwriting Kepada Tertanggung</t>
  </si>
  <si>
    <t>5) Utang Alokasi Surplus Underwriting Kepada Perusahaan</t>
  </si>
  <si>
    <t>6) Utang Bagi Hasil Investasi Dana Tabarru Kepada Perusahaan</t>
  </si>
  <si>
    <t>7) Utang Zakat</t>
  </si>
  <si>
    <t>8) Utang Lain</t>
  </si>
  <si>
    <t>l. Other Investment</t>
  </si>
  <si>
    <t>f. Other Assets</t>
  </si>
  <si>
    <t>3) Ujrah payable</t>
  </si>
  <si>
    <t>4) Payable of shareholder share surplus to insured</t>
  </si>
  <si>
    <t>5) Payable of shareholder share surplus to company</t>
  </si>
  <si>
    <t>6) Payable of the management fees of investment yiled tabarru funds</t>
  </si>
  <si>
    <t>7) Zakat Payable</t>
  </si>
  <si>
    <t>8) Other Payable</t>
  </si>
  <si>
    <t>1) Reserve of Contribution</t>
  </si>
  <si>
    <t>2) Reserve for unearned premium</t>
  </si>
  <si>
    <t>2. Policyholders Equity</t>
  </si>
  <si>
    <t>a. Accumulation of Tabarru Fund</t>
  </si>
  <si>
    <t>b. Increase(Decrease) Marketable Securities</t>
  </si>
  <si>
    <t>c. Non Admitted Assets</t>
  </si>
  <si>
    <t>Tabel 5.1.b Posisi Keuangan Perusahaan Asuransi Jiwa Syariah Dana Perusahaan (Miliar Rp)</t>
  </si>
  <si>
    <t>b. 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</si>
  <si>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</si>
  <si>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</si>
  <si>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</si>
  <si>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</si>
  <si>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</si>
  <si>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</si>
  <si>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</si>
  <si>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</si>
  <si>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</si>
  <si>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Utang Komisi</t>
  </si>
  <si>
    <t>Utang Ujrah Reasuransi</t>
  </si>
  <si>
    <t>Utang Pajak</t>
  </si>
  <si>
    <t>Biaya yang Masih Harus Dibayar</t>
  </si>
  <si>
    <t>Utang Zakat</t>
  </si>
  <si>
    <t>Utang Lain</t>
  </si>
  <si>
    <t xml:space="preserve">Modal Disetor </t>
  </si>
  <si>
    <t>Agio Saham</t>
  </si>
  <si>
    <t>Kenaikan (Penurunan) Surat Berharga</t>
  </si>
  <si>
    <t>Selisih Penilaian Aktiva Tetap</t>
  </si>
  <si>
    <t>Saldo Laba</t>
  </si>
  <si>
    <t>c. Tagihan Hasil Investasi</t>
  </si>
  <si>
    <t>d. Tagihan Ujrah kepada Peserta</t>
  </si>
  <si>
    <t>e. Tagihan Alokasi Surplus Dana Tabarru'</t>
  </si>
  <si>
    <t>f. Tagihan Bagi Hasil Pengelolaan Investasi Dana Tabarru'</t>
  </si>
  <si>
    <t>g. Tagihan Qardh</t>
  </si>
  <si>
    <t>h. Bangunan dengan Hak Strata atau Tanah dengan Bangunan Untuk Dipakai Sendiri</t>
  </si>
  <si>
    <t>i. Perangkat Keras Komputer</t>
  </si>
  <si>
    <t>j. Aset Tetap Lain</t>
  </si>
  <si>
    <t>k. Aset Lain</t>
  </si>
  <si>
    <t>a. Utang Komisi</t>
  </si>
  <si>
    <t>b. Utang Ujrah Reasuransi</t>
  </si>
  <si>
    <t>c. Utang Pajak</t>
  </si>
  <si>
    <t>d. Biaya yang Masih Harus Dibayar</t>
  </si>
  <si>
    <t>e. Utang Zakat</t>
  </si>
  <si>
    <t>f. Utang Lain</t>
  </si>
  <si>
    <t>b. Agio Saham</t>
  </si>
  <si>
    <t>c. Cadangan</t>
  </si>
  <si>
    <t>d. Kenaikan (Penurunan) Surat Berharga</t>
  </si>
  <si>
    <t>e. Selisih Penilaian Aktiva Tetap</t>
  </si>
  <si>
    <t>f. Saldo Laba</t>
  </si>
  <si>
    <t>b.Investment Receivables</t>
  </si>
  <si>
    <t>b. Investment Receivables</t>
  </si>
  <si>
    <t>c. Investment Yields Recievables</t>
  </si>
  <si>
    <t>d. Ujrah Receivables To Policyholders</t>
  </si>
  <si>
    <t>e.Share Of Surplus Tabbaru' Fund Receivables</t>
  </si>
  <si>
    <t>f. The Management Fees Of Investment Yiled Funds Tabarru</t>
  </si>
  <si>
    <t>g. Qardh Receivables</t>
  </si>
  <si>
    <t>h. Property</t>
  </si>
  <si>
    <t>i. Computers Hardware</t>
  </si>
  <si>
    <t>j. Other Fixed Assets</t>
  </si>
  <si>
    <t>k. Other Assets</t>
  </si>
  <si>
    <t>a. Commision Payable</t>
  </si>
  <si>
    <t>b. Ujrah Reinsurance Payable</t>
  </si>
  <si>
    <t>c.Tax Payable</t>
  </si>
  <si>
    <t>d. Accrued Expenses</t>
  </si>
  <si>
    <t>e. Zakat Payable</t>
  </si>
  <si>
    <t>f. Other Payable</t>
  </si>
  <si>
    <t>b. Shares Premium</t>
  </si>
  <si>
    <t>c. Reserves</t>
  </si>
  <si>
    <t>d. Increase(Decrease)Marketable Securities</t>
  </si>
  <si>
    <t>e. Difference Of Revaluation Of Fixed Assets</t>
  </si>
  <si>
    <t>f. Profit</t>
  </si>
  <si>
    <t>Tabel 5.1.c Posisi Keuangan Perusahaan Asuransi Jiwa Syariah Dana Investasi Peserta (Miliar Rp)</t>
  </si>
  <si>
    <t>d. Aset Lain</t>
  </si>
  <si>
    <t>l. Investasi Lain</t>
  </si>
  <si>
    <t>B. KEWAJIBAN</t>
  </si>
  <si>
    <t>Jumlah BukanInvestasi</t>
  </si>
  <si>
    <t xml:space="preserve">1. Utang Ujroh/Fee Pengelolaan Dana </t>
  </si>
  <si>
    <t>2. Utang Bagi Hasil</t>
  </si>
  <si>
    <t>3. Utang Penarikan Dana Investasi</t>
  </si>
  <si>
    <t>4. Akumulasi Dana Investasi Peserta</t>
  </si>
  <si>
    <t>5. Utang Lain</t>
  </si>
  <si>
    <t>d. Other Assets</t>
  </si>
  <si>
    <t>B. LIABILITIES</t>
  </si>
  <si>
    <t>1. Ujrah Payable</t>
  </si>
  <si>
    <t>2. Profit sharing payable</t>
  </si>
  <si>
    <t>3. Fund withdrawal payable to participants</t>
  </si>
  <si>
    <t>4. Accumulation of investment funds</t>
  </si>
  <si>
    <t>5. Other Payable</t>
  </si>
  <si>
    <t>Tabel 5.2 Posisi Keuangan Perusahaan Asuransi Umum Syariah (Miliar Rp)</t>
  </si>
  <si>
    <t xml:space="preserve">Deposito </t>
  </si>
  <si>
    <t xml:space="preserve">Deposito pada Bank </t>
  </si>
  <si>
    <t>Saham Syariah</t>
  </si>
  <si>
    <t>Sukuk atau Obligasi Syariah</t>
  </si>
  <si>
    <t>Surat Berharga Syariah Negara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</si>
  <si>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</si>
  <si>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</si>
  <si>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</si>
  <si>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</si>
  <si>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</si>
  <si>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</si>
  <si>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</si>
  <si>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</si>
  <si>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 Murni</t>
  </si>
  <si>
    <t>Penyertaan Langsung</t>
  </si>
  <si>
    <t>Investasi lain</t>
  </si>
  <si>
    <t>Investasi Lain</t>
  </si>
  <si>
    <t>Kas dan Bank</t>
  </si>
  <si>
    <t xml:space="preserve">Tagihan Kontribusi </t>
  </si>
  <si>
    <t>Tagihan Reasuransi</t>
  </si>
  <si>
    <t>Tagihan Investasi</t>
  </si>
  <si>
    <t>Utang</t>
  </si>
  <si>
    <t>Penyisihan Teknis</t>
  </si>
  <si>
    <t xml:space="preserve">Penyisihan Kontribusi </t>
  </si>
  <si>
    <t>Penyisihan Kontribusi yang Belum Menjadi Pendapatan/Hak</t>
  </si>
  <si>
    <t xml:space="preserve">Penyisihan Klaim </t>
  </si>
  <si>
    <t>Akumulasi Dana Tabarru'</t>
  </si>
  <si>
    <t>Kekayaan Yang Tidak Diperkenankan</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</si>
  <si>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</si>
  <si>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</si>
  <si>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</si>
  <si>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</si>
  <si>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</si>
  <si>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</si>
  <si>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</si>
  <si>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</si>
  <si>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</si>
  <si>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</si>
  <si>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</si>
  <si>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</si>
  <si>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</si>
  <si>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</si>
  <si>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</si>
  <si>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</si>
  <si>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</si>
  <si>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Utang Reasuransi</t>
  </si>
  <si>
    <t>Investasi</t>
  </si>
  <si>
    <t>Surat Berharga Syariah yang Diterbitkan olehBank Indonesia</t>
  </si>
  <si>
    <t>Emasmurni</t>
  </si>
  <si>
    <t>Bangunan dengan Hak Strata atau Tanah denganBangunan Untuk Investasi</t>
  </si>
  <si>
    <t>Bukan investasi</t>
  </si>
  <si>
    <t>Bukan Investasi</t>
  </si>
  <si>
    <t>Jumlah Kekayaan</t>
  </si>
  <si>
    <t>Kewajiban</t>
  </si>
  <si>
    <t>Utang Klaim</t>
  </si>
  <si>
    <t>Utang Ujrah Kepada Perusahaan</t>
  </si>
  <si>
    <t>Utang Alokasi Surplus Underwriting Kepada Tertanggung</t>
  </si>
  <si>
    <t>Utang Alokasi Surplus Underwriting Kepada Perusahaan</t>
  </si>
  <si>
    <t>Utang Bagi Hasil Investasi Dana Tabarru Kepada Perusahaan</t>
  </si>
  <si>
    <t xml:space="preserve"> Jumlah Utang</t>
  </si>
  <si>
    <t>Ekuitas Peserta</t>
  </si>
  <si>
    <t>Ekuitas</t>
  </si>
  <si>
    <t>Jumlah Kewajiban Dan Ekuitas Peserta</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</si>
  <si>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</si>
  <si>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</si>
  <si>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</si>
  <si>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</si>
  <si>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Ujrah atas Pengelolaan Risiko</t>
  </si>
  <si>
    <t>b. Ujrah atas Pengelolaan Investasi Dana Tabarru</t>
  </si>
  <si>
    <t>c. Ujrah atas Pengelolaan Investasi Dana Peserta</t>
  </si>
  <si>
    <t>A. Pendapatan</t>
  </si>
  <si>
    <t>1. Ujrah Diterima</t>
  </si>
  <si>
    <t>2. Penerimaan Komisi</t>
  </si>
  <si>
    <t>3. Bagi Hasil Pengelolaan Investasi Dana Tabarru'</t>
  </si>
  <si>
    <t>4. Bagi Hasil Pengelolaan Investasi Dana Investasi Peserta</t>
  </si>
  <si>
    <t xml:space="preserve">5. Alokasi Surplus Underwriting Dana Tabarru' </t>
  </si>
  <si>
    <t>B. Beban usaha</t>
  </si>
  <si>
    <t>1. Biaya akuisisi</t>
  </si>
  <si>
    <t>2. Ujrah Reasuransi</t>
  </si>
  <si>
    <t>3. Beban Pemasaran</t>
  </si>
  <si>
    <t>5. Beban Usaha Lain</t>
  </si>
  <si>
    <t>d. Beban Akuisisi Lain</t>
  </si>
  <si>
    <t>6. Hasil Pengelolaan InvestasiPerusahaan</t>
  </si>
  <si>
    <t>a. Beban Komisi - Tahun Pertama</t>
  </si>
  <si>
    <t>b. Beban Komisi - Tahun Lanjutan</t>
  </si>
  <si>
    <t>c. Beban Komisi - Overriding</t>
  </si>
  <si>
    <t>JumlahBiaya Akuisisi</t>
  </si>
  <si>
    <t>4. Beban Umum danAdministrasi</t>
  </si>
  <si>
    <t>C. Imbalan Jasa DPLK/Jasa Manajemen Lainnya</t>
  </si>
  <si>
    <t>D. Pendapatan Non Usaha Lain</t>
  </si>
  <si>
    <t>E. Laba (Rugi) Sebelum Zakat</t>
  </si>
  <si>
    <t>F. Zakat</t>
  </si>
  <si>
    <t>G. Laba (Rugi) Sebelum Pajak</t>
  </si>
  <si>
    <t>H. Pajak Penghasilan</t>
  </si>
  <si>
    <t>I. Laba Setelah Pajak</t>
  </si>
  <si>
    <t>J. Pendapatan Komprehensif Lain</t>
  </si>
  <si>
    <t>K. Laba Komprehensif</t>
  </si>
  <si>
    <t>A. Income</t>
  </si>
  <si>
    <t>1. Ujrah Received</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</si>
  <si>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</si>
  <si>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</si>
  <si>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</si>
  <si>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</si>
  <si>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</si>
  <si>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</si>
  <si>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</si>
  <si>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</si>
  <si>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</si>
  <si>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</si>
  <si>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</si>
  <si>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</si>
  <si>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</si>
  <si>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</si>
  <si>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</si>
  <si>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</si>
  <si>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</si>
  <si>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2. Commision Received</t>
  </si>
  <si>
    <t>3. The management fees of investment yiled funds tabarru'</t>
  </si>
  <si>
    <t>4. The management fees of investment yiled policyholder investment</t>
  </si>
  <si>
    <t>5. Underwriting surplus tabarru' funds allocation</t>
  </si>
  <si>
    <t>6. Shareholder fund investment yields</t>
  </si>
  <si>
    <t>B. Expenses</t>
  </si>
  <si>
    <t>1. Acquisition Fees</t>
  </si>
  <si>
    <t>2. Ujrah reinsurance</t>
  </si>
  <si>
    <t>3. Marketing expenses</t>
  </si>
  <si>
    <t>4. General and administrative expense</t>
  </si>
  <si>
    <t>5. Other operating expenses</t>
  </si>
  <si>
    <t>C. Services fee for DPLK or other managements</t>
  </si>
  <si>
    <t>D. Other Income</t>
  </si>
  <si>
    <t>E. Income (loss) before zakat</t>
  </si>
  <si>
    <t>G. Income (loss) before tax</t>
  </si>
  <si>
    <t>H. Income Tax</t>
  </si>
  <si>
    <t>J. Other comprehensive income</t>
  </si>
  <si>
    <t>K. Comprehensive Income</t>
  </si>
  <si>
    <t>I. Profit After Tax</t>
  </si>
  <si>
    <t>c.  Piutang Salam - Neto</t>
  </si>
  <si>
    <t xml:space="preserve">     3) Pendapatan Sewa Ijarah Musyarakah Muntanaqisah</t>
  </si>
  <si>
    <t>4. Undisbursed Financing Facilities to Customers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</si>
  <si>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</si>
  <si>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</si>
  <si>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</si>
  <si>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</si>
  <si>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</si>
  <si>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</si>
  <si>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</si>
  <si>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</si>
  <si>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</si>
  <si>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</si>
  <si>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</si>
  <si>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</si>
  <si>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</si>
  <si>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</si>
  <si>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</si>
  <si>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</si>
  <si>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e. Increase (Decrease) Marketable Securities</t>
  </si>
  <si>
    <t>1. Pendapatan Underwriting</t>
  </si>
  <si>
    <t>b. Kontribusi Reasuransi</t>
  </si>
  <si>
    <t>4. Jumlah Pendapatan Kontribusi Neto</t>
  </si>
  <si>
    <t>5. Beban Klaim</t>
  </si>
  <si>
    <t>6. Biaya Adjuster (Khusus Untuk Asuransi Kerugian)</t>
  </si>
  <si>
    <t>7. Surplus (Defisit) Underwriting</t>
  </si>
  <si>
    <t>a. KYBMP Awal</t>
  </si>
  <si>
    <t>b. KYBMP Akhir</t>
  </si>
  <si>
    <t>a. Penyisihan Kontribusi Awal</t>
  </si>
  <si>
    <t>b. Penyisihan Kontribusi Akhir</t>
  </si>
  <si>
    <t>a. Klaim Bruto</t>
  </si>
  <si>
    <t>b. Klaim Reasuransi Diterima</t>
  </si>
  <si>
    <t>c. Kenaikan (Penurunan) Penyisihan Klaim</t>
  </si>
  <si>
    <t>c.1. Penyisihan Klaim Awal</t>
  </si>
  <si>
    <t>c.2. Penyisihan Klaim Akhir</t>
  </si>
  <si>
    <t>Jumlah Beban Klaim</t>
  </si>
  <si>
    <t>1. Underwriting Income</t>
  </si>
  <si>
    <t>a. Policyholders Contribution</t>
  </si>
  <si>
    <t>b. Reinsurance Contribution</t>
  </si>
  <si>
    <t>2. Decrease (increase) in provision for contribution that have not become income/right</t>
  </si>
  <si>
    <t>3. Decrease (increase) in provision for contribution</t>
  </si>
  <si>
    <t>4. Provision for contribution in end of period</t>
  </si>
  <si>
    <t>5. Claim Expenses</t>
  </si>
  <si>
    <t>6. Aduster Fee</t>
  </si>
  <si>
    <t>6. Surplus (Defisit) Underwriting</t>
  </si>
  <si>
    <t>Tabel 8 Laporan Perubahan Dana Investasi Peserta yang Dikelola Perusahaan Asuransi Jiwa Syariah (Miliar Rp)</t>
  </si>
  <si>
    <t>1. Dana Investasi Peserta Pada Awal Periode</t>
  </si>
  <si>
    <t>2. Penambahan Dana Investasi Peserta</t>
  </si>
  <si>
    <t>a. Penambahan Dana Investasi Peserta dari Alokasi Kontribusi</t>
  </si>
  <si>
    <t>b. Penambahan Dana Investasi Peserta dari Hasil Investasi</t>
  </si>
  <si>
    <t>4. Biaya (Ujrah) Pengelolaan Investasi</t>
  </si>
  <si>
    <t>5. Penarikan Dana Investasi Peserta</t>
  </si>
  <si>
    <t>6. Jumlah Penarikan Dana Investasi Peserta</t>
  </si>
  <si>
    <t>7. Jumlah Dana Investasi Peserta pada Akhir Periode</t>
  </si>
  <si>
    <t>a. Penarikan Dana Investasi Peserta yang Telah Jatuh Tempo</t>
  </si>
  <si>
    <t>b. Penarikan/Penebusan Dana Investasi Peserta yang Belum Jatuh Tempo</t>
  </si>
  <si>
    <t>1. Policyholders investment fund in the beginning of year</t>
  </si>
  <si>
    <t>2. Investment fund addition</t>
  </si>
  <si>
    <t>3. Total investment fund addition</t>
  </si>
  <si>
    <t>4. Investment fund management fee</t>
  </si>
  <si>
    <t>5. Investment fund withdrawal</t>
  </si>
  <si>
    <t>a. Investment fund withdrawal are past due</t>
  </si>
  <si>
    <t>b. Investment fund withdrawal/redemption are not yet due</t>
  </si>
  <si>
    <t>6. Total investment fund withdrawal</t>
  </si>
  <si>
    <t>7. Total investment fund in the end fo period</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</si>
  <si>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</si>
  <si>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</si>
  <si>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</si>
  <si>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</si>
  <si>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7. Populasi Penduduk (Juta)</t>
  </si>
  <si>
    <t>7. Population (Million)</t>
  </si>
  <si>
    <t>Asuransi Jiwa Syariah</t>
  </si>
  <si>
    <t>1. Rasio Solvabilitas Dana Tabbaru'</t>
  </si>
  <si>
    <t>Rasio</t>
  </si>
  <si>
    <t>Ratio</t>
  </si>
  <si>
    <t>Sharia Life Insurance</t>
  </si>
  <si>
    <t>1. Solvability Ratio of Tabbaru' Fund</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</si>
  <si>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</si>
  <si>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</si>
  <si>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</si>
  <si>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</si>
  <si>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</si>
  <si>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</si>
  <si>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</si>
  <si>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</si>
  <si>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</si>
  <si>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</si>
  <si>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</si>
  <si>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</si>
  <si>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</si>
  <si>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</si>
  <si>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</si>
  <si>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</si>
  <si>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</si>
  <si>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</si>
  <si>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</si>
  <si>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</si>
  <si>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</si>
  <si>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Asuransi Umum Syariah</t>
  </si>
  <si>
    <t>Sharia Non-Life Insurance</t>
  </si>
  <si>
    <t>3. Pencapaian / Saldo Solvabilitas Dana Perusahaan (Miliar Rp)</t>
  </si>
  <si>
    <t>2. Kelebihan (Kekurangan) Kekayaan Yang Tersedia Untuk Qardh (Miliar Rp)</t>
  </si>
  <si>
    <t>2.Excess (deficiency) of Assets available for Qardh</t>
  </si>
  <si>
    <t>2. Excess (deficiency) of Assets available for Qardh</t>
  </si>
  <si>
    <t>3. Balance of Solvency Shareholders' Fund</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</si>
  <si>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</si>
  <si>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</si>
  <si>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</si>
  <si>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</si>
  <si>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</si>
  <si>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</si>
  <si>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</si>
  <si>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</si>
  <si>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</si>
  <si>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</si>
  <si>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</si>
  <si>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</si>
  <si>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</si>
  <si>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</si>
  <si>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</si>
  <si>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</si>
  <si>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</si>
  <si>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</si>
  <si>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</si>
  <si>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</si>
  <si>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</si>
  <si>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</si>
  <si>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</si>
  <si>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</si>
  <si>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</si>
  <si>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</si>
  <si>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</si>
  <si>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</si>
  <si>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</si>
  <si>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</si>
  <si>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</si>
  <si>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</si>
  <si>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</si>
  <si>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</si>
  <si>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</si>
  <si>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</si>
  <si>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</si>
  <si>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</si>
  <si>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</si>
  <si>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</si>
  <si>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</si>
  <si>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</si>
  <si>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</si>
  <si>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</si>
  <si>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</si>
  <si>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</si>
  <si>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</si>
  <si>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</si>
  <si>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</si>
  <si>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</si>
  <si>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</si>
  <si>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</si>
  <si>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</si>
  <si>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</si>
  <si>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</si>
  <si>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</si>
  <si>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</si>
  <si>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</si>
  <si>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</si>
  <si>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</si>
  <si>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</si>
  <si>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</si>
  <si>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</si>
  <si>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</si>
  <si>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</si>
  <si>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</si>
  <si>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</si>
  <si>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</si>
  <si>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</si>
  <si>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</si>
  <si>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</si>
  <si>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</si>
  <si>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</si>
  <si>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</si>
  <si>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</si>
  <si>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</si>
  <si>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</si>
  <si>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</si>
  <si>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</si>
  <si>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</si>
  <si>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</si>
  <si>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</si>
  <si>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</si>
  <si>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</si>
  <si>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</si>
  <si>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</si>
  <si>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</si>
  <si>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</si>
  <si>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</si>
  <si>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</si>
  <si>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</si>
  <si>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</si>
  <si>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</si>
  <si>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</si>
  <si>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</si>
  <si>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</si>
  <si>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</si>
  <si>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</si>
  <si>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</si>
  <si>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</si>
  <si>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</si>
  <si>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</si>
  <si>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</si>
  <si>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</si>
  <si>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</si>
  <si>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</si>
  <si>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</si>
  <si>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</si>
  <si>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</si>
  <si>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</si>
  <si>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</si>
  <si>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</si>
  <si>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</si>
  <si>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</si>
  <si>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</si>
  <si>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</si>
  <si>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</si>
  <si>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</si>
  <si>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</si>
  <si>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</si>
  <si>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</si>
  <si>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</si>
  <si>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</si>
  <si>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</si>
  <si>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</si>
  <si>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</si>
  <si>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</si>
  <si>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</si>
  <si>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</si>
  <si>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</si>
  <si>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</si>
  <si>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</si>
  <si>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</si>
  <si>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</si>
  <si>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</si>
  <si>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</si>
  <si>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</si>
  <si>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</si>
  <si>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</si>
  <si>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</si>
  <si>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</si>
  <si>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</si>
  <si>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</si>
  <si>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</si>
  <si>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</si>
  <si>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</si>
  <si>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</si>
  <si>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</si>
  <si>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</si>
  <si>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</si>
  <si>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</si>
  <si>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</si>
  <si>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</si>
  <si>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</si>
  <si>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</si>
  <si>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</si>
  <si>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</si>
  <si>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</si>
  <si>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</si>
  <si>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</si>
  <si>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</si>
  <si>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</si>
  <si>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</si>
  <si>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</si>
  <si>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</si>
  <si>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</si>
  <si>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</si>
  <si>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</si>
  <si>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</si>
  <si>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</si>
  <si>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</si>
  <si>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</si>
  <si>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</si>
  <si>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</si>
  <si>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</si>
  <si>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</si>
  <si>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</si>
  <si>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</si>
  <si>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</si>
  <si>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</si>
  <si>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</si>
  <si>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</si>
  <si>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</si>
  <si>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</si>
  <si>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</si>
  <si>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</si>
  <si>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</si>
  <si>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</si>
  <si>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</si>
  <si>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</si>
  <si>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</si>
  <si>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</si>
  <si>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</si>
  <si>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</si>
  <si>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</si>
  <si>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</si>
  <si>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</si>
  <si>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</si>
  <si>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</si>
  <si>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</si>
  <si>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</si>
  <si>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</si>
  <si>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</si>
  <si>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</si>
  <si>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</si>
  <si>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</si>
  <si>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</si>
  <si>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</si>
  <si>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</si>
  <si>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</si>
  <si>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</si>
  <si>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</si>
  <si>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</si>
  <si>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</si>
  <si>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</si>
  <si>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</si>
  <si>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</si>
  <si>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</si>
  <si>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</si>
  <si>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</si>
  <si>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</si>
  <si>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</si>
  <si>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</si>
  <si>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</si>
  <si>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</si>
  <si>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</si>
  <si>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Tabel 3.2 Financial Highlights Sharia Non-Life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</si>
  <si>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</si>
  <si>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</si>
  <si>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</si>
  <si>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</si>
  <si>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Tabel 4.3 Investment of Sharia Reinsurance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</si>
  <si>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</si>
  <si>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</si>
  <si>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</si>
  <si>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</si>
  <si>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</si>
  <si>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</si>
  <si>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</si>
  <si>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</si>
  <si>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</si>
  <si>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</si>
  <si>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</si>
  <si>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</si>
  <si>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</si>
  <si>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</si>
  <si>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</si>
  <si>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</si>
  <si>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</si>
  <si>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</si>
  <si>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</si>
  <si>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</si>
  <si>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9 Kinerja Perusahaan Asuransi Syariah
Table 9 </t>
    </r>
    <r>
      <rPr>
        <b/>
        <i/>
        <sz val="10"/>
        <color rgb="FF4C483D"/>
        <rFont val="Arial"/>
        <family val="2"/>
      </rPr>
      <t>Sharia Insurance Company Performance</t>
    </r>
  </si>
  <si>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</si>
  <si>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</si>
  <si>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</si>
  <si>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</si>
  <si>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</si>
  <si>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</si>
  <si>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</si>
  <si>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</si>
  <si>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</si>
  <si>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</si>
  <si>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</si>
  <si>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</si>
  <si>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</si>
  <si>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</si>
  <si>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</si>
  <si>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</si>
  <si>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</si>
  <si>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</si>
  <si>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</si>
  <si>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</si>
  <si>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</si>
  <si>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</si>
  <si>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</si>
  <si>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</si>
  <si>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</si>
  <si>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</si>
  <si>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</si>
  <si>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</si>
  <si>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</si>
  <si>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</si>
  <si>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</si>
  <si>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</si>
  <si>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</si>
  <si>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</si>
  <si>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</si>
  <si>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</si>
  <si>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</si>
  <si>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</si>
  <si>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</si>
  <si>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</si>
  <si>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</si>
  <si>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</si>
  <si>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</si>
  <si>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</si>
  <si>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</si>
  <si>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</si>
  <si>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</si>
  <si>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</si>
  <si>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</si>
  <si>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</si>
  <si>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</si>
  <si>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</si>
  <si>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</si>
  <si>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</si>
  <si>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</si>
  <si>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</si>
  <si>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</si>
  <si>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</si>
  <si>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</si>
  <si>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</si>
  <si>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</si>
  <si>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</si>
  <si>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</si>
  <si>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</si>
  <si>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</si>
  <si>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</si>
  <si>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</si>
  <si>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</si>
  <si>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</si>
  <si>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</si>
  <si>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</si>
  <si>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</si>
  <si>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</si>
  <si>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</si>
  <si>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</si>
  <si>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</si>
  <si>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</si>
  <si>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</si>
  <si>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</si>
  <si>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</si>
  <si>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</si>
  <si>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</si>
  <si>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</si>
  <si>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</si>
  <si>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</si>
  <si>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</si>
  <si>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</si>
  <si>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</si>
  <si>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</si>
  <si>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</si>
  <si>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</si>
  <si>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</si>
  <si>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</si>
  <si>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</si>
  <si>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</si>
  <si>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</si>
  <si>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</si>
  <si>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</si>
  <si>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</si>
  <si>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</si>
  <si>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</si>
  <si>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</si>
  <si>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</si>
  <si>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</si>
  <si>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</si>
  <si>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</si>
  <si>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</si>
  <si>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</si>
  <si>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</si>
  <si>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</si>
  <si>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</si>
  <si>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</si>
  <si>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</si>
  <si>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</si>
  <si>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</si>
  <si>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</si>
  <si>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</si>
  <si>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</si>
  <si>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</si>
  <si>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</si>
  <si>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</si>
  <si>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</si>
  <si>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</si>
  <si>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</si>
  <si>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</si>
  <si>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</si>
  <si>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</si>
  <si>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</si>
  <si>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</si>
  <si>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</si>
  <si>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</si>
  <si>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</si>
  <si>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</si>
  <si>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</si>
  <si>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</si>
  <si>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</si>
  <si>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</si>
  <si>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</si>
  <si>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</si>
  <si>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</si>
  <si>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</si>
  <si>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</si>
  <si>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</si>
  <si>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</si>
  <si>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</si>
  <si>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</si>
  <si>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</si>
  <si>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</si>
  <si>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</si>
  <si>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</si>
  <si>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</si>
  <si>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</si>
  <si>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</si>
  <si>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</si>
  <si>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</si>
  <si>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</si>
  <si>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</si>
  <si>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</si>
  <si>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</si>
  <si>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</si>
  <si>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</si>
  <si>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</si>
  <si>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</si>
  <si>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</si>
  <si>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</si>
  <si>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</si>
  <si>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</si>
  <si>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</si>
  <si>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</si>
  <si>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</si>
  <si>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</si>
  <si>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</si>
  <si>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</si>
  <si>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</si>
  <si>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</si>
  <si>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</si>
  <si>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</si>
  <si>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</si>
  <si>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</si>
  <si>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</si>
  <si>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</si>
  <si>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</si>
  <si>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</si>
  <si>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</si>
  <si>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</si>
  <si>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</si>
  <si>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</si>
  <si>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</si>
  <si>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</si>
  <si>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</si>
  <si>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</si>
  <si>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</si>
  <si>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</si>
  <si>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</si>
  <si>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</si>
  <si>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</si>
  <si>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</si>
  <si>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</si>
  <si>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</si>
  <si>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</si>
  <si>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</si>
  <si>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</si>
  <si>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</si>
  <si>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</si>
  <si>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</si>
  <si>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</si>
  <si>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</si>
  <si>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</si>
  <si>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</si>
  <si>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</si>
  <si>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</si>
  <si>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</si>
  <si>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</si>
  <si>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</si>
  <si>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</si>
  <si>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</si>
  <si>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</si>
  <si>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</si>
  <si>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</si>
  <si>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</si>
  <si>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</si>
  <si>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</si>
  <si>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</si>
  <si>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</si>
  <si>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</si>
  <si>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</si>
  <si>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</si>
  <si>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</si>
  <si>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</si>
  <si>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</si>
  <si>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</si>
  <si>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</si>
  <si>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</si>
  <si>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</si>
  <si>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</si>
  <si>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</si>
  <si>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</si>
  <si>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</si>
  <si>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</si>
  <si>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</si>
  <si>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</si>
  <si>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</si>
  <si>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</si>
  <si>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</si>
  <si>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</si>
  <si>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</si>
  <si>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</si>
  <si>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</si>
  <si>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</si>
  <si>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</si>
  <si>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</si>
  <si>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</si>
  <si>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</si>
  <si>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</si>
  <si>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</si>
  <si>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</si>
  <si>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</si>
  <si>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</si>
  <si>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</si>
  <si>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</si>
  <si>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</si>
  <si>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</si>
  <si>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</si>
  <si>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</si>
  <si>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</si>
  <si>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</si>
  <si>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</si>
  <si>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</si>
  <si>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</si>
  <si>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</si>
  <si>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</si>
  <si>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</si>
  <si>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</si>
  <si>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</si>
  <si>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</si>
  <si>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</si>
  <si>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</si>
  <si>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</si>
  <si>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</si>
  <si>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</si>
  <si>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</si>
  <si>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</si>
  <si>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</si>
  <si>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</si>
  <si>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</si>
  <si>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</si>
  <si>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</si>
  <si>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</si>
  <si>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</si>
  <si>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</si>
  <si>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</si>
  <si>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</si>
  <si>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</si>
  <si>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</si>
  <si>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</si>
  <si>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</si>
  <si>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</si>
  <si>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</si>
  <si>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</si>
  <si>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</si>
  <si>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</si>
  <si>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</si>
  <si>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</si>
  <si>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</si>
  <si>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</si>
  <si>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</si>
  <si>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</si>
  <si>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</si>
  <si>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</si>
  <si>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</si>
  <si>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</si>
  <si>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</si>
  <si>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</si>
  <si>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</si>
  <si>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</si>
  <si>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</si>
  <si>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</si>
  <si>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</si>
  <si>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</si>
  <si>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</si>
  <si>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</si>
  <si>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</si>
  <si>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</si>
  <si>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</si>
  <si>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</si>
  <si>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</si>
  <si>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</si>
  <si>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</si>
  <si>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</si>
  <si>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</si>
  <si>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</si>
  <si>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3. Jumlah Penambahan Dana Investasi Peserta</t>
  </si>
  <si>
    <t>B. Beban</t>
  </si>
  <si>
    <t>C. Laba (Rugi) Sebelum Pajak</t>
  </si>
  <si>
    <t>D. Taksiran Pajak Penghasilan</t>
  </si>
  <si>
    <t>E. Laba (Rugi) Setelah Pajak</t>
  </si>
  <si>
    <t>A. Revenues</t>
  </si>
  <si>
    <t>C. Profit (Loss) Before Tax</t>
  </si>
  <si>
    <t>D. Income Tax Estimation</t>
  </si>
  <si>
    <t>E. Profit (Loss) After Tax</t>
  </si>
  <si>
    <t>a. Kontribusi Para Peserta</t>
  </si>
  <si>
    <t>2. Penurunan (Kenaikan) Penyisihan Kontribusi Yang Belum Menjadi Pendapatan/Hak (KYBMP)</t>
  </si>
  <si>
    <t>3. Penurunan (Kenaikan) Penyisihan Kontribusi</t>
  </si>
  <si>
    <t xml:space="preserve">            -</t>
  </si>
  <si>
    <t xml:space="preserve">  e. Biaya Sewa </t>
  </si>
  <si>
    <t xml:space="preserve">  f. Pemeliharaan dan Perbaikan Aktiva Tetap dan Inventaris  </t>
  </si>
  <si>
    <t xml:space="preserve">  g. Barang dan Jasa</t>
  </si>
  <si>
    <t xml:space="preserve">  h. Lainnya</t>
  </si>
  <si>
    <t xml:space="preserve"> 2. Beban Non-operasional</t>
  </si>
  <si>
    <t xml:space="preserve">  a. Selisih Kurs</t>
  </si>
  <si>
    <t xml:space="preserve">  b. Lainnya</t>
  </si>
  <si>
    <t>C. LABA RUGI PERIODE BERJALAN</t>
  </si>
  <si>
    <t xml:space="preserve">  a. Pajak Kini</t>
  </si>
  <si>
    <t xml:space="preserve">  b. Pajak Tangguhan</t>
  </si>
  <si>
    <t xml:space="preserve">     1) Pendapatan Pajak Tangguhan</t>
  </si>
  <si>
    <t xml:space="preserve">     2) Beban Pajak Tangguhan</t>
  </si>
  <si>
    <t>D. TAKSIRAN PAJAK</t>
  </si>
  <si>
    <t>E. LABA (RUGI) BERSIH PERIODE BERJALAN</t>
  </si>
  <si>
    <t xml:space="preserve">  b. Rugi </t>
  </si>
  <si>
    <t xml:space="preserve">  a. Laba </t>
  </si>
  <si>
    <t xml:space="preserve">  a. Laba Bersih Setelah Pajak </t>
  </si>
  <si>
    <t>C. INCOME FOR THE PERIOD</t>
  </si>
  <si>
    <t>D. ESTIMATED TAX</t>
  </si>
  <si>
    <t>E. PROFIT (LOSS) FOR THE PERIOD</t>
  </si>
  <si>
    <t>h. Others</t>
  </si>
  <si>
    <t>g. Goods and services</t>
  </si>
  <si>
    <t>f. Maintenance and Repair of Fixed Assets and Inventory</t>
  </si>
  <si>
    <t>2. Non-operating Expenses</t>
  </si>
  <si>
    <t>a. Exchange rate gap</t>
  </si>
  <si>
    <t>b. Others</t>
  </si>
  <si>
    <t>e. Rent costs</t>
  </si>
  <si>
    <t>a. Current tax</t>
  </si>
  <si>
    <t>b. Deferred tax</t>
  </si>
  <si>
    <t>1) Deferred Income Taxes</t>
  </si>
  <si>
    <t>2) Deferred Tax Expense</t>
  </si>
  <si>
    <t>a. Net Profit After Tax</t>
  </si>
  <si>
    <t>6. GDP (Triliun)</t>
  </si>
  <si>
    <t>6. GDP (Million)</t>
  </si>
  <si>
    <t>Tabel 7.3 Laporan Surplus Underwriting Dana Tabarru' Reasuransi Syariah (Miliar Rp)</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</si>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</sst>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4" formatCode="_(&quot;$&quot;* #,##0.00_);_(&quot;$&quot;* \(#,##0.00\);_(&quot;$&quot;* &quot;-&quot;??_);_(@_)"/>
    <numFmt numFmtId="43" formatCode="_(* #,##0.00_);_(* \(#,##0.00\);_(* &quot;-&quot;??_);_(@_)"/>
    <numFmt numFmtId="164" formatCode="&quot;Rp&quot;#,##0.00_);[Red]\(&quot;Rp&quot;#,##0.00\)"/>
    <numFmt numFmtId="165" formatCode="0.000%"/>
    <numFmt numFmtId="166" formatCode="_(* #,##0.00_);_(* \(#,##0.00\);_(* &quot;-&quot;_);_(@_)"/>
    <numFmt numFmtId="167" formatCode="_(* #,##0.0_);_(* \(#,##0.0\);_(* &quot;-&quot;?_);_(@_)"/>
    <numFmt numFmtId="168" formatCode="_(* #,##0.0000_);_(* \(#,##0.0000\);_(* &quot;-&quot;_);_(@_)"/>
    <numFmt numFmtId="169" formatCode="General\ &quot;bulan &quot;"/>
    <numFmt numFmtId="170" formatCode="d\-mmm\-yyyy"/>
    <numFmt numFmtId="171" formatCode="d"/>
    <numFmt numFmtId="172" formatCode="#,##0;[Red]#,##0"/>
    <numFmt numFmtId="173" formatCode="_([$Rp-421]* #,##0_);_([$Rp-421]* \(#,##0\);_([$Rp-421]* &quot;-&quot;_);_(@_)"/>
    <numFmt numFmtId="174" formatCode="0_);\(0\)"/>
    <numFmt numFmtId="175" formatCode="_-* #,##0.00_-;\-* #,##0.00_-;_-* &quot;-&quot;??_-;_-@_-"/>
  </numFmts>
  <fonts count="72">
    <font>
      <sz val="11"/>
      <color theme="1"/>
      <name val="Calibri"/>
      <family val="2"/>
      <charset val="1"/>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i/>
      <sz val="7"/>
      <name val="Arial "/>
      <charset val="1"/>
    </font>
    <font>
      <i/>
      <sz val="7"/>
      <color rgb="FFFF0000"/>
      <name val="Arial"/>
      <family val="2"/>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s>
  <fills count="10">
    <fill>
      <patternFill patternType="none"/>
    </fill>
    <fill>
      <patternFill patternType="gray125"/>
    </fill>
    <fill>
      <patternFill patternType="solid">
        <fgColor rgb="FF92D050"/>
        <bgColor indexed="64"/>
      </patternFill>
    </fill>
    <fill>
      <patternFill patternType="solid">
        <fgColor rgb="FF9BBB59"/>
        <bgColor indexed="64"/>
      </patternFill>
    </fill>
    <fill>
      <patternFill patternType="solid">
        <fgColor rgb="FFFFFF00"/>
        <bgColor indexed="64"/>
      </patternFill>
    </fill>
    <fill>
      <patternFill patternType="solid">
        <fgColor theme="1"/>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style="medium">
        <color rgb="FF000000"/>
      </right>
      <top style="medium">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medium">
        <color rgb="FF000000"/>
      </left>
      <right style="medium">
        <color rgb="FF000000"/>
      </right>
      <top style="medium">
        <color indexed="64"/>
      </top>
      <bottom/>
      <diagonal/>
    </border>
    <border>
      <left/>
      <right style="medium">
        <color indexed="64"/>
      </right>
      <top style="medium">
        <color rgb="FF000000"/>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rgb="FF000000"/>
      </left>
      <right style="medium">
        <color indexed="64"/>
      </right>
      <top/>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85">
    <xf numFmtId="0" fontId="0" fillId="0" borderId="0"/>
    <xf numFmtId="41" fontId="1" fillId="0" borderId="0" applyFont="0" applyFill="0" applyBorder="0" applyAlignment="0" applyProtection="0"/>
    <xf numFmtId="0" fontId="33" fillId="0" borderId="0"/>
    <xf numFmtId="0" fontId="39" fillId="0" borderId="0" applyNumberFormat="0" applyFill="0" applyBorder="0" applyAlignment="0" applyProtection="0"/>
    <xf numFmtId="0" fontId="42" fillId="0" borderId="0"/>
    <xf numFmtId="0" fontId="63" fillId="0" borderId="0"/>
    <xf numFmtId="43" fontId="63" fillId="0" borderId="0" applyFont="0" applyFill="0" applyBorder="0" applyAlignment="0" applyProtection="0"/>
    <xf numFmtId="41" fontId="63" fillId="0" borderId="0" applyFont="0" applyFill="0" applyBorder="0" applyAlignment="0" applyProtection="0"/>
    <xf numFmtId="9" fontId="63" fillId="0" borderId="0" applyFont="0" applyFill="0" applyBorder="0" applyAlignment="0" applyProtection="0"/>
    <xf numFmtId="37" fontId="64" fillId="0" borderId="0"/>
    <xf numFmtId="37" fontId="64" fillId="0" borderId="0"/>
    <xf numFmtId="37" fontId="64" fillId="0" borderId="0"/>
    <xf numFmtId="37" fontId="64" fillId="0" borderId="0"/>
    <xf numFmtId="37" fontId="64" fillId="0" borderId="0"/>
    <xf numFmtId="37" fontId="64" fillId="0" borderId="0"/>
    <xf numFmtId="37" fontId="64" fillId="0" borderId="0"/>
    <xf numFmtId="37" fontId="64" fillId="0" borderId="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9" fontId="31" fillId="0" borderId="0" applyFont="0" applyFill="0" applyBorder="0" applyAlignment="0" applyProtection="0"/>
    <xf numFmtId="170" fontId="31" fillId="0" borderId="0" applyFont="0" applyFill="0" applyBorder="0" applyAlignment="0" applyProtection="0"/>
    <xf numFmtId="41"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31"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4" fontId="31" fillId="0" borderId="0" applyFont="0" applyFill="0" applyBorder="0" applyAlignment="0" applyProtection="0"/>
    <xf numFmtId="44" fontId="31" fillId="0" borderId="0" applyFont="0" applyFill="0" applyBorder="0" applyAlignment="0" applyProtection="0"/>
    <xf numFmtId="14" fontId="54" fillId="0" borderId="0"/>
    <xf numFmtId="173" fontId="65" fillId="0" borderId="0">
      <protection locked="0"/>
    </xf>
    <xf numFmtId="173" fontId="66" fillId="0" borderId="0">
      <protection locked="0"/>
    </xf>
    <xf numFmtId="173" fontId="66" fillId="0" borderId="0">
      <protection locked="0"/>
    </xf>
    <xf numFmtId="173" fontId="66" fillId="0" borderId="0">
      <protection locked="0"/>
    </xf>
    <xf numFmtId="173" fontId="65" fillId="0" borderId="0">
      <protection locked="0"/>
    </xf>
    <xf numFmtId="173" fontId="65" fillId="0" borderId="0">
      <protection locked="0"/>
    </xf>
    <xf numFmtId="173" fontId="67" fillId="0" borderId="0">
      <protection locked="0"/>
    </xf>
    <xf numFmtId="38" fontId="54" fillId="7" borderId="0" applyNumberFormat="0" applyBorder="0" applyAlignment="0" applyProtection="0"/>
    <xf numFmtId="10" fontId="54" fillId="8" borderId="21" applyNumberFormat="0" applyBorder="0" applyAlignment="0" applyProtection="0"/>
    <xf numFmtId="37" fontId="68" fillId="0" borderId="0"/>
    <xf numFmtId="173" fontId="69" fillId="0" borderId="0"/>
    <xf numFmtId="174" fontId="63" fillId="0" borderId="0"/>
    <xf numFmtId="173" fontId="63" fillId="0" borderId="0"/>
    <xf numFmtId="173" fontId="63" fillId="0" borderId="0"/>
    <xf numFmtId="174" fontId="63" fillId="0" borderId="0"/>
    <xf numFmtId="0" fontId="31" fillId="0" borderId="0"/>
    <xf numFmtId="173" fontId="63" fillId="0" borderId="0"/>
    <xf numFmtId="173" fontId="31" fillId="0" borderId="0"/>
    <xf numFmtId="167" fontId="31" fillId="0" borderId="0"/>
    <xf numFmtId="167" fontId="31" fillId="0" borderId="0"/>
    <xf numFmtId="167" fontId="31" fillId="0" borderId="0"/>
    <xf numFmtId="167" fontId="31" fillId="0" borderId="0"/>
    <xf numFmtId="167" fontId="31" fillId="0" borderId="0"/>
    <xf numFmtId="167" fontId="31" fillId="0" borderId="0"/>
    <xf numFmtId="174" fontId="31" fillId="0" borderId="0"/>
    <xf numFmtId="173" fontId="31" fillId="0" borderId="0"/>
    <xf numFmtId="173" fontId="31" fillId="0" borderId="0"/>
    <xf numFmtId="173" fontId="31" fillId="0" borderId="0"/>
    <xf numFmtId="173" fontId="31" fillId="0" borderId="0"/>
    <xf numFmtId="173" fontId="31" fillId="0" borderId="0"/>
    <xf numFmtId="174" fontId="31" fillId="0" borderId="0"/>
    <xf numFmtId="173" fontId="31" fillId="0" borderId="0"/>
    <xf numFmtId="173" fontId="63" fillId="0" borderId="0"/>
    <xf numFmtId="173" fontId="63" fillId="0" borderId="0"/>
    <xf numFmtId="175" fontId="63" fillId="0" borderId="0"/>
    <xf numFmtId="173" fontId="31" fillId="0" borderId="0"/>
    <xf numFmtId="173" fontId="31" fillId="0" borderId="0"/>
    <xf numFmtId="174" fontId="63" fillId="0" borderId="0"/>
    <xf numFmtId="173" fontId="63" fillId="0" borderId="0"/>
    <xf numFmtId="173" fontId="63" fillId="0" borderId="0"/>
    <xf numFmtId="10" fontId="31" fillId="0" borderId="0" applyFont="0" applyFill="0" applyBorder="0" applyAlignment="0" applyProtection="0"/>
    <xf numFmtId="9" fontId="63" fillId="0" borderId="0" applyFont="0" applyFill="0" applyBorder="0" applyAlignment="0" applyProtection="0"/>
    <xf numFmtId="9" fontId="31" fillId="0" borderId="0" applyFont="0" applyFill="0" applyBorder="0" applyAlignment="0" applyProtection="0"/>
    <xf numFmtId="173" fontId="70" fillId="0" borderId="21">
      <alignment horizontal="center"/>
    </xf>
    <xf numFmtId="173" fontId="70" fillId="0" borderId="0">
      <alignment horizontal="center" vertical="center"/>
    </xf>
    <xf numFmtId="173" fontId="71" fillId="9" borderId="0" applyNumberFormat="0" applyFill="0">
      <alignment horizontal="left" vertical="center"/>
    </xf>
    <xf numFmtId="41" fontId="31" fillId="0" borderId="0" applyFont="0" applyFill="0" applyBorder="0" applyAlignment="0" applyProtection="0"/>
    <xf numFmtId="0" fontId="1" fillId="0" borderId="0"/>
    <xf numFmtId="0" fontId="63" fillId="0" borderId="0"/>
    <xf numFmtId="0" fontId="63" fillId="0" borderId="0"/>
    <xf numFmtId="43" fontId="63" fillId="0" borderId="0" applyFont="0" applyFill="0" applyBorder="0" applyAlignment="0" applyProtection="0"/>
    <xf numFmtId="9" fontId="63" fillId="0" borderId="0" applyFont="0" applyFill="0" applyBorder="0" applyAlignment="0" applyProtection="0"/>
  </cellStyleXfs>
  <cellXfs count="612">
    <xf numFmtId="0" fontId="0" fillId="0" borderId="0" xfId="0"/>
    <xf numFmtId="0" fontId="4" fillId="0" borderId="0" xfId="0" applyFont="1"/>
    <xf numFmtId="0" fontId="5" fillId="0" borderId="4" xfId="0" applyFont="1" applyBorder="1" applyAlignment="1">
      <alignment horizontal="center" vertical="center"/>
    </xf>
    <xf numFmtId="0" fontId="7" fillId="0" borderId="0" xfId="0" applyFont="1"/>
    <xf numFmtId="0" fontId="7" fillId="0" borderId="0" xfId="0" applyFont="1" applyAlignment="1">
      <alignment wrapText="1"/>
    </xf>
    <xf numFmtId="0" fontId="2" fillId="0" borderId="25" xfId="0" applyFont="1" applyFill="1" applyBorder="1" applyAlignment="1">
      <alignment vertical="center"/>
    </xf>
    <xf numFmtId="41" fontId="2" fillId="0" borderId="23" xfId="0" applyNumberFormat="1" applyFont="1" applyBorder="1" applyAlignment="1">
      <alignment vertical="center" wrapText="1"/>
    </xf>
    <xf numFmtId="41" fontId="2" fillId="0" borderId="23" xfId="0" applyNumberFormat="1" applyFont="1" applyBorder="1" applyAlignment="1">
      <alignment horizontal="right" vertical="center" wrapText="1"/>
    </xf>
    <xf numFmtId="0" fontId="11" fillId="0" borderId="6" xfId="0" applyFont="1" applyBorder="1"/>
    <xf numFmtId="0" fontId="2" fillId="0" borderId="25" xfId="0" applyFont="1" applyFill="1" applyBorder="1" applyAlignment="1">
      <alignment horizontal="left" vertical="center" indent="1"/>
    </xf>
    <xf numFmtId="41" fontId="7" fillId="0" borderId="6" xfId="0" applyNumberFormat="1" applyFont="1" applyBorder="1" applyAlignment="1"/>
    <xf numFmtId="41" fontId="7" fillId="0" borderId="6" xfId="0" applyNumberFormat="1" applyFont="1" applyBorder="1" applyAlignment="1">
      <alignment horizontal="right" wrapText="1"/>
    </xf>
    <xf numFmtId="41" fontId="2" fillId="0" borderId="6" xfId="1" applyNumberFormat="1" applyFont="1" applyBorder="1" applyAlignment="1">
      <alignment horizontal="right" vertical="center" wrapText="1"/>
    </xf>
    <xf numFmtId="0" fontId="11" fillId="0" borderId="6" xfId="0" applyFont="1" applyBorder="1" applyAlignment="1">
      <alignment horizontal="left" indent="1"/>
    </xf>
    <xf numFmtId="41" fontId="7" fillId="0" borderId="6" xfId="0" applyNumberFormat="1" applyFont="1" applyBorder="1" applyAlignment="1">
      <alignment indent="1"/>
    </xf>
    <xf numFmtId="41" fontId="2" fillId="0" borderId="6" xfId="0" applyNumberFormat="1" applyFont="1" applyBorder="1" applyAlignment="1">
      <alignment horizontal="right" wrapText="1"/>
    </xf>
    <xf numFmtId="0" fontId="8" fillId="0" borderId="25" xfId="0" applyFont="1" applyBorder="1" applyAlignment="1">
      <alignment horizontal="center" vertical="center"/>
    </xf>
    <xf numFmtId="41" fontId="8" fillId="0" borderId="4" xfId="0" applyNumberFormat="1" applyFont="1" applyBorder="1" applyAlignment="1">
      <alignment horizontal="right" vertical="center" wrapText="1" indent="1"/>
    </xf>
    <xf numFmtId="41" fontId="8" fillId="0" borderId="4" xfId="0" applyNumberFormat="1" applyFont="1" applyBorder="1" applyAlignment="1">
      <alignment horizontal="right" vertical="center" wrapText="1"/>
    </xf>
    <xf numFmtId="0" fontId="8" fillId="0" borderId="6" xfId="0" applyFont="1" applyBorder="1" applyAlignment="1">
      <alignment horizontal="center" vertical="center"/>
    </xf>
    <xf numFmtId="0" fontId="7" fillId="2" borderId="18" xfId="0" applyFont="1" applyFill="1" applyBorder="1"/>
    <xf numFmtId="41" fontId="7" fillId="0" borderId="0" xfId="0" applyNumberFormat="1" applyFont="1"/>
    <xf numFmtId="0" fontId="8" fillId="2" borderId="22" xfId="0" applyFont="1" applyFill="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horizontal="right" vertical="center"/>
    </xf>
    <xf numFmtId="10" fontId="2" fillId="0" borderId="7" xfId="0" applyNumberFormat="1" applyFont="1" applyBorder="1" applyAlignment="1">
      <alignment horizontal="right" vertical="center"/>
    </xf>
    <xf numFmtId="10" fontId="13" fillId="0" borderId="7" xfId="0" applyNumberFormat="1" applyFont="1" applyBorder="1" applyAlignment="1">
      <alignment vertical="center"/>
    </xf>
    <xf numFmtId="0" fontId="8" fillId="2" borderId="18" xfId="0" applyFont="1" applyFill="1" applyBorder="1" applyAlignment="1">
      <alignment horizontal="center" vertical="center"/>
    </xf>
    <xf numFmtId="0" fontId="2" fillId="0" borderId="26" xfId="0" applyFont="1" applyBorder="1" applyAlignment="1">
      <alignment vertical="center"/>
    </xf>
    <xf numFmtId="0" fontId="2" fillId="0" borderId="10" xfId="0" applyFont="1" applyBorder="1" applyAlignment="1">
      <alignment horizontal="right" vertical="center"/>
    </xf>
    <xf numFmtId="41" fontId="2" fillId="0" borderId="7" xfId="0" applyNumberFormat="1" applyFont="1" applyBorder="1" applyAlignment="1">
      <alignment horizontal="right" vertical="center"/>
    </xf>
    <xf numFmtId="41" fontId="10" fillId="0" borderId="7" xfId="0" applyNumberFormat="1" applyFont="1" applyBorder="1" applyAlignment="1">
      <alignment horizontal="left" vertical="center"/>
    </xf>
    <xf numFmtId="0" fontId="2" fillId="0" borderId="6" xfId="0" applyFont="1" applyBorder="1" applyAlignment="1">
      <alignment horizontal="left" vertical="center" indent="1"/>
    </xf>
    <xf numFmtId="0" fontId="10" fillId="0" borderId="20" xfId="0" applyNumberFormat="1" applyFont="1" applyBorder="1" applyAlignment="1">
      <alignment indent="1"/>
    </xf>
    <xf numFmtId="0" fontId="8" fillId="0" borderId="26" xfId="0" applyFont="1" applyBorder="1" applyAlignment="1">
      <alignment horizontal="center" vertical="center"/>
    </xf>
    <xf numFmtId="41" fontId="8" fillId="0" borderId="7" xfId="0" applyNumberFormat="1" applyFont="1" applyBorder="1" applyAlignment="1">
      <alignment horizontal="right" vertical="center"/>
    </xf>
    <xf numFmtId="41" fontId="9" fillId="0" borderId="7" xfId="0" applyNumberFormat="1" applyFont="1" applyBorder="1" applyAlignment="1">
      <alignment horizontal="center" vertical="center"/>
    </xf>
    <xf numFmtId="41" fontId="9" fillId="0" borderId="7" xfId="0" applyNumberFormat="1" applyFont="1" applyBorder="1" applyAlignment="1">
      <alignment horizontal="left" vertical="center"/>
    </xf>
    <xf numFmtId="0" fontId="8" fillId="0" borderId="26" xfId="0" applyFont="1" applyBorder="1" applyAlignment="1">
      <alignment horizontal="left" vertical="center"/>
    </xf>
    <xf numFmtId="41" fontId="7" fillId="0" borderId="7" xfId="0" applyNumberFormat="1" applyFont="1" applyBorder="1"/>
    <xf numFmtId="0" fontId="8" fillId="0" borderId="26" xfId="0" applyFont="1" applyBorder="1" applyAlignment="1">
      <alignment vertical="center"/>
    </xf>
    <xf numFmtId="41" fontId="2" fillId="0" borderId="7" xfId="0" applyNumberFormat="1" applyFont="1" applyBorder="1"/>
    <xf numFmtId="0" fontId="2" fillId="0" borderId="20" xfId="0" applyNumberFormat="1" applyFont="1" applyBorder="1" applyAlignment="1">
      <alignment indent="1"/>
    </xf>
    <xf numFmtId="0" fontId="14" fillId="0" borderId="0" xfId="0" applyFont="1"/>
    <xf numFmtId="0" fontId="6" fillId="2" borderId="0" xfId="0" applyFont="1" applyFill="1" applyBorder="1" applyAlignment="1">
      <alignment horizontal="center" vertical="center" wrapText="1"/>
    </xf>
    <xf numFmtId="0" fontId="8" fillId="2" borderId="22" xfId="0" applyFont="1" applyFill="1" applyBorder="1" applyAlignment="1">
      <alignment horizontal="center" vertical="center"/>
    </xf>
    <xf numFmtId="17" fontId="8" fillId="2" borderId="22" xfId="0" applyNumberFormat="1" applyFont="1" applyFill="1" applyBorder="1" applyAlignment="1">
      <alignment horizontal="center" vertical="center"/>
    </xf>
    <xf numFmtId="0" fontId="15" fillId="2" borderId="22" xfId="0" applyFont="1" applyFill="1" applyBorder="1" applyAlignment="1">
      <alignment horizontal="center"/>
    </xf>
    <xf numFmtId="0" fontId="14" fillId="0" borderId="0" xfId="0" applyFont="1" applyAlignment="1">
      <alignment horizontal="center"/>
    </xf>
    <xf numFmtId="0" fontId="13" fillId="0" borderId="39" xfId="0" applyFont="1" applyFill="1" applyBorder="1" applyAlignment="1">
      <alignment horizontal="left" wrapText="1" readingOrder="1"/>
    </xf>
    <xf numFmtId="41" fontId="2" fillId="0" borderId="23" xfId="1" applyNumberFormat="1" applyFont="1" applyBorder="1" applyAlignment="1">
      <alignment horizontal="right" vertical="center"/>
    </xf>
    <xf numFmtId="41" fontId="13" fillId="0" borderId="23" xfId="1" applyNumberFormat="1" applyFont="1" applyBorder="1" applyAlignment="1">
      <alignment vertical="center"/>
    </xf>
    <xf numFmtId="0" fontId="16" fillId="0" borderId="39" xfId="0" applyFont="1" applyFill="1" applyBorder="1" applyAlignment="1">
      <alignment horizontal="left" wrapText="1" readingOrder="1"/>
    </xf>
    <xf numFmtId="0" fontId="13" fillId="0" borderId="37" xfId="0" applyFont="1" applyFill="1" applyBorder="1" applyAlignment="1">
      <alignment horizontal="left" wrapText="1" readingOrder="1"/>
    </xf>
    <xf numFmtId="41" fontId="2" fillId="0" borderId="6" xfId="1" applyNumberFormat="1" applyFont="1" applyBorder="1" applyAlignment="1">
      <alignment horizontal="right" vertical="center"/>
    </xf>
    <xf numFmtId="41" fontId="13" fillId="0" borderId="6" xfId="1" applyNumberFormat="1" applyFont="1" applyBorder="1" applyAlignment="1">
      <alignment vertical="center"/>
    </xf>
    <xf numFmtId="0" fontId="16" fillId="0" borderId="37" xfId="0" applyFont="1" applyFill="1" applyBorder="1" applyAlignment="1">
      <alignment horizontal="left" wrapText="1" readingOrder="1"/>
    </xf>
    <xf numFmtId="41" fontId="7" fillId="0" borderId="6" xfId="0" applyNumberFormat="1" applyFont="1" applyBorder="1"/>
    <xf numFmtId="0" fontId="13" fillId="0" borderId="38" xfId="0" applyFont="1" applyFill="1" applyBorder="1" applyAlignment="1">
      <alignment horizontal="left" wrapText="1" readingOrder="1"/>
    </xf>
    <xf numFmtId="0" fontId="16" fillId="0" borderId="38" xfId="0" applyFont="1" applyFill="1" applyBorder="1" applyAlignment="1">
      <alignment horizontal="left" wrapText="1" readingOrder="1"/>
    </xf>
    <xf numFmtId="0" fontId="17" fillId="0" borderId="4" xfId="0" applyFont="1" applyFill="1" applyBorder="1" applyAlignment="1">
      <alignment horizontal="center" wrapText="1" readingOrder="1"/>
    </xf>
    <xf numFmtId="41" fontId="18" fillId="0" borderId="4" xfId="0" applyNumberFormat="1" applyFont="1" applyBorder="1"/>
    <xf numFmtId="0" fontId="19" fillId="0" borderId="4"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14" fillId="2" borderId="18" xfId="0" applyFont="1" applyFill="1" applyBorder="1"/>
    <xf numFmtId="166" fontId="14" fillId="0" borderId="0" xfId="0" applyNumberFormat="1" applyFont="1"/>
    <xf numFmtId="0" fontId="7" fillId="0" borderId="0" xfId="0" applyFont="1" applyBorder="1"/>
    <xf numFmtId="0" fontId="7" fillId="0" borderId="0" xfId="0" applyFont="1" applyBorder="1" applyAlignment="1">
      <alignment wrapText="1"/>
    </xf>
    <xf numFmtId="17" fontId="8" fillId="2" borderId="22" xfId="0" applyNumberFormat="1" applyFont="1" applyFill="1" applyBorder="1" applyAlignment="1">
      <alignment vertical="center"/>
    </xf>
    <xf numFmtId="17" fontId="8" fillId="2" borderId="22" xfId="0" applyNumberFormat="1" applyFont="1" applyFill="1" applyBorder="1" applyAlignment="1">
      <alignment horizontal="right" vertical="center"/>
    </xf>
    <xf numFmtId="41" fontId="2" fillId="0" borderId="23" xfId="1" applyFont="1" applyBorder="1" applyAlignment="1">
      <alignment vertical="center"/>
    </xf>
    <xf numFmtId="41" fontId="2" fillId="0" borderId="23" xfId="1" applyFont="1" applyBorder="1" applyAlignment="1">
      <alignment horizontal="right" vertical="center"/>
    </xf>
    <xf numFmtId="41" fontId="2" fillId="0" borderId="23" xfId="1" applyFont="1" applyBorder="1" applyAlignment="1">
      <alignment horizontal="left" vertical="center" indent="2"/>
    </xf>
    <xf numFmtId="41" fontId="13" fillId="0" borderId="23" xfId="1" applyFont="1" applyBorder="1" applyAlignment="1">
      <alignment vertical="center"/>
    </xf>
    <xf numFmtId="41" fontId="2" fillId="0" borderId="6" xfId="1" applyFont="1" applyBorder="1" applyAlignment="1">
      <alignment vertical="center"/>
    </xf>
    <xf numFmtId="41" fontId="2" fillId="0" borderId="6" xfId="1" applyFont="1" applyBorder="1" applyAlignment="1">
      <alignment horizontal="right" vertical="center"/>
    </xf>
    <xf numFmtId="41" fontId="2" fillId="0" borderId="6" xfId="1" applyFont="1" applyBorder="1" applyAlignment="1">
      <alignment horizontal="left" vertical="center" indent="2"/>
    </xf>
    <xf numFmtId="41" fontId="13" fillId="0" borderId="6" xfId="1" applyFont="1" applyBorder="1" applyAlignment="1">
      <alignment vertical="center"/>
    </xf>
    <xf numFmtId="41" fontId="2" fillId="0" borderId="4" xfId="1" applyFont="1" applyBorder="1" applyAlignment="1">
      <alignment horizontal="right" vertical="center"/>
    </xf>
    <xf numFmtId="41" fontId="13" fillId="0" borderId="4" xfId="1" applyFont="1" applyBorder="1" applyAlignment="1">
      <alignment vertical="center"/>
    </xf>
    <xf numFmtId="0" fontId="8" fillId="2" borderId="0" xfId="0" applyFont="1" applyFill="1" applyBorder="1" applyAlignment="1">
      <alignment horizontal="center" vertical="center" wrapText="1"/>
    </xf>
    <xf numFmtId="0" fontId="8" fillId="0" borderId="6" xfId="0" applyFont="1" applyFill="1" applyBorder="1" applyAlignment="1">
      <alignment vertical="center"/>
    </xf>
    <xf numFmtId="41" fontId="2" fillId="0" borderId="25" xfId="1" applyFont="1" applyBorder="1" applyAlignment="1">
      <alignment horizontal="right" vertical="center"/>
    </xf>
    <xf numFmtId="0" fontId="2" fillId="0" borderId="6" xfId="0" applyFont="1" applyFill="1" applyBorder="1" applyAlignment="1">
      <alignment horizontal="left" vertical="center" indent="1"/>
    </xf>
    <xf numFmtId="0" fontId="2" fillId="0" borderId="6" xfId="0" applyFont="1" applyFill="1" applyBorder="1" applyAlignment="1">
      <alignment horizontal="left" vertical="center" indent="2"/>
    </xf>
    <xf numFmtId="0" fontId="21" fillId="0" borderId="0" xfId="0" applyFont="1"/>
    <xf numFmtId="0" fontId="22" fillId="0" borderId="6" xfId="0" applyFont="1" applyFill="1" applyBorder="1" applyAlignment="1">
      <alignment vertical="center"/>
    </xf>
    <xf numFmtId="41" fontId="22" fillId="0" borderId="6" xfId="1" applyFont="1" applyBorder="1" applyAlignment="1">
      <alignment horizontal="right" vertical="center"/>
    </xf>
    <xf numFmtId="41" fontId="22" fillId="0" borderId="25" xfId="1" applyFont="1" applyBorder="1" applyAlignment="1">
      <alignment horizontal="right" vertical="center"/>
    </xf>
    <xf numFmtId="0" fontId="22" fillId="0" borderId="0" xfId="0" applyFont="1" applyBorder="1"/>
    <xf numFmtId="0" fontId="22" fillId="0" borderId="6" xfId="0" applyFont="1" applyFill="1" applyBorder="1" applyAlignment="1">
      <alignment horizontal="left" vertical="center" indent="2"/>
    </xf>
    <xf numFmtId="0" fontId="2" fillId="0" borderId="6" xfId="0" applyFont="1" applyFill="1" applyBorder="1" applyAlignment="1">
      <alignment vertical="center"/>
    </xf>
    <xf numFmtId="0" fontId="8" fillId="0" borderId="6" xfId="0" applyFont="1" applyFill="1" applyBorder="1" applyAlignment="1">
      <alignment horizontal="center" vertical="center"/>
    </xf>
    <xf numFmtId="41" fontId="8" fillId="0" borderId="6" xfId="1" applyFont="1" applyBorder="1" applyAlignment="1">
      <alignment horizontal="right" vertical="center"/>
    </xf>
    <xf numFmtId="41" fontId="8" fillId="0" borderId="25" xfId="1" applyFont="1" applyBorder="1" applyAlignment="1">
      <alignment horizontal="right" vertical="center"/>
    </xf>
    <xf numFmtId="0" fontId="18" fillId="0" borderId="0" xfId="0" applyFont="1" applyBorder="1"/>
    <xf numFmtId="41" fontId="23" fillId="0" borderId="25" xfId="1" applyFont="1" applyBorder="1" applyAlignment="1">
      <alignment vertical="center"/>
    </xf>
    <xf numFmtId="0" fontId="8" fillId="2" borderId="22" xfId="0" applyFont="1" applyFill="1" applyBorder="1" applyAlignment="1">
      <alignment horizontal="center" vertical="center"/>
    </xf>
    <xf numFmtId="41" fontId="7" fillId="0" borderId="0" xfId="0" applyNumberFormat="1" applyFont="1" applyBorder="1"/>
    <xf numFmtId="0" fontId="15" fillId="2" borderId="22" xfId="0" applyFont="1" applyFill="1" applyBorder="1" applyAlignment="1">
      <alignment horizontal="center" wrapText="1"/>
    </xf>
    <xf numFmtId="0" fontId="7" fillId="0" borderId="0" xfId="0" applyFont="1" applyBorder="1" applyAlignment="1">
      <alignment horizontal="center"/>
    </xf>
    <xf numFmtId="0" fontId="2" fillId="0" borderId="6" xfId="0" applyFont="1" applyFill="1" applyBorder="1" applyAlignment="1">
      <alignment vertical="center" wrapText="1"/>
    </xf>
    <xf numFmtId="0" fontId="10" fillId="0" borderId="6" xfId="0" applyFont="1" applyFill="1" applyBorder="1" applyAlignment="1">
      <alignment vertical="center" wrapText="1"/>
    </xf>
    <xf numFmtId="0" fontId="2" fillId="0" borderId="6" xfId="0" applyFont="1" applyFill="1" applyBorder="1" applyAlignment="1">
      <alignment horizontal="left" vertical="center" wrapText="1" indent="1"/>
    </xf>
    <xf numFmtId="0" fontId="10" fillId="0" borderId="6" xfId="0" applyFont="1" applyFill="1" applyBorder="1" applyAlignment="1">
      <alignment horizontal="left" vertical="center" wrapText="1" indent="1"/>
    </xf>
    <xf numFmtId="0" fontId="2" fillId="0" borderId="6" xfId="0" applyFont="1" applyFill="1" applyBorder="1" applyAlignment="1">
      <alignment horizontal="left" vertical="center" wrapText="1" indent="2"/>
    </xf>
    <xf numFmtId="0" fontId="10" fillId="0" borderId="6" xfId="0" applyFont="1" applyFill="1" applyBorder="1" applyAlignment="1">
      <alignment horizontal="left" vertical="center" wrapText="1" indent="2"/>
    </xf>
    <xf numFmtId="0" fontId="7" fillId="2" borderId="18" xfId="0" applyFont="1" applyFill="1" applyBorder="1" applyAlignment="1">
      <alignment wrapText="1"/>
    </xf>
    <xf numFmtId="0" fontId="7" fillId="2" borderId="0" xfId="0" applyFont="1" applyFill="1" applyAlignment="1">
      <alignment wrapText="1"/>
    </xf>
    <xf numFmtId="0" fontId="8" fillId="0" borderId="26" xfId="0" applyFont="1" applyFill="1" applyBorder="1" applyAlignment="1">
      <alignment vertical="center"/>
    </xf>
    <xf numFmtId="41" fontId="8" fillId="0" borderId="6" xfId="1" applyFont="1" applyBorder="1" applyAlignment="1">
      <alignment vertical="center"/>
    </xf>
    <xf numFmtId="41" fontId="8" fillId="0" borderId="6" xfId="1" applyFont="1" applyBorder="1" applyAlignment="1">
      <alignment horizontal="left" vertical="center" indent="2"/>
    </xf>
    <xf numFmtId="0" fontId="18" fillId="0" borderId="0" xfId="0" applyFont="1"/>
    <xf numFmtId="0" fontId="2" fillId="0" borderId="26" xfId="0" applyFont="1" applyFill="1" applyBorder="1" applyAlignment="1">
      <alignment horizontal="left" vertical="center" indent="1"/>
    </xf>
    <xf numFmtId="0" fontId="2" fillId="0" borderId="26" xfId="0" applyFont="1" applyFill="1" applyBorder="1" applyAlignment="1">
      <alignment horizontal="left" vertical="center" indent="2"/>
    </xf>
    <xf numFmtId="0" fontId="8"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6" xfId="0" applyFont="1" applyFill="1" applyBorder="1" applyAlignment="1">
      <alignment vertical="center"/>
    </xf>
    <xf numFmtId="0" fontId="7" fillId="2" borderId="5" xfId="0" applyFont="1" applyFill="1" applyBorder="1"/>
    <xf numFmtId="0" fontId="24" fillId="0" borderId="7" xfId="0" applyFont="1" applyBorder="1" applyAlignment="1">
      <alignment vertical="center"/>
    </xf>
    <xf numFmtId="10" fontId="24" fillId="0" borderId="7" xfId="0" applyNumberFormat="1" applyFont="1" applyBorder="1" applyAlignment="1">
      <alignment horizontal="right" vertical="center" wrapText="1"/>
    </xf>
    <xf numFmtId="10" fontId="24" fillId="0" borderId="7" xfId="0" applyNumberFormat="1" applyFont="1" applyBorder="1" applyAlignment="1">
      <alignment horizontal="right" vertical="center"/>
    </xf>
    <xf numFmtId="0" fontId="24" fillId="0" borderId="7" xfId="0" applyFont="1" applyBorder="1" applyAlignment="1">
      <alignment horizontal="right" vertical="center" wrapText="1"/>
    </xf>
    <xf numFmtId="0" fontId="24" fillId="0" borderId="7" xfId="0" applyFont="1" applyBorder="1" applyAlignment="1">
      <alignment horizontal="right" vertical="center"/>
    </xf>
    <xf numFmtId="0" fontId="24" fillId="0" borderId="6" xfId="0" applyFont="1" applyBorder="1" applyAlignment="1">
      <alignment vertical="center"/>
    </xf>
    <xf numFmtId="41" fontId="24" fillId="0" borderId="7" xfId="0" applyNumberFormat="1" applyFont="1" applyBorder="1" applyAlignment="1">
      <alignment horizontal="right" vertical="center" wrapText="1"/>
    </xf>
    <xf numFmtId="0" fontId="10" fillId="0" borderId="20" xfId="0" applyFont="1" applyBorder="1" applyAlignment="1">
      <alignment horizontal="left" vertical="center"/>
    </xf>
    <xf numFmtId="0" fontId="24" fillId="0" borderId="6" xfId="0" applyFont="1" applyBorder="1" applyAlignment="1">
      <alignment horizontal="left" vertical="center" indent="1"/>
    </xf>
    <xf numFmtId="0" fontId="10" fillId="0" borderId="20" xfId="0" applyFont="1" applyBorder="1" applyAlignment="1">
      <alignment horizontal="left" vertical="center" indent="1"/>
    </xf>
    <xf numFmtId="0" fontId="24" fillId="0" borderId="6" xfId="0" applyFont="1" applyBorder="1" applyAlignment="1">
      <alignment horizontal="left" vertical="center" indent="2"/>
    </xf>
    <xf numFmtId="0" fontId="10" fillId="0" borderId="20" xfId="0" applyFont="1" applyBorder="1" applyAlignment="1">
      <alignment horizontal="left" vertical="center" indent="2"/>
    </xf>
    <xf numFmtId="0" fontId="10" fillId="0" borderId="23" xfId="0" applyNumberFormat="1" applyFont="1" applyBorder="1" applyAlignment="1">
      <alignment horizontal="left" indent="1"/>
    </xf>
    <xf numFmtId="0" fontId="10" fillId="0" borderId="6" xfId="0" applyNumberFormat="1" applyFont="1" applyBorder="1" applyAlignment="1">
      <alignment horizontal="left" indent="2"/>
    </xf>
    <xf numFmtId="0" fontId="10" fillId="0" borderId="6" xfId="0" applyNumberFormat="1" applyFont="1" applyBorder="1" applyAlignment="1">
      <alignment horizontal="left" indent="1"/>
    </xf>
    <xf numFmtId="0" fontId="10" fillId="0" borderId="6" xfId="0" applyNumberFormat="1" applyFont="1" applyBorder="1" applyAlignment="1">
      <alignment horizontal="left" indent="3"/>
    </xf>
    <xf numFmtId="0" fontId="5" fillId="0" borderId="6" xfId="0" applyFont="1" applyBorder="1" applyAlignment="1">
      <alignment horizontal="center" vertical="center"/>
    </xf>
    <xf numFmtId="41" fontId="5" fillId="0" borderId="7" xfId="0" applyNumberFormat="1" applyFont="1" applyBorder="1" applyAlignment="1">
      <alignment horizontal="right" vertical="center" wrapText="1"/>
    </xf>
    <xf numFmtId="0" fontId="9" fillId="0" borderId="6" xfId="0" applyNumberFormat="1" applyFont="1" applyBorder="1" applyAlignment="1">
      <alignment horizontal="center"/>
    </xf>
    <xf numFmtId="0" fontId="9" fillId="0"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2" fontId="24" fillId="0" borderId="7" xfId="0" applyNumberFormat="1" applyFont="1" applyBorder="1" applyAlignment="1">
      <alignment horizontal="right" vertical="center" wrapText="1"/>
    </xf>
    <xf numFmtId="41" fontId="24" fillId="0" borderId="7" xfId="0" applyNumberFormat="1" applyFont="1" applyBorder="1" applyAlignment="1">
      <alignment horizontal="right" vertical="center"/>
    </xf>
    <xf numFmtId="0" fontId="10" fillId="0" borderId="20" xfId="0" applyNumberFormat="1" applyFont="1" applyBorder="1" applyAlignment="1">
      <alignment vertical="center"/>
    </xf>
    <xf numFmtId="0" fontId="10" fillId="0" borderId="20" xfId="0" applyNumberFormat="1" applyFont="1" applyBorder="1" applyAlignment="1">
      <alignment horizontal="left" vertical="center" indent="2"/>
    </xf>
    <xf numFmtId="0" fontId="24" fillId="0" borderId="6" xfId="0" applyFont="1" applyBorder="1" applyAlignment="1">
      <alignment horizontal="left" vertical="center"/>
    </xf>
    <xf numFmtId="0" fontId="10" fillId="0" borderId="23" xfId="0" applyFont="1" applyBorder="1" applyAlignment="1">
      <alignment vertical="center"/>
    </xf>
    <xf numFmtId="0" fontId="10" fillId="0" borderId="6" xfId="0" applyFont="1" applyBorder="1" applyAlignment="1">
      <alignment horizontal="left" vertical="center" indent="1"/>
    </xf>
    <xf numFmtId="0" fontId="10" fillId="0" borderId="6" xfId="0" applyFont="1" applyBorder="1" applyAlignment="1">
      <alignment horizontal="left" vertical="center" indent="2"/>
    </xf>
    <xf numFmtId="0" fontId="10" fillId="0" borderId="6" xfId="0" applyFont="1" applyBorder="1" applyAlignment="1">
      <alignment horizontal="left" vertical="center" indent="3"/>
    </xf>
    <xf numFmtId="0" fontId="10" fillId="0" borderId="0" xfId="0" applyFont="1" applyBorder="1" applyAlignment="1">
      <alignment horizontal="left" vertical="center" indent="1"/>
    </xf>
    <xf numFmtId="0" fontId="10" fillId="0" borderId="6" xfId="0" applyFont="1" applyBorder="1" applyAlignment="1">
      <alignment vertical="center"/>
    </xf>
    <xf numFmtId="0" fontId="24" fillId="0" borderId="9" xfId="0" applyFont="1" applyBorder="1" applyAlignment="1">
      <alignment vertical="center"/>
    </xf>
    <xf numFmtId="41" fontId="24" fillId="0" borderId="10" xfId="0" applyNumberFormat="1" applyFont="1" applyBorder="1" applyAlignment="1">
      <alignment horizontal="right" vertical="center"/>
    </xf>
    <xf numFmtId="0" fontId="10" fillId="0" borderId="20" xfId="0" applyNumberFormat="1" applyFont="1" applyBorder="1" applyAlignment="1">
      <alignment horizontal="left" indent="1"/>
    </xf>
    <xf numFmtId="0" fontId="24" fillId="0" borderId="9" xfId="0" applyFont="1" applyBorder="1" applyAlignment="1">
      <alignment horizontal="left" vertical="center" indent="1"/>
    </xf>
    <xf numFmtId="0" fontId="10" fillId="0" borderId="20" xfId="0" applyNumberFormat="1" applyFont="1" applyBorder="1" applyAlignment="1">
      <alignment horizontal="left" indent="2"/>
    </xf>
    <xf numFmtId="0" fontId="5" fillId="0" borderId="9" xfId="0" applyFont="1" applyBorder="1" applyAlignment="1">
      <alignment horizontal="center" vertical="center"/>
    </xf>
    <xf numFmtId="41" fontId="5" fillId="0" borderId="10" xfId="0" applyNumberFormat="1" applyFont="1" applyBorder="1" applyAlignment="1">
      <alignment horizontal="right" vertical="center"/>
    </xf>
    <xf numFmtId="0" fontId="9" fillId="0" borderId="20" xfId="0" applyNumberFormat="1" applyFont="1" applyBorder="1" applyAlignment="1">
      <alignment horizontal="center"/>
    </xf>
    <xf numFmtId="0" fontId="8" fillId="0" borderId="25" xfId="0" applyFont="1" applyFill="1" applyBorder="1" applyAlignment="1">
      <alignment horizontal="left" vertical="top" wrapText="1"/>
    </xf>
    <xf numFmtId="17" fontId="8" fillId="0" borderId="23" xfId="0" applyNumberFormat="1" applyFont="1" applyFill="1" applyBorder="1" applyAlignment="1">
      <alignment horizontal="center" vertical="top" wrapText="1"/>
    </xf>
    <xf numFmtId="0" fontId="8" fillId="0" borderId="23" xfId="0" applyFont="1" applyFill="1" applyBorder="1" applyAlignment="1">
      <alignment horizontal="center" vertical="top" wrapText="1"/>
    </xf>
    <xf numFmtId="0" fontId="9" fillId="0" borderId="23" xfId="0" applyFont="1" applyFill="1" applyBorder="1" applyAlignment="1">
      <alignment horizontal="left" vertical="top" wrapText="1"/>
    </xf>
    <xf numFmtId="0" fontId="24" fillId="0" borderId="25" xfId="0" applyFont="1" applyBorder="1" applyAlignment="1">
      <alignment vertical="top" wrapText="1"/>
    </xf>
    <xf numFmtId="9" fontId="24" fillId="0" borderId="6" xfId="0" applyNumberFormat="1" applyFont="1" applyBorder="1" applyAlignment="1">
      <alignment horizontal="right" vertical="top" wrapText="1"/>
    </xf>
    <xf numFmtId="0" fontId="25" fillId="0" borderId="6" xfId="0" applyFont="1" applyBorder="1" applyAlignment="1">
      <alignment vertical="top" wrapText="1"/>
    </xf>
    <xf numFmtId="41" fontId="24" fillId="0" borderId="6" xfId="0" applyNumberFormat="1" applyFont="1" applyBorder="1" applyAlignment="1">
      <alignment horizontal="right" vertical="top" wrapText="1"/>
    </xf>
    <xf numFmtId="0" fontId="5" fillId="0" borderId="25" xfId="0" applyFont="1" applyBorder="1" applyAlignment="1">
      <alignment vertical="top" wrapText="1"/>
    </xf>
    <xf numFmtId="0" fontId="9" fillId="0" borderId="6" xfId="0" applyFont="1" applyFill="1" applyBorder="1" applyAlignment="1">
      <alignment horizontal="left" vertical="top" wrapText="1"/>
    </xf>
    <xf numFmtId="41" fontId="24" fillId="0" borderId="4" xfId="0" applyNumberFormat="1" applyFont="1" applyBorder="1" applyAlignment="1">
      <alignment horizontal="right" vertical="top" wrapText="1"/>
    </xf>
    <xf numFmtId="0" fontId="14" fillId="0" borderId="0" xfId="0" applyFont="1" applyBorder="1" applyAlignment="1">
      <alignment horizontal="left" indent="2"/>
    </xf>
    <xf numFmtId="0" fontId="14" fillId="0" borderId="0" xfId="0" applyFont="1" applyBorder="1" applyAlignment="1"/>
    <xf numFmtId="0" fontId="14" fillId="0" borderId="0" xfId="0" applyFont="1" applyBorder="1" applyAlignment="1">
      <alignment horizontal="right"/>
    </xf>
    <xf numFmtId="0" fontId="14" fillId="0" borderId="0" xfId="0" applyFont="1" applyBorder="1"/>
    <xf numFmtId="0" fontId="13" fillId="0" borderId="25" xfId="0" applyFont="1" applyBorder="1" applyAlignment="1">
      <alignment vertical="center"/>
    </xf>
    <xf numFmtId="0" fontId="13" fillId="0" borderId="23" xfId="0" applyFont="1" applyBorder="1" applyAlignment="1">
      <alignment vertical="center" wrapText="1"/>
    </xf>
    <xf numFmtId="0" fontId="13" fillId="0" borderId="6" xfId="0" applyFont="1" applyBorder="1" applyAlignment="1">
      <alignment vertical="center"/>
    </xf>
    <xf numFmtId="0" fontId="13" fillId="0" borderId="6" xfId="0" applyFont="1" applyBorder="1" applyAlignment="1">
      <alignment horizontal="left" vertical="center" wrapText="1" indent="1"/>
    </xf>
    <xf numFmtId="0" fontId="13" fillId="0" borderId="4" xfId="0" applyFont="1" applyBorder="1" applyAlignment="1">
      <alignment vertical="center"/>
    </xf>
    <xf numFmtId="0" fontId="13" fillId="0" borderId="25" xfId="0" applyFont="1" applyBorder="1" applyAlignment="1">
      <alignment vertical="center" wrapText="1"/>
    </xf>
    <xf numFmtId="0" fontId="2" fillId="0" borderId="23" xfId="0" applyFont="1" applyBorder="1" applyAlignment="1">
      <alignment vertical="center"/>
    </xf>
    <xf numFmtId="0" fontId="16" fillId="0" borderId="6" xfId="0" applyFont="1" applyBorder="1" applyAlignment="1">
      <alignment vertical="center" wrapText="1"/>
    </xf>
    <xf numFmtId="0" fontId="17" fillId="0" borderId="25" xfId="0" applyFont="1" applyBorder="1" applyAlignment="1">
      <alignment horizontal="left" vertical="center" wrapText="1" indent="1"/>
    </xf>
    <xf numFmtId="41" fontId="8" fillId="0" borderId="6" xfId="0" applyNumberFormat="1" applyFont="1" applyBorder="1" applyAlignment="1">
      <alignment vertical="center"/>
    </xf>
    <xf numFmtId="0" fontId="19" fillId="0" borderId="6" xfId="0" applyFont="1" applyBorder="1" applyAlignment="1">
      <alignment horizontal="left" vertical="center" wrapText="1" indent="1"/>
    </xf>
    <xf numFmtId="0" fontId="13" fillId="0" borderId="25" xfId="0" applyFont="1" applyBorder="1" applyAlignment="1">
      <alignment horizontal="left" vertical="center" wrapText="1" indent="1"/>
    </xf>
    <xf numFmtId="41" fontId="2" fillId="0" borderId="6" xfId="0" applyNumberFormat="1" applyFont="1" applyBorder="1" applyAlignment="1">
      <alignment vertical="center"/>
    </xf>
    <xf numFmtId="0" fontId="16" fillId="0" borderId="6" xfId="0" applyFont="1" applyBorder="1" applyAlignment="1">
      <alignment horizontal="left" vertical="center" wrapText="1" indent="1"/>
    </xf>
    <xf numFmtId="41" fontId="2" fillId="0" borderId="6" xfId="0" applyNumberFormat="1" applyFont="1" applyBorder="1" applyAlignment="1">
      <alignment horizontal="right" vertical="center"/>
    </xf>
    <xf numFmtId="41" fontId="8" fillId="0" borderId="6" xfId="0" applyNumberFormat="1" applyFont="1" applyBorder="1" applyAlignment="1">
      <alignment horizontal="right" vertical="center"/>
    </xf>
    <xf numFmtId="0" fontId="13" fillId="0" borderId="25" xfId="0" applyFont="1" applyBorder="1" applyAlignment="1">
      <alignment horizontal="left" vertical="center" wrapText="1" indent="2"/>
    </xf>
    <xf numFmtId="0" fontId="16" fillId="0" borderId="6" xfId="0" applyFont="1" applyBorder="1" applyAlignment="1">
      <alignment horizontal="left" vertical="center" wrapText="1" indent="2"/>
    </xf>
    <xf numFmtId="0" fontId="17" fillId="0" borderId="25" xfId="0" applyFont="1" applyBorder="1" applyAlignment="1">
      <alignment vertical="center" wrapText="1"/>
    </xf>
    <xf numFmtId="41" fontId="8" fillId="0" borderId="4" xfId="0" applyNumberFormat="1" applyFont="1" applyBorder="1" applyAlignment="1">
      <alignment horizontal="right" vertical="center"/>
    </xf>
    <xf numFmtId="0" fontId="19" fillId="0" borderId="6" xfId="0" applyFont="1" applyBorder="1" applyAlignment="1">
      <alignment vertical="center" wrapText="1"/>
    </xf>
    <xf numFmtId="0" fontId="13" fillId="0" borderId="0" xfId="0" applyFont="1" applyFill="1" applyBorder="1" applyAlignment="1">
      <alignment vertical="center"/>
    </xf>
    <xf numFmtId="41" fontId="2" fillId="0" borderId="4" xfId="0" applyNumberFormat="1" applyFont="1" applyBorder="1" applyAlignment="1">
      <alignment horizontal="right" vertical="center"/>
    </xf>
    <xf numFmtId="17" fontId="8" fillId="2" borderId="23" xfId="0" applyNumberFormat="1" applyFont="1" applyFill="1" applyBorder="1" applyAlignment="1">
      <alignment horizontal="center" vertical="center"/>
    </xf>
    <xf numFmtId="0" fontId="17" fillId="0" borderId="6" xfId="0" applyFont="1" applyBorder="1" applyAlignment="1">
      <alignment horizontal="left" vertical="center"/>
    </xf>
    <xf numFmtId="0" fontId="8" fillId="0" borderId="23" xfId="0" applyFont="1" applyBorder="1" applyAlignment="1">
      <alignment vertical="center"/>
    </xf>
    <xf numFmtId="0" fontId="19" fillId="0" borderId="6" xfId="0" applyFont="1" applyBorder="1" applyAlignment="1">
      <alignment horizontal="left" vertical="center"/>
    </xf>
    <xf numFmtId="0" fontId="13" fillId="0" borderId="6" xfId="0" applyFont="1" applyBorder="1" applyAlignment="1">
      <alignment horizontal="left" vertical="center" indent="1"/>
    </xf>
    <xf numFmtId="0" fontId="16" fillId="0" borderId="6" xfId="0" applyFont="1" applyBorder="1" applyAlignment="1">
      <alignment horizontal="left" vertical="center" indent="1"/>
    </xf>
    <xf numFmtId="0" fontId="13" fillId="0" borderId="6" xfId="0" applyFont="1" applyBorder="1" applyAlignment="1">
      <alignment horizontal="left" vertical="center" wrapText="1" indent="2"/>
    </xf>
    <xf numFmtId="0" fontId="17" fillId="0" borderId="6" xfId="0" applyFont="1" applyBorder="1" applyAlignment="1">
      <alignment horizontal="center" vertical="center"/>
    </xf>
    <xf numFmtId="0" fontId="19" fillId="0" borderId="6" xfId="0" applyFont="1" applyBorder="1" applyAlignment="1">
      <alignment horizontal="center" vertical="center"/>
    </xf>
    <xf numFmtId="0" fontId="17" fillId="0" borderId="6" xfId="0" applyFont="1" applyBorder="1" applyAlignment="1">
      <alignment vertical="center"/>
    </xf>
    <xf numFmtId="0" fontId="19" fillId="0" borderId="6" xfId="0" applyFont="1" applyBorder="1" applyAlignment="1">
      <alignment vertical="center"/>
    </xf>
    <xf numFmtId="0" fontId="13" fillId="0" borderId="6" xfId="0" applyFont="1" applyBorder="1" applyAlignment="1">
      <alignment vertical="center" wrapText="1"/>
    </xf>
    <xf numFmtId="0" fontId="16" fillId="0" borderId="6" xfId="0" applyFont="1" applyBorder="1" applyAlignment="1">
      <alignment vertical="center"/>
    </xf>
    <xf numFmtId="41" fontId="8" fillId="0" borderId="4" xfId="1" applyFont="1" applyBorder="1" applyAlignment="1">
      <alignment horizontal="right" vertical="center"/>
    </xf>
    <xf numFmtId="0" fontId="11" fillId="2" borderId="18" xfId="0" applyFont="1" applyFill="1" applyBorder="1"/>
    <xf numFmtId="0" fontId="11" fillId="2" borderId="0" xfId="0" applyFont="1" applyFill="1" applyAlignment="1">
      <alignment wrapText="1"/>
    </xf>
    <xf numFmtId="0" fontId="11" fillId="0" borderId="0" xfId="0" applyFont="1"/>
    <xf numFmtId="0" fontId="10" fillId="2" borderId="22" xfId="0" applyFont="1" applyFill="1" applyBorder="1" applyAlignment="1">
      <alignment horizontal="center"/>
    </xf>
    <xf numFmtId="0" fontId="8" fillId="0" borderId="9" xfId="0" applyFont="1" applyBorder="1" applyAlignment="1">
      <alignment vertical="center"/>
    </xf>
    <xf numFmtId="41" fontId="13" fillId="0" borderId="9" xfId="1" applyFont="1" applyBorder="1" applyAlignment="1">
      <alignment vertical="center"/>
    </xf>
    <xf numFmtId="41" fontId="13" fillId="0" borderId="9" xfId="1" applyFont="1" applyBorder="1" applyAlignment="1">
      <alignment horizontal="right" vertical="center"/>
    </xf>
    <xf numFmtId="41" fontId="13" fillId="0" borderId="9" xfId="1" applyFont="1" applyBorder="1" applyAlignment="1">
      <alignment horizontal="left" vertical="center" indent="2"/>
    </xf>
    <xf numFmtId="0" fontId="9" fillId="0" borderId="9" xfId="0" applyFont="1" applyBorder="1" applyAlignment="1">
      <alignment vertical="center"/>
    </xf>
    <xf numFmtId="0" fontId="2" fillId="0" borderId="9" xfId="0" applyFont="1" applyBorder="1" applyAlignment="1">
      <alignment horizontal="left" vertical="center" indent="1"/>
    </xf>
    <xf numFmtId="0" fontId="10" fillId="0" borderId="9" xfId="0" applyFont="1" applyBorder="1" applyAlignment="1">
      <alignment horizontal="left" vertical="center" indent="1"/>
    </xf>
    <xf numFmtId="0" fontId="2" fillId="0" borderId="9" xfId="0" applyFont="1" applyBorder="1" applyAlignment="1">
      <alignment horizontal="left" vertical="center" wrapText="1" indent="2"/>
    </xf>
    <xf numFmtId="0" fontId="10" fillId="0" borderId="9" xfId="0" applyFont="1" applyBorder="1" applyAlignment="1">
      <alignment horizontal="left" vertical="center" wrapText="1" indent="2"/>
    </xf>
    <xf numFmtId="0" fontId="10" fillId="0" borderId="9" xfId="0" applyFont="1" applyBorder="1" applyAlignment="1">
      <alignment horizontal="left" vertical="center" indent="2"/>
    </xf>
    <xf numFmtId="41" fontId="17" fillId="0" borderId="9" xfId="1" applyFont="1" applyBorder="1" applyAlignment="1">
      <alignment horizontal="right" vertical="center"/>
    </xf>
    <xf numFmtId="0" fontId="9" fillId="0" borderId="6" xfId="0" applyFont="1" applyBorder="1" applyAlignment="1">
      <alignment horizontal="center" vertical="center"/>
    </xf>
    <xf numFmtId="0" fontId="8" fillId="0" borderId="6" xfId="0" applyFont="1" applyBorder="1" applyAlignment="1">
      <alignment vertical="center"/>
    </xf>
    <xf numFmtId="0" fontId="2" fillId="0" borderId="9" xfId="0" applyFont="1" applyBorder="1" applyAlignment="1">
      <alignment horizontal="left" vertical="center" indent="2"/>
    </xf>
    <xf numFmtId="0" fontId="8" fillId="0" borderId="32" xfId="0" applyFont="1" applyBorder="1" applyAlignment="1">
      <alignment horizontal="center" vertical="center" wrapText="1"/>
    </xf>
    <xf numFmtId="0" fontId="11" fillId="2" borderId="22" xfId="0" applyFont="1" applyFill="1" applyBorder="1" applyAlignment="1">
      <alignment horizontal="center"/>
    </xf>
    <xf numFmtId="0" fontId="7" fillId="0" borderId="0" xfId="0" applyFont="1" applyAlignment="1">
      <alignment horizontal="center"/>
    </xf>
    <xf numFmtId="41" fontId="13" fillId="0" borderId="23" xfId="1" applyFont="1" applyBorder="1" applyAlignment="1">
      <alignment horizontal="right" vertical="center"/>
    </xf>
    <xf numFmtId="41" fontId="13" fillId="0" borderId="23" xfId="1" applyFont="1" applyBorder="1" applyAlignment="1">
      <alignment horizontal="left" vertical="center" indent="2"/>
    </xf>
    <xf numFmtId="41" fontId="13" fillId="0" borderId="6" xfId="1" applyFont="1" applyBorder="1" applyAlignment="1">
      <alignment horizontal="right" vertical="center"/>
    </xf>
    <xf numFmtId="41" fontId="13" fillId="0" borderId="6" xfId="1" applyFont="1" applyBorder="1" applyAlignment="1">
      <alignment horizontal="left" vertical="center" indent="2"/>
    </xf>
    <xf numFmtId="0" fontId="8" fillId="0" borderId="9" xfId="0" applyFont="1" applyBorder="1" applyAlignment="1">
      <alignment horizontal="center" vertical="center"/>
    </xf>
    <xf numFmtId="0" fontId="2" fillId="0" borderId="9" xfId="0" quotePrefix="1" applyFont="1" applyBorder="1" applyAlignment="1">
      <alignment horizontal="left" vertical="center" wrapText="1" indent="3"/>
    </xf>
    <xf numFmtId="0" fontId="13" fillId="0" borderId="9" xfId="0" quotePrefix="1" applyFont="1" applyBorder="1" applyAlignment="1">
      <alignment horizontal="left" vertical="center" wrapText="1" indent="3"/>
    </xf>
    <xf numFmtId="0" fontId="2" fillId="0" borderId="9" xfId="0" applyFont="1" applyBorder="1" applyAlignment="1">
      <alignment horizontal="left" vertical="center" wrapText="1" indent="3"/>
    </xf>
    <xf numFmtId="0" fontId="2" fillId="0" borderId="9" xfId="0" applyFont="1" applyBorder="1" applyAlignment="1">
      <alignment horizontal="left" vertical="center" indent="3"/>
    </xf>
    <xf numFmtId="0" fontId="17" fillId="0" borderId="9" xfId="0" applyFont="1" applyBorder="1" applyAlignment="1">
      <alignment horizontal="center" vertical="center"/>
    </xf>
    <xf numFmtId="0" fontId="7" fillId="2" borderId="0" xfId="0" applyFont="1" applyFill="1" applyAlignment="1">
      <alignment horizontal="left" wrapText="1"/>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11" fillId="2" borderId="22" xfId="0" applyFont="1" applyFill="1" applyBorder="1" applyAlignment="1">
      <alignment horizontal="center" wrapText="1"/>
    </xf>
    <xf numFmtId="0" fontId="13" fillId="0" borderId="0" xfId="0" applyFont="1" applyBorder="1" applyAlignment="1">
      <alignment horizontal="left" vertical="center" indent="2"/>
    </xf>
    <xf numFmtId="0" fontId="13" fillId="0" borderId="0" xfId="0" applyFont="1" applyBorder="1" applyAlignment="1">
      <alignment vertical="center"/>
    </xf>
    <xf numFmtId="0" fontId="8" fillId="0" borderId="27" xfId="0" applyFont="1" applyBorder="1" applyAlignment="1">
      <alignment vertical="center"/>
    </xf>
    <xf numFmtId="41" fontId="2" fillId="0" borderId="9" xfId="1" applyFont="1" applyBorder="1" applyAlignment="1">
      <alignment horizontal="right" vertical="center"/>
    </xf>
    <xf numFmtId="0" fontId="9" fillId="0" borderId="23" xfId="0" applyFont="1" applyBorder="1" applyAlignment="1">
      <alignment vertical="center"/>
    </xf>
    <xf numFmtId="0" fontId="2" fillId="0" borderId="26" xfId="0" applyFont="1" applyBorder="1" applyAlignment="1">
      <alignment horizontal="left" vertical="center" indent="1"/>
    </xf>
    <xf numFmtId="0" fontId="2" fillId="0" borderId="26" xfId="0" applyFont="1" applyBorder="1" applyAlignment="1">
      <alignment horizontal="left" vertical="center" indent="2"/>
    </xf>
    <xf numFmtId="0" fontId="10" fillId="0" borderId="6" xfId="0" applyFont="1" applyBorder="1" applyAlignment="1">
      <alignment horizontal="left" vertical="center" wrapText="1" indent="2"/>
    </xf>
    <xf numFmtId="0" fontId="2" fillId="0" borderId="26" xfId="0" applyFont="1" applyBorder="1" applyAlignment="1">
      <alignment horizontal="left" vertical="center" wrapText="1" indent="2"/>
    </xf>
    <xf numFmtId="0" fontId="13" fillId="0" borderId="9" xfId="0" applyFont="1" applyBorder="1" applyAlignment="1">
      <alignment vertical="center"/>
    </xf>
    <xf numFmtId="0" fontId="13" fillId="5" borderId="9" xfId="0" applyFont="1" applyFill="1" applyBorder="1" applyAlignment="1">
      <alignment vertical="center"/>
    </xf>
    <xf numFmtId="0" fontId="13" fillId="5" borderId="0" xfId="0" applyFont="1" applyFill="1" applyBorder="1" applyAlignment="1">
      <alignment vertical="center"/>
    </xf>
    <xf numFmtId="41" fontId="8" fillId="0" borderId="9" xfId="1" applyFont="1" applyBorder="1" applyAlignment="1">
      <alignment horizontal="right" vertical="center"/>
    </xf>
    <xf numFmtId="0" fontId="17" fillId="0" borderId="9" xfId="0" applyFont="1" applyBorder="1" applyAlignment="1">
      <alignment vertical="center"/>
    </xf>
    <xf numFmtId="0" fontId="17" fillId="0" borderId="0" xfId="0" applyFont="1" applyBorder="1" applyAlignment="1">
      <alignment vertical="center"/>
    </xf>
    <xf numFmtId="0" fontId="9" fillId="0" borderId="6" xfId="0" applyFont="1" applyBorder="1" applyAlignment="1">
      <alignment vertical="center"/>
    </xf>
    <xf numFmtId="0" fontId="13" fillId="0" borderId="26" xfId="0" quotePrefix="1" applyFont="1" applyBorder="1" applyAlignment="1">
      <alignment horizontal="left" vertical="center" wrapText="1" indent="3"/>
    </xf>
    <xf numFmtId="0" fontId="16" fillId="0" borderId="6" xfId="0" quotePrefix="1" applyFont="1" applyBorder="1" applyAlignment="1">
      <alignment horizontal="left" vertical="center" wrapText="1" indent="3"/>
    </xf>
    <xf numFmtId="0" fontId="13" fillId="0" borderId="25" xfId="0" quotePrefix="1" applyFont="1" applyBorder="1" applyAlignment="1">
      <alignment horizontal="left" vertical="center" wrapText="1" indent="3"/>
    </xf>
    <xf numFmtId="0" fontId="22" fillId="0" borderId="26" xfId="0" applyFont="1" applyBorder="1" applyAlignment="1">
      <alignment horizontal="left" vertical="center" indent="2"/>
    </xf>
    <xf numFmtId="0" fontId="26" fillId="0" borderId="6" xfId="0" applyFont="1" applyBorder="1" applyAlignment="1">
      <alignment horizontal="left" vertical="center" wrapText="1" indent="2"/>
    </xf>
    <xf numFmtId="0" fontId="17" fillId="0" borderId="25" xfId="0" applyFont="1" applyBorder="1" applyAlignment="1">
      <alignment horizontal="center" vertical="center"/>
    </xf>
    <xf numFmtId="41" fontId="8" fillId="0" borderId="8" xfId="1" applyFont="1" applyBorder="1" applyAlignment="1">
      <alignment horizontal="right" vertical="center"/>
    </xf>
    <xf numFmtId="0" fontId="19" fillId="0" borderId="4" xfId="0" applyFont="1" applyBorder="1" applyAlignment="1">
      <alignment horizontal="center" vertical="center" wrapText="1"/>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2" borderId="29" xfId="0" applyFont="1" applyFill="1" applyBorder="1" applyAlignment="1">
      <alignment vertical="center"/>
    </xf>
    <xf numFmtId="0" fontId="7" fillId="2" borderId="18" xfId="0" applyFont="1" applyFill="1" applyBorder="1" applyAlignment="1">
      <alignment horizontal="left" indent="2"/>
    </xf>
    <xf numFmtId="0" fontId="7" fillId="0" borderId="0" xfId="0" applyFont="1" applyFill="1" applyBorder="1"/>
    <xf numFmtId="0" fontId="7" fillId="0" borderId="0" xfId="0" applyFont="1" applyAlignment="1">
      <alignment horizontal="left" indent="2"/>
    </xf>
    <xf numFmtId="0" fontId="18" fillId="0" borderId="0" xfId="0" applyFont="1" applyAlignment="1">
      <alignment horizontal="left" indent="1"/>
    </xf>
    <xf numFmtId="0" fontId="8" fillId="0" borderId="32" xfId="0" applyFont="1" applyBorder="1" applyAlignment="1">
      <alignment horizontal="center" vertical="center"/>
    </xf>
    <xf numFmtId="0" fontId="9" fillId="0" borderId="32" xfId="0" applyFont="1" applyBorder="1" applyAlignment="1">
      <alignment horizontal="center" vertical="center"/>
    </xf>
    <xf numFmtId="0" fontId="9" fillId="0" borderId="9" xfId="0" applyFont="1" applyBorder="1" applyAlignment="1">
      <alignment horizontal="center" vertical="center"/>
    </xf>
    <xf numFmtId="0" fontId="10" fillId="0" borderId="9" xfId="0" quotePrefix="1" applyFont="1" applyBorder="1" applyAlignment="1">
      <alignment horizontal="left" vertical="center" wrapText="1" indent="3"/>
    </xf>
    <xf numFmtId="0" fontId="16" fillId="0" borderId="9" xfId="0" quotePrefix="1" applyFont="1" applyBorder="1" applyAlignment="1">
      <alignment horizontal="left" vertical="center" wrapText="1" indent="3"/>
    </xf>
    <xf numFmtId="0" fontId="10" fillId="0" borderId="9" xfId="0" applyFont="1" applyBorder="1" applyAlignment="1">
      <alignment horizontal="left" vertical="center" indent="3"/>
    </xf>
    <xf numFmtId="0" fontId="16" fillId="0" borderId="9" xfId="0" quotePrefix="1" applyFont="1" applyBorder="1" applyAlignment="1">
      <alignment horizontal="left" vertical="center" indent="3"/>
    </xf>
    <xf numFmtId="0" fontId="19" fillId="0" borderId="9" xfId="0" applyFont="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xf>
    <xf numFmtId="0" fontId="2" fillId="0" borderId="0" xfId="0" applyFont="1" applyBorder="1" applyAlignment="1">
      <alignment vertical="center"/>
    </xf>
    <xf numFmtId="0" fontId="2" fillId="0" borderId="9" xfId="0" applyFont="1" applyBorder="1" applyAlignment="1">
      <alignment horizontal="right" vertical="center"/>
    </xf>
    <xf numFmtId="41" fontId="2" fillId="0" borderId="9" xfId="0" applyNumberFormat="1" applyFont="1" applyBorder="1" applyAlignment="1">
      <alignment horizontal="right" vertical="center"/>
    </xf>
    <xf numFmtId="0" fontId="2" fillId="0" borderId="9" xfId="0" applyFont="1" applyBorder="1" applyAlignment="1">
      <alignment vertical="center"/>
    </xf>
    <xf numFmtId="0" fontId="2" fillId="5" borderId="9" xfId="0" applyFont="1" applyFill="1" applyBorder="1" applyAlignment="1">
      <alignment vertical="center"/>
    </xf>
    <xf numFmtId="0" fontId="2" fillId="5" borderId="0" xfId="0" applyFont="1" applyFill="1" applyBorder="1" applyAlignment="1">
      <alignment vertical="center"/>
    </xf>
    <xf numFmtId="0" fontId="8" fillId="0" borderId="0" xfId="0" applyFont="1" applyBorder="1" applyAlignment="1">
      <alignment vertical="center"/>
    </xf>
    <xf numFmtId="41" fontId="8" fillId="0" borderId="9" xfId="0" applyNumberFormat="1" applyFont="1" applyBorder="1" applyAlignment="1">
      <alignment horizontal="right" vertical="center"/>
    </xf>
    <xf numFmtId="0" fontId="8" fillId="0" borderId="0" xfId="0" applyFont="1"/>
    <xf numFmtId="0" fontId="8" fillId="0" borderId="9" xfId="0" applyFont="1" applyBorder="1" applyAlignment="1">
      <alignment horizontal="right" vertical="center"/>
    </xf>
    <xf numFmtId="0" fontId="22" fillId="5" borderId="0" xfId="0" applyFont="1" applyFill="1" applyBorder="1" applyAlignment="1">
      <alignment vertical="center"/>
    </xf>
    <xf numFmtId="41" fontId="22" fillId="0" borderId="9" xfId="0" applyNumberFormat="1" applyFont="1" applyBorder="1" applyAlignment="1">
      <alignment horizontal="right" vertical="center"/>
    </xf>
    <xf numFmtId="0" fontId="22" fillId="0" borderId="0" xfId="0" applyFont="1"/>
    <xf numFmtId="41" fontId="8" fillId="0" borderId="33" xfId="0" applyNumberFormat="1" applyFont="1" applyBorder="1" applyAlignment="1">
      <alignment horizontal="right" vertical="center"/>
    </xf>
    <xf numFmtId="0" fontId="7" fillId="2" borderId="5" xfId="0" applyFont="1" applyFill="1" applyBorder="1" applyAlignment="1">
      <alignment wrapText="1"/>
    </xf>
    <xf numFmtId="0" fontId="2" fillId="0" borderId="0" xfId="0" applyFont="1" applyFill="1" applyBorder="1"/>
    <xf numFmtId="41" fontId="2" fillId="0" borderId="0" xfId="0" applyNumberFormat="1" applyFont="1"/>
    <xf numFmtId="0" fontId="17" fillId="0" borderId="25" xfId="0" applyFont="1" applyBorder="1" applyAlignment="1">
      <alignment horizontal="left" vertical="center"/>
    </xf>
    <xf numFmtId="41" fontId="17" fillId="0" borderId="9" xfId="1" applyFont="1" applyBorder="1" applyAlignment="1">
      <alignment vertical="center"/>
    </xf>
    <xf numFmtId="41" fontId="17" fillId="0" borderId="9" xfId="1" applyFont="1" applyBorder="1" applyAlignment="1">
      <alignment horizontal="left" vertical="center" indent="2"/>
    </xf>
    <xf numFmtId="0" fontId="13" fillId="0" borderId="25" xfId="0" applyFont="1" applyBorder="1" applyAlignment="1">
      <alignment horizontal="left" vertical="center" indent="1"/>
    </xf>
    <xf numFmtId="0" fontId="13" fillId="0" borderId="25" xfId="0" applyFont="1" applyBorder="1" applyAlignment="1">
      <alignment horizontal="left" vertical="center" indent="2"/>
    </xf>
    <xf numFmtId="0" fontId="16" fillId="0" borderId="6" xfId="0" applyFont="1" applyBorder="1" applyAlignment="1">
      <alignment horizontal="left" vertical="center" indent="2"/>
    </xf>
    <xf numFmtId="0" fontId="17" fillId="0" borderId="25" xfId="0" applyFont="1" applyBorder="1" applyAlignment="1">
      <alignment vertical="center"/>
    </xf>
    <xf numFmtId="0" fontId="16" fillId="2" borderId="18" xfId="0" applyFont="1" applyFill="1" applyBorder="1" applyAlignment="1">
      <alignment vertical="center"/>
    </xf>
    <xf numFmtId="0" fontId="11" fillId="2" borderId="31" xfId="0" applyFont="1" applyFill="1" applyBorder="1"/>
    <xf numFmtId="0" fontId="2" fillId="2" borderId="0" xfId="0" applyFont="1" applyFill="1" applyBorder="1" applyAlignment="1">
      <alignment horizontal="center" vertical="center" wrapText="1"/>
    </xf>
    <xf numFmtId="41" fontId="2" fillId="0" borderId="30" xfId="1" applyFont="1" applyBorder="1" applyAlignment="1">
      <alignment vertical="center"/>
    </xf>
    <xf numFmtId="41" fontId="2" fillId="0" borderId="30" xfId="1" applyFont="1" applyBorder="1" applyAlignment="1">
      <alignment horizontal="right" vertical="center"/>
    </xf>
    <xf numFmtId="41" fontId="2" fillId="0" borderId="30" xfId="1" applyFont="1" applyBorder="1" applyAlignment="1">
      <alignment horizontal="left" vertical="center" indent="2"/>
    </xf>
    <xf numFmtId="41" fontId="2" fillId="0" borderId="9" xfId="1" applyFont="1" applyBorder="1" applyAlignment="1">
      <alignment vertical="center"/>
    </xf>
    <xf numFmtId="41" fontId="2" fillId="0" borderId="9" xfId="1" applyFont="1" applyBorder="1" applyAlignment="1">
      <alignment horizontal="left" vertical="center" indent="2"/>
    </xf>
    <xf numFmtId="41" fontId="23" fillId="0" borderId="9" xfId="1" applyFont="1" applyBorder="1" applyAlignment="1">
      <alignment vertical="center"/>
    </xf>
    <xf numFmtId="41" fontId="13" fillId="0" borderId="9" xfId="1" applyNumberFormat="1" applyFont="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right" vertical="center"/>
    </xf>
    <xf numFmtId="0" fontId="2" fillId="4" borderId="0" xfId="0" applyFont="1" applyFill="1" applyBorder="1" applyAlignment="1">
      <alignment vertical="center"/>
    </xf>
    <xf numFmtId="0" fontId="2" fillId="4" borderId="0" xfId="0" applyFont="1" applyFill="1" applyBorder="1" applyAlignment="1">
      <alignment horizontal="right" vertical="center"/>
    </xf>
    <xf numFmtId="0" fontId="2" fillId="0" borderId="30" xfId="0" applyFont="1" applyBorder="1" applyAlignment="1">
      <alignment vertical="center"/>
    </xf>
    <xf numFmtId="0" fontId="2" fillId="0" borderId="0" xfId="0" applyFont="1" applyBorder="1" applyAlignment="1">
      <alignment horizontal="right" vertical="center"/>
    </xf>
    <xf numFmtId="41" fontId="2" fillId="0" borderId="10" xfId="1" applyFont="1" applyBorder="1" applyAlignment="1">
      <alignment horizontal="right" vertical="center"/>
    </xf>
    <xf numFmtId="0" fontId="2" fillId="0" borderId="19" xfId="0" applyFont="1" applyBorder="1" applyAlignment="1">
      <alignment vertical="center"/>
    </xf>
    <xf numFmtId="0" fontId="2" fillId="5" borderId="19" xfId="0" applyFont="1" applyFill="1" applyBorder="1" applyAlignment="1">
      <alignment vertical="center"/>
    </xf>
    <xf numFmtId="0" fontId="2" fillId="4" borderId="9" xfId="0" applyFont="1" applyFill="1" applyBorder="1" applyAlignment="1">
      <alignment vertical="center"/>
    </xf>
    <xf numFmtId="0" fontId="2" fillId="4" borderId="19" xfId="0" applyFont="1" applyFill="1" applyBorder="1" applyAlignment="1">
      <alignment vertical="center"/>
    </xf>
    <xf numFmtId="41" fontId="8" fillId="0" borderId="10" xfId="1" applyFont="1" applyBorder="1" applyAlignment="1">
      <alignment horizontal="right" vertical="center"/>
    </xf>
    <xf numFmtId="0" fontId="8" fillId="0" borderId="19" xfId="0" applyFont="1" applyBorder="1" applyAlignment="1">
      <alignment vertical="center"/>
    </xf>
    <xf numFmtId="0" fontId="26" fillId="0" borderId="6" xfId="0" applyFont="1" applyBorder="1" applyAlignment="1">
      <alignment horizontal="left" vertical="center" indent="2"/>
    </xf>
    <xf numFmtId="0" fontId="8" fillId="2" borderId="28" xfId="0" applyFont="1" applyFill="1" applyBorder="1" applyAlignment="1">
      <alignment vertical="center"/>
    </xf>
    <xf numFmtId="0" fontId="10" fillId="0" borderId="0" xfId="0" applyNumberFormat="1" applyFont="1" applyBorder="1" applyAlignment="1">
      <alignment horizontal="left" indent="2"/>
    </xf>
    <xf numFmtId="41" fontId="22" fillId="0" borderId="9" xfId="1" applyFont="1" applyBorder="1" applyAlignment="1">
      <alignment horizontal="right" vertical="center"/>
    </xf>
    <xf numFmtId="0" fontId="15" fillId="2" borderId="18" xfId="0" applyFont="1" applyFill="1" applyBorder="1" applyAlignment="1">
      <alignment horizontal="center"/>
    </xf>
    <xf numFmtId="0" fontId="8" fillId="0" borderId="6" xfId="0" applyFont="1" applyFill="1" applyBorder="1" applyAlignment="1">
      <alignment vertical="center" wrapText="1"/>
    </xf>
    <xf numFmtId="41" fontId="8" fillId="0" borderId="23" xfId="1" applyFont="1" applyBorder="1" applyAlignment="1">
      <alignment vertical="center"/>
    </xf>
    <xf numFmtId="0" fontId="9" fillId="0" borderId="6" xfId="0" applyFont="1" applyFill="1" applyBorder="1" applyAlignment="1">
      <alignment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0" borderId="6" xfId="0" applyFont="1" applyBorder="1"/>
    <xf numFmtId="0" fontId="11" fillId="0" borderId="6" xfId="0" applyFont="1" applyBorder="1" applyAlignment="1">
      <alignment horizontal="left" vertical="top" indent="1"/>
    </xf>
    <xf numFmtId="0" fontId="15" fillId="0" borderId="4" xfId="0" applyFont="1" applyBorder="1" applyAlignment="1">
      <alignment horizontal="center"/>
    </xf>
    <xf numFmtId="0" fontId="2" fillId="0" borderId="25" xfId="0" applyFont="1" applyBorder="1" applyAlignment="1">
      <alignment horizontal="left" vertical="center"/>
    </xf>
    <xf numFmtId="165" fontId="2" fillId="0" borderId="6" xfId="0" applyNumberFormat="1" applyFont="1" applyBorder="1" applyAlignment="1">
      <alignment horizontal="right" vertical="center"/>
    </xf>
    <xf numFmtId="0" fontId="2" fillId="0" borderId="16"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11" fillId="0" borderId="4" xfId="0" applyFont="1" applyBorder="1"/>
    <xf numFmtId="0" fontId="6" fillId="2" borderId="25" xfId="0" applyFont="1" applyFill="1" applyBorder="1" applyAlignment="1">
      <alignment horizontal="center" vertical="center" wrapText="1"/>
    </xf>
    <xf numFmtId="0" fontId="7" fillId="2" borderId="7" xfId="0" applyFont="1" applyFill="1" applyBorder="1" applyAlignment="1">
      <alignment wrapText="1"/>
    </xf>
    <xf numFmtId="0" fontId="2" fillId="2" borderId="25" xfId="0" applyFont="1" applyFill="1" applyBorder="1" applyAlignment="1">
      <alignment horizontal="center" vertical="center" wrapText="1"/>
    </xf>
    <xf numFmtId="0" fontId="4" fillId="0" borderId="0" xfId="0" applyFont="1" applyAlignment="1">
      <alignment wrapText="1"/>
    </xf>
    <xf numFmtId="0" fontId="29" fillId="2" borderId="22"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30" fillId="0" borderId="0" xfId="0" applyFont="1"/>
    <xf numFmtId="0" fontId="4" fillId="0" borderId="0" xfId="0" applyFont="1" applyBorder="1"/>
    <xf numFmtId="0" fontId="4" fillId="0" borderId="0" xfId="0" applyFont="1" applyBorder="1" applyAlignment="1">
      <alignment wrapText="1"/>
    </xf>
    <xf numFmtId="0" fontId="28" fillId="2" borderId="22" xfId="0" applyFont="1" applyFill="1" applyBorder="1" applyAlignment="1">
      <alignment horizontal="center" vertical="center" wrapText="1"/>
    </xf>
    <xf numFmtId="0" fontId="31" fillId="0" borderId="0" xfId="0" applyFont="1"/>
    <xf numFmtId="0" fontId="31" fillId="0" borderId="0" xfId="0" applyFont="1" applyAlignment="1">
      <alignment wrapText="1"/>
    </xf>
    <xf numFmtId="0" fontId="29" fillId="2" borderId="23" xfId="0" applyFont="1" applyFill="1" applyBorder="1" applyAlignment="1">
      <alignment horizontal="center" vertical="center" wrapText="1"/>
    </xf>
    <xf numFmtId="0" fontId="29" fillId="2" borderId="24" xfId="0" applyFont="1" applyFill="1" applyBorder="1" applyAlignment="1">
      <alignment horizontal="center" vertical="center" wrapText="1"/>
    </xf>
    <xf numFmtId="0" fontId="4" fillId="0" borderId="0" xfId="0" applyFont="1" applyAlignment="1">
      <alignment horizontal="center" wrapText="1"/>
    </xf>
    <xf numFmtId="0" fontId="8" fillId="2" borderId="25" xfId="0" applyFont="1" applyFill="1" applyBorder="1" applyAlignment="1">
      <alignment horizontal="center" vertical="center"/>
    </xf>
    <xf numFmtId="0" fontId="2" fillId="4" borderId="25" xfId="0" applyFont="1" applyFill="1" applyBorder="1" applyAlignment="1">
      <alignment horizontal="left" vertical="center" indent="2"/>
    </xf>
    <xf numFmtId="0" fontId="2" fillId="0" borderId="25" xfId="0" applyFont="1" applyBorder="1" applyAlignment="1">
      <alignment horizontal="left" vertical="center" indent="2"/>
    </xf>
    <xf numFmtId="0" fontId="2" fillId="0" borderId="25" xfId="0" applyFont="1" applyBorder="1" applyAlignment="1">
      <alignment vertical="center"/>
    </xf>
    <xf numFmtId="0" fontId="2" fillId="5" borderId="26" xfId="0" applyFont="1" applyFill="1" applyBorder="1" applyAlignment="1">
      <alignment vertical="center"/>
    </xf>
    <xf numFmtId="0" fontId="2" fillId="4" borderId="26" xfId="0" applyFont="1" applyFill="1" applyBorder="1" applyAlignment="1">
      <alignment vertical="center"/>
    </xf>
    <xf numFmtId="0" fontId="2" fillId="4" borderId="0" xfId="0" applyFont="1" applyFill="1" applyBorder="1"/>
    <xf numFmtId="0" fontId="2" fillId="0" borderId="0" xfId="0" applyFont="1" applyBorder="1"/>
    <xf numFmtId="0" fontId="8" fillId="0" borderId="0" xfId="0" applyFont="1" applyBorder="1"/>
    <xf numFmtId="0" fontId="8" fillId="3" borderId="28" xfId="0" applyFont="1" applyFill="1" applyBorder="1" applyAlignment="1">
      <alignment vertical="center"/>
    </xf>
    <xf numFmtId="0" fontId="8" fillId="3" borderId="29" xfId="0" applyFont="1" applyFill="1" applyBorder="1" applyAlignment="1">
      <alignment vertical="center"/>
    </xf>
    <xf numFmtId="0" fontId="8" fillId="2" borderId="25" xfId="0" applyFont="1" applyFill="1" applyBorder="1" applyAlignment="1">
      <alignment horizontal="center" vertical="center" wrapText="1"/>
    </xf>
    <xf numFmtId="0" fontId="11" fillId="2" borderId="7" xfId="0" applyFont="1" applyFill="1" applyBorder="1" applyAlignment="1">
      <alignment wrapText="1"/>
    </xf>
    <xf numFmtId="0" fontId="9" fillId="0" borderId="40" xfId="0" applyFont="1" applyBorder="1" applyAlignment="1">
      <alignment vertical="center"/>
    </xf>
    <xf numFmtId="0" fontId="10" fillId="0" borderId="40" xfId="0" applyFont="1" applyBorder="1" applyAlignment="1">
      <alignment horizontal="left" vertical="center" indent="1"/>
    </xf>
    <xf numFmtId="0" fontId="10" fillId="0" borderId="40" xfId="0" applyFont="1" applyBorder="1" applyAlignment="1">
      <alignment horizontal="left" vertical="center" indent="2"/>
    </xf>
    <xf numFmtId="0" fontId="10" fillId="0" borderId="40" xfId="0" applyFont="1" applyBorder="1" applyAlignment="1">
      <alignment horizontal="left" vertical="center" wrapText="1" indent="2"/>
    </xf>
    <xf numFmtId="0" fontId="22" fillId="0" borderId="26" xfId="0" applyFont="1" applyBorder="1" applyAlignment="1">
      <alignment vertical="center"/>
    </xf>
    <xf numFmtId="0" fontId="8" fillId="0" borderId="40" xfId="0" applyFont="1" applyBorder="1" applyAlignment="1">
      <alignment vertical="center"/>
    </xf>
    <xf numFmtId="0" fontId="2" fillId="0" borderId="40" xfId="0" applyFont="1" applyBorder="1" applyAlignment="1">
      <alignment horizontal="left" vertical="center" indent="1"/>
    </xf>
    <xf numFmtId="0" fontId="2" fillId="0" borderId="40" xfId="0" applyFont="1" applyBorder="1" applyAlignment="1">
      <alignment horizontal="left" vertical="center" wrapText="1" indent="2"/>
    </xf>
    <xf numFmtId="0" fontId="2" fillId="0" borderId="40" xfId="0" applyFont="1" applyBorder="1" applyAlignment="1">
      <alignment horizontal="left" vertical="center" indent="2"/>
    </xf>
    <xf numFmtId="0" fontId="8" fillId="0" borderId="40" xfId="0" applyFont="1" applyBorder="1" applyAlignment="1">
      <alignment horizontal="center" vertical="center"/>
    </xf>
    <xf numFmtId="0" fontId="2" fillId="0" borderId="26" xfId="0" quotePrefix="1" applyFont="1" applyBorder="1" applyAlignment="1">
      <alignment horizontal="left" vertical="center" wrapText="1" indent="3"/>
    </xf>
    <xf numFmtId="0" fontId="2" fillId="0" borderId="40" xfId="0" quotePrefix="1" applyFont="1" applyBorder="1" applyAlignment="1">
      <alignment horizontal="left" vertical="center" wrapText="1" indent="3"/>
    </xf>
    <xf numFmtId="0" fontId="13" fillId="0" borderId="40" xfId="0" quotePrefix="1"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40" xfId="0" applyFont="1" applyBorder="1" applyAlignment="1">
      <alignment horizontal="left" vertical="center" wrapText="1" indent="3"/>
    </xf>
    <xf numFmtId="0" fontId="13" fillId="0" borderId="40" xfId="0" quotePrefix="1" applyFont="1" applyBorder="1" applyAlignment="1">
      <alignment horizontal="left" vertical="center" indent="3"/>
    </xf>
    <xf numFmtId="0" fontId="2" fillId="0" borderId="26" xfId="0" applyFont="1" applyBorder="1" applyAlignment="1">
      <alignment horizontal="left" vertical="center" indent="3"/>
    </xf>
    <xf numFmtId="0" fontId="2" fillId="0" borderId="40" xfId="0" applyFont="1" applyBorder="1" applyAlignment="1">
      <alignment horizontal="left" vertical="center" indent="3"/>
    </xf>
    <xf numFmtId="0" fontId="17" fillId="0" borderId="26" xfId="0" applyFont="1" applyBorder="1" applyAlignment="1">
      <alignment horizontal="center" vertical="center" wrapText="1"/>
    </xf>
    <xf numFmtId="0" fontId="17" fillId="0" borderId="40" xfId="0" applyFont="1" applyBorder="1" applyAlignment="1">
      <alignment horizontal="center" vertical="center"/>
    </xf>
    <xf numFmtId="0" fontId="25" fillId="0" borderId="4" xfId="0" applyFont="1" applyBorder="1" applyAlignment="1">
      <alignment vertical="top" wrapText="1"/>
    </xf>
    <xf numFmtId="0" fontId="32" fillId="0" borderId="0" xfId="0" applyFont="1" applyAlignment="1">
      <alignment wrapText="1"/>
    </xf>
    <xf numFmtId="17" fontId="8" fillId="2" borderId="18" xfId="0" applyNumberFormat="1" applyFont="1" applyFill="1" applyBorder="1" applyAlignment="1">
      <alignment horizontal="center" vertical="center" wrapText="1"/>
    </xf>
    <xf numFmtId="17" fontId="8"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17" fontId="8" fillId="2" borderId="22" xfId="0" applyNumberFormat="1" applyFont="1" applyFill="1" applyBorder="1" applyAlignment="1">
      <alignment horizontal="center" vertical="center" wrapText="1"/>
    </xf>
    <xf numFmtId="17" fontId="9" fillId="2" borderId="22" xfId="0" applyNumberFormat="1" applyFont="1" applyFill="1" applyBorder="1" applyAlignment="1">
      <alignment horizontal="center" vertical="center" wrapText="1"/>
    </xf>
    <xf numFmtId="0" fontId="9" fillId="0" borderId="6" xfId="0" applyFont="1" applyFill="1" applyBorder="1" applyAlignment="1">
      <alignment vertical="center"/>
    </xf>
    <xf numFmtId="0" fontId="10" fillId="0" borderId="6" xfId="0" applyFont="1" applyFill="1" applyBorder="1" applyAlignment="1">
      <alignment horizontal="left" vertical="center" indent="1"/>
    </xf>
    <xf numFmtId="0" fontId="9" fillId="0" borderId="6" xfId="0" applyFont="1" applyFill="1" applyBorder="1" applyAlignment="1">
      <alignment horizontal="center" vertical="center"/>
    </xf>
    <xf numFmtId="0" fontId="10" fillId="0" borderId="6" xfId="0" applyFont="1" applyFill="1" applyBorder="1" applyAlignment="1">
      <alignment horizontal="left" vertical="center" indent="2"/>
    </xf>
    <xf numFmtId="0" fontId="10" fillId="0" borderId="6" xfId="0" applyFont="1" applyFill="1" applyBorder="1" applyAlignment="1">
      <alignment horizontal="left" vertical="center"/>
    </xf>
    <xf numFmtId="0" fontId="10" fillId="0" borderId="6" xfId="0" applyFont="1" applyFill="1" applyBorder="1" applyAlignment="1">
      <alignment vertical="center"/>
    </xf>
    <xf numFmtId="0" fontId="9" fillId="0" borderId="23" xfId="0" applyFont="1" applyFill="1" applyBorder="1" applyAlignment="1">
      <alignment vertical="center"/>
    </xf>
    <xf numFmtId="0" fontId="8" fillId="2" borderId="34" xfId="0" applyFont="1" applyFill="1" applyBorder="1" applyAlignment="1">
      <alignment horizontal="center" vertical="center" wrapText="1"/>
    </xf>
    <xf numFmtId="17" fontId="8" fillId="2" borderId="35" xfId="0"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17" fontId="9" fillId="2" borderId="36" xfId="0" applyNumberFormat="1" applyFont="1" applyFill="1" applyBorder="1" applyAlignment="1">
      <alignment horizontal="center" vertical="center" wrapText="1"/>
    </xf>
    <xf numFmtId="0" fontId="8" fillId="2" borderId="18" xfId="0" applyFont="1" applyFill="1" applyBorder="1" applyAlignment="1">
      <alignment horizontal="center" vertical="center" wrapText="1"/>
    </xf>
    <xf numFmtId="41" fontId="2" fillId="0" borderId="0" xfId="1" applyFont="1" applyBorder="1" applyAlignment="1">
      <alignment horizontal="right" vertical="center"/>
    </xf>
    <xf numFmtId="0" fontId="8" fillId="2" borderId="22" xfId="0" applyFont="1" applyFill="1" applyBorder="1" applyAlignment="1">
      <alignment horizontal="center" vertical="center"/>
    </xf>
    <xf numFmtId="1" fontId="7" fillId="0" borderId="0" xfId="0" applyNumberFormat="1" applyFont="1" applyBorder="1"/>
    <xf numFmtId="1" fontId="18" fillId="0" borderId="0" xfId="0" applyNumberFormat="1" applyFont="1" applyBorder="1"/>
    <xf numFmtId="0" fontId="11" fillId="0" borderId="0" xfId="0" applyFont="1" applyBorder="1"/>
    <xf numFmtId="0" fontId="11" fillId="2" borderId="0" xfId="0" applyFont="1" applyFill="1" applyBorder="1" applyAlignment="1">
      <alignment wrapText="1"/>
    </xf>
    <xf numFmtId="0" fontId="10" fillId="0" borderId="6" xfId="0" applyFont="1" applyBorder="1" applyAlignment="1">
      <alignment vertical="center" wrapText="1"/>
    </xf>
    <xf numFmtId="9" fontId="7" fillId="0" borderId="0" xfId="0" applyNumberFormat="1" applyFont="1"/>
    <xf numFmtId="167" fontId="7" fillId="0" borderId="0" xfId="0" applyNumberFormat="1" applyFont="1"/>
    <xf numFmtId="168" fontId="7" fillId="0" borderId="0" xfId="0" applyNumberFormat="1" applyFont="1"/>
    <xf numFmtId="0" fontId="8" fillId="2" borderId="17" xfId="0" applyFont="1" applyFill="1" applyBorder="1" applyAlignment="1">
      <alignment horizontal="center" vertical="center"/>
    </xf>
    <xf numFmtId="0" fontId="8" fillId="2" borderId="2" xfId="0" applyFont="1" applyFill="1" applyBorder="1" applyAlignment="1">
      <alignment horizontal="center" vertical="center"/>
    </xf>
    <xf numFmtId="0" fontId="35" fillId="0" borderId="0" xfId="0" applyFont="1"/>
    <xf numFmtId="0" fontId="36" fillId="0" borderId="0" xfId="0" applyFont="1"/>
    <xf numFmtId="0" fontId="37" fillId="0" borderId="0" xfId="0" applyFont="1"/>
    <xf numFmtId="0" fontId="38" fillId="0" borderId="0" xfId="0" applyFont="1"/>
    <xf numFmtId="0" fontId="39" fillId="0" borderId="0" xfId="3"/>
    <xf numFmtId="0" fontId="40" fillId="6" borderId="0" xfId="2" applyNumberFormat="1" applyFont="1" applyFill="1" applyBorder="1" applyAlignment="1">
      <alignment horizontal="center" vertical="top" wrapText="1" readingOrder="1"/>
    </xf>
    <xf numFmtId="0" fontId="40" fillId="0" borderId="0" xfId="2" applyNumberFormat="1" applyFont="1" applyFill="1" applyBorder="1" applyAlignment="1">
      <alignment horizontal="center" vertical="top" wrapText="1" readingOrder="1"/>
    </xf>
    <xf numFmtId="0" fontId="41" fillId="0" borderId="0" xfId="0" applyFont="1"/>
    <xf numFmtId="0" fontId="43" fillId="0" borderId="0" xfId="4" applyFont="1" applyAlignment="1">
      <alignment vertical="top" wrapText="1"/>
    </xf>
    <xf numFmtId="0" fontId="0" fillId="0" borderId="0" xfId="0" applyFill="1"/>
    <xf numFmtId="0" fontId="39" fillId="0" borderId="0" xfId="3" applyAlignment="1">
      <alignment vertical="center"/>
    </xf>
    <xf numFmtId="0" fontId="44" fillId="0" borderId="0" xfId="0" applyFont="1"/>
    <xf numFmtId="0" fontId="45" fillId="0" borderId="0" xfId="0" applyFont="1"/>
    <xf numFmtId="0" fontId="46" fillId="0" borderId="0" xfId="3" applyFont="1"/>
    <xf numFmtId="0" fontId="47" fillId="0" borderId="0" xfId="3" applyFont="1" applyAlignment="1">
      <alignment vertical="center"/>
    </xf>
    <xf numFmtId="0" fontId="48" fillId="0" borderId="0" xfId="0" applyFont="1"/>
    <xf numFmtId="0" fontId="49" fillId="0" borderId="0" xfId="3" applyFont="1" applyAlignment="1">
      <alignment vertical="center"/>
    </xf>
    <xf numFmtId="0" fontId="34" fillId="0" borderId="0" xfId="0" applyFont="1" applyAlignment="1">
      <alignment horizontal="center"/>
    </xf>
    <xf numFmtId="0" fontId="50" fillId="0" borderId="0" xfId="0" applyFont="1" applyAlignment="1">
      <alignment horizontal="center"/>
    </xf>
    <xf numFmtId="0" fontId="34" fillId="0" borderId="0" xfId="0" applyFont="1"/>
    <xf numFmtId="0" fontId="51" fillId="0" borderId="0" xfId="0" applyFont="1" applyAlignment="1">
      <alignment horizontal="justify" vertical="center" wrapText="1"/>
    </xf>
    <xf numFmtId="0" fontId="52" fillId="0" borderId="0" xfId="0" applyFont="1" applyAlignment="1">
      <alignment horizontal="justify" vertical="center" wrapText="1"/>
    </xf>
    <xf numFmtId="0" fontId="53" fillId="0" borderId="0" xfId="0" applyFont="1" applyAlignment="1">
      <alignment vertical="center" wrapText="1"/>
    </xf>
    <xf numFmtId="0" fontId="54" fillId="0" borderId="0" xfId="0" applyFont="1" applyAlignment="1">
      <alignment horizontal="justify" vertical="center" wrapText="1"/>
    </xf>
    <xf numFmtId="0" fontId="55" fillId="0" borderId="0" xfId="0" applyFont="1" applyAlignment="1">
      <alignment vertical="center" wrapText="1"/>
    </xf>
    <xf numFmtId="0" fontId="56" fillId="0" borderId="0" xfId="0" applyFont="1" applyAlignment="1">
      <alignment horizontal="justify" vertical="center" wrapText="1"/>
    </xf>
    <xf numFmtId="0" fontId="57" fillId="0" borderId="0" xfId="0" applyFont="1" applyAlignment="1">
      <alignment vertical="center" wrapText="1"/>
    </xf>
    <xf numFmtId="0" fontId="0" fillId="0" borderId="0" xfId="0" applyAlignment="1">
      <alignment vertical="top" wrapText="1"/>
    </xf>
    <xf numFmtId="0" fontId="58" fillId="0" borderId="0" xfId="0" applyFont="1" applyAlignment="1">
      <alignment vertical="center" wrapText="1"/>
    </xf>
    <xf numFmtId="0" fontId="29" fillId="0" borderId="0" xfId="0" applyFont="1" applyAlignment="1">
      <alignment horizontal="justify" vertical="center" wrapText="1"/>
    </xf>
    <xf numFmtId="0" fontId="59" fillId="0" borderId="0" xfId="0" applyFont="1" applyAlignment="1">
      <alignment horizontal="justify" vertical="center" wrapText="1"/>
    </xf>
    <xf numFmtId="0" fontId="54"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57" fillId="0" borderId="0" xfId="0" applyFont="1" applyAlignment="1">
      <alignment vertical="center"/>
    </xf>
    <xf numFmtId="41" fontId="24" fillId="0" borderId="0" xfId="0" applyNumberFormat="1" applyFont="1" applyBorder="1" applyAlignment="1">
      <alignment horizontal="right" vertical="center"/>
    </xf>
    <xf numFmtId="41" fontId="5" fillId="0" borderId="0" xfId="0" applyNumberFormat="1" applyFont="1" applyBorder="1" applyAlignment="1">
      <alignment horizontal="right" vertical="center"/>
    </xf>
    <xf numFmtId="10" fontId="24" fillId="0" borderId="0" xfId="0" applyNumberFormat="1" applyFont="1" applyBorder="1" applyAlignment="1">
      <alignment horizontal="right" vertical="center" wrapText="1"/>
    </xf>
    <xf numFmtId="0" fontId="3" fillId="0" borderId="0" xfId="0" applyFont="1" applyFill="1" applyBorder="1" applyAlignment="1">
      <alignment horizontal="center" vertical="center"/>
    </xf>
    <xf numFmtId="17" fontId="8" fillId="0" borderId="0" xfId="0" applyNumberFormat="1" applyFont="1" applyFill="1" applyBorder="1" applyAlignment="1">
      <alignment horizontal="center" vertical="center" wrapText="1"/>
    </xf>
    <xf numFmtId="10" fontId="24" fillId="0"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7" fillId="0" borderId="0" xfId="0" applyFont="1" applyFill="1"/>
    <xf numFmtId="10" fontId="13" fillId="0" borderId="0" xfId="0" applyNumberFormat="1" applyFont="1" applyFill="1" applyBorder="1" applyAlignment="1">
      <alignment vertical="center"/>
    </xf>
    <xf numFmtId="0" fontId="10" fillId="0" borderId="7" xfId="0" applyFont="1" applyBorder="1" applyAlignment="1">
      <alignment horizontal="left" vertical="center" wrapText="1" indent="2"/>
    </xf>
    <xf numFmtId="0" fontId="10" fillId="0" borderId="7" xfId="0" applyFont="1" applyBorder="1" applyAlignment="1">
      <alignment horizontal="left" vertical="center" indent="2"/>
    </xf>
    <xf numFmtId="0" fontId="10" fillId="0" borderId="7" xfId="0" applyFont="1" applyBorder="1" applyAlignment="1">
      <alignment horizontal="left" vertical="center" indent="1"/>
    </xf>
    <xf numFmtId="0" fontId="9" fillId="0" borderId="7" xfId="0" applyFont="1" applyBorder="1" applyAlignment="1">
      <alignment horizontal="center" vertical="center"/>
    </xf>
    <xf numFmtId="0" fontId="9" fillId="0" borderId="7" xfId="0" applyFont="1" applyBorder="1" applyAlignment="1">
      <alignment vertical="center"/>
    </xf>
    <xf numFmtId="0" fontId="9" fillId="0" borderId="41" xfId="0" applyFont="1" applyBorder="1" applyAlignment="1">
      <alignment horizontal="center" vertical="center"/>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7" xfId="0" applyFont="1" applyFill="1" applyBorder="1" applyAlignment="1">
      <alignment horizontal="center" vertical="center"/>
    </xf>
    <xf numFmtId="41" fontId="2" fillId="0" borderId="7" xfId="1" applyNumberFormat="1" applyFont="1" applyBorder="1" applyAlignment="1">
      <alignment horizontal="right" vertical="center" wrapText="1"/>
    </xf>
    <xf numFmtId="41" fontId="2" fillId="0" borderId="23" xfId="1" applyNumberFormat="1" applyFont="1" applyBorder="1" applyAlignment="1">
      <alignment horizontal="right" vertical="center" wrapText="1"/>
    </xf>
    <xf numFmtId="41" fontId="8" fillId="0" borderId="4" xfId="1" applyNumberFormat="1" applyFont="1" applyBorder="1" applyAlignment="1">
      <alignment horizontal="right" vertical="center" wrapText="1"/>
    </xf>
    <xf numFmtId="41" fontId="8" fillId="0" borderId="7" xfId="1" applyNumberFormat="1" applyFont="1" applyBorder="1" applyAlignment="1">
      <alignment horizontal="right" vertical="center" wrapText="1"/>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 xfId="0" applyFont="1" applyFill="1" applyBorder="1" applyAlignment="1">
      <alignment horizontal="center" vertical="center"/>
    </xf>
    <xf numFmtId="0" fontId="3" fillId="2" borderId="0" xfId="0" applyFont="1" applyFill="1" applyBorder="1" applyAlignment="1">
      <alignment horizontal="center" vertical="center"/>
    </xf>
    <xf numFmtId="41" fontId="2" fillId="0" borderId="6" xfId="0" applyNumberFormat="1" applyFont="1" applyBorder="1" applyAlignment="1">
      <alignment vertical="center" wrapText="1"/>
    </xf>
    <xf numFmtId="41" fontId="2" fillId="0" borderId="6" xfId="0" applyNumberFormat="1" applyFont="1" applyBorder="1" applyAlignment="1">
      <alignment horizontal="right" vertical="center" wrapText="1"/>
    </xf>
    <xf numFmtId="0" fontId="9" fillId="0" borderId="7" xfId="0" applyFont="1" applyBorder="1" applyAlignment="1">
      <alignment horizontal="left" vertical="center" wrapText="1"/>
    </xf>
    <xf numFmtId="0" fontId="9" fillId="0" borderId="41" xfId="0" applyFont="1" applyBorder="1" applyAlignment="1">
      <alignment horizontal="center" vertical="center" wrapText="1"/>
    </xf>
    <xf numFmtId="41" fontId="24" fillId="0" borderId="23" xfId="0" applyNumberFormat="1" applyFont="1" applyBorder="1" applyAlignment="1">
      <alignment horizontal="right" vertical="center"/>
    </xf>
    <xf numFmtId="41" fontId="24" fillId="0" borderId="6" xfId="0" applyNumberFormat="1" applyFont="1" applyBorder="1" applyAlignment="1">
      <alignment horizontal="right" vertical="center"/>
    </xf>
    <xf numFmtId="41" fontId="5" fillId="0" borderId="6" xfId="0" applyNumberFormat="1" applyFont="1" applyBorder="1" applyAlignment="1">
      <alignment horizontal="right" vertical="center"/>
    </xf>
    <xf numFmtId="41" fontId="5" fillId="0" borderId="32" xfId="0" applyNumberFormat="1" applyFont="1" applyBorder="1" applyAlignment="1">
      <alignment horizontal="right" vertical="center"/>
    </xf>
    <xf numFmtId="17" fontId="8" fillId="2" borderId="17" xfId="0" applyNumberFormat="1" applyFont="1" applyFill="1" applyBorder="1" applyAlignment="1">
      <alignment horizontal="center" vertical="center" wrapText="1"/>
    </xf>
    <xf numFmtId="10" fontId="24" fillId="0" borderId="6" xfId="0" applyNumberFormat="1" applyFont="1" applyBorder="1" applyAlignment="1">
      <alignment horizontal="right" vertical="center" wrapText="1"/>
    </xf>
    <xf numFmtId="10" fontId="24" fillId="0" borderId="0" xfId="0" applyNumberFormat="1" applyFont="1" applyBorder="1" applyAlignment="1">
      <alignment horizontal="right" vertical="center"/>
    </xf>
    <xf numFmtId="2" fontId="24" fillId="0" borderId="0" xfId="0" applyNumberFormat="1" applyFont="1" applyBorder="1" applyAlignment="1">
      <alignment horizontal="right" vertical="center"/>
    </xf>
    <xf numFmtId="0" fontId="3" fillId="2" borderId="17" xfId="0" applyFont="1" applyFill="1" applyBorder="1" applyAlignment="1">
      <alignment horizontal="center" vertical="center"/>
    </xf>
    <xf numFmtId="10" fontId="24" fillId="0" borderId="23" xfId="0" applyNumberFormat="1" applyFont="1" applyBorder="1" applyAlignment="1">
      <alignment horizontal="right" vertical="center"/>
    </xf>
    <xf numFmtId="2" fontId="24" fillId="0" borderId="6" xfId="0" applyNumberFormat="1" applyFont="1" applyBorder="1" applyAlignment="1">
      <alignment horizontal="right" vertical="center"/>
    </xf>
    <xf numFmtId="10" fontId="13" fillId="0" borderId="23" xfId="0" applyNumberFormat="1" applyFont="1" applyBorder="1" applyAlignment="1">
      <alignment vertical="center"/>
    </xf>
    <xf numFmtId="10" fontId="13" fillId="0" borderId="6" xfId="0" applyNumberFormat="1" applyFont="1" applyBorder="1" applyAlignment="1">
      <alignment vertical="center"/>
    </xf>
    <xf numFmtId="2" fontId="7" fillId="0" borderId="0" xfId="0" applyNumberFormat="1" applyFont="1"/>
    <xf numFmtId="41" fontId="17" fillId="0" borderId="9" xfId="1" applyNumberFormat="1" applyFont="1" applyBorder="1" applyAlignment="1">
      <alignment vertical="center"/>
    </xf>
    <xf numFmtId="41" fontId="17" fillId="0" borderId="43" xfId="1" applyFont="1" applyBorder="1" applyAlignment="1">
      <alignment vertical="center"/>
    </xf>
    <xf numFmtId="41" fontId="17" fillId="0" borderId="4" xfId="1" applyFont="1" applyBorder="1" applyAlignment="1">
      <alignment vertical="center"/>
    </xf>
    <xf numFmtId="41" fontId="17" fillId="0" borderId="42" xfId="1" applyFont="1" applyBorder="1" applyAlignment="1">
      <alignment vertical="center"/>
    </xf>
    <xf numFmtId="41" fontId="8" fillId="0" borderId="4" xfId="1" applyFont="1" applyBorder="1" applyAlignment="1">
      <alignment vertical="center"/>
    </xf>
    <xf numFmtId="2" fontId="24" fillId="0" borderId="6" xfId="0" applyNumberFormat="1" applyFont="1" applyBorder="1" applyAlignment="1">
      <alignment horizontal="right"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5" xfId="0" applyFont="1" applyFill="1" applyBorder="1" applyAlignment="1">
      <alignment vertical="center" wrapText="1"/>
    </xf>
    <xf numFmtId="0" fontId="8" fillId="2" borderId="16" xfId="0" applyFont="1" applyFill="1" applyBorder="1" applyAlignment="1">
      <alignment vertical="center" wrapText="1"/>
    </xf>
    <xf numFmtId="0" fontId="8" fillId="2" borderId="17" xfId="0" applyFont="1" applyFill="1" applyBorder="1" applyAlignment="1">
      <alignment vertical="center" wrapText="1"/>
    </xf>
    <xf numFmtId="0" fontId="8" fillId="2" borderId="5" xfId="0" applyFont="1" applyFill="1" applyBorder="1" applyAlignment="1">
      <alignment vertical="center" wrapText="1"/>
    </xf>
    <xf numFmtId="41" fontId="2" fillId="0" borderId="23" xfId="0" applyNumberFormat="1" applyFont="1" applyFill="1" applyBorder="1" applyAlignment="1">
      <alignment vertical="center" wrapText="1"/>
    </xf>
    <xf numFmtId="41" fontId="2" fillId="0" borderId="23" xfId="0" applyNumberFormat="1" applyFont="1" applyFill="1" applyBorder="1" applyAlignment="1">
      <alignment horizontal="right" vertical="center" wrapText="1"/>
    </xf>
    <xf numFmtId="41" fontId="2" fillId="0" borderId="23" xfId="1" applyNumberFormat="1" applyFont="1" applyFill="1" applyBorder="1" applyAlignment="1">
      <alignment horizontal="right" vertical="center" wrapText="1"/>
    </xf>
    <xf numFmtId="41" fontId="2" fillId="0" borderId="7" xfId="1" applyNumberFormat="1" applyFont="1" applyFill="1" applyBorder="1" applyAlignment="1">
      <alignment horizontal="right" vertical="center" wrapText="1"/>
    </xf>
    <xf numFmtId="41" fontId="7" fillId="0" borderId="6" xfId="0" applyNumberFormat="1" applyFont="1" applyFill="1" applyBorder="1" applyAlignment="1"/>
    <xf numFmtId="41" fontId="7" fillId="0" borderId="6" xfId="0" applyNumberFormat="1" applyFont="1" applyFill="1" applyBorder="1" applyAlignment="1">
      <alignment horizontal="right" wrapText="1"/>
    </xf>
    <xf numFmtId="41" fontId="2" fillId="0" borderId="6" xfId="1" applyNumberFormat="1" applyFont="1" applyFill="1" applyBorder="1" applyAlignment="1">
      <alignment horizontal="right" vertical="center" wrapText="1"/>
    </xf>
    <xf numFmtId="41" fontId="7" fillId="0" borderId="6" xfId="0" applyNumberFormat="1" applyFont="1" applyFill="1" applyBorder="1" applyAlignment="1">
      <alignment indent="1"/>
    </xf>
    <xf numFmtId="41" fontId="2" fillId="0" borderId="6" xfId="0" applyNumberFormat="1" applyFont="1" applyFill="1" applyBorder="1" applyAlignment="1">
      <alignment horizontal="right" wrapText="1"/>
    </xf>
    <xf numFmtId="41" fontId="8" fillId="0" borderId="4" xfId="0" applyNumberFormat="1" applyFont="1" applyFill="1" applyBorder="1" applyAlignment="1">
      <alignment horizontal="right" vertical="center" wrapText="1" indent="1"/>
    </xf>
    <xf numFmtId="41" fontId="8" fillId="0" borderId="4" xfId="0" applyNumberFormat="1" applyFont="1" applyFill="1" applyBorder="1" applyAlignment="1">
      <alignment horizontal="right" vertical="center" wrapText="1"/>
    </xf>
    <xf numFmtId="41" fontId="8" fillId="0" borderId="4" xfId="1" applyNumberFormat="1" applyFont="1" applyFill="1" applyBorder="1" applyAlignment="1">
      <alignment horizontal="right" vertical="center" wrapText="1"/>
    </xf>
    <xf numFmtId="41" fontId="8" fillId="0" borderId="7" xfId="1" applyNumberFormat="1" applyFont="1" applyFill="1" applyBorder="1" applyAlignment="1">
      <alignment horizontal="right"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2" xfId="0" applyFont="1" applyFill="1" applyBorder="1" applyAlignment="1">
      <alignment horizontal="center" vertical="center"/>
    </xf>
    <xf numFmtId="17" fontId="7" fillId="0" borderId="0" xfId="0" applyNumberFormat="1" applyFont="1"/>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41" fontId="7" fillId="0" borderId="6" xfId="0" applyNumberFormat="1" applyFont="1" applyBorder="1" applyAlignment="1">
      <alignment horizontal="right"/>
    </xf>
    <xf numFmtId="0" fontId="3" fillId="2" borderId="17"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4"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28" fillId="2" borderId="25"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8"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29"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28"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8" fillId="2" borderId="1" xfId="0" applyFont="1" applyFill="1" applyBorder="1" applyAlignment="1">
      <alignment horizontal="left" vertical="center" indent="2"/>
    </xf>
    <xf numFmtId="0" fontId="8" fillId="2" borderId="22" xfId="0" applyFont="1" applyFill="1" applyBorder="1" applyAlignment="1">
      <alignment horizontal="center" vertical="center"/>
    </xf>
    <xf numFmtId="0" fontId="8" fillId="2" borderId="18" xfId="0" applyFont="1" applyFill="1" applyBorder="1" applyAlignment="1">
      <alignment horizontal="left" vertical="center" indent="2"/>
    </xf>
    <xf numFmtId="0" fontId="8"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29" fillId="2" borderId="14" xfId="0" applyFont="1" applyFill="1" applyBorder="1" applyAlignment="1">
      <alignment horizontal="center" vertical="center" wrapText="1"/>
    </xf>
    <xf numFmtId="0" fontId="8" fillId="2" borderId="31" xfId="0" applyFont="1" applyFill="1" applyBorder="1" applyAlignment="1">
      <alignment horizontal="center" vertical="center"/>
    </xf>
    <xf numFmtId="0" fontId="3" fillId="2" borderId="16" xfId="0" applyFont="1" applyFill="1" applyBorder="1" applyAlignment="1">
      <alignment horizontal="center" vertical="center" wrapText="1"/>
    </xf>
  </cellXfs>
  <cellStyles count="85">
    <cellStyle name="Comma  - Style1" xfId="9"/>
    <cellStyle name="Comma  - Style2" xfId="10"/>
    <cellStyle name="Comma  - Style3" xfId="11"/>
    <cellStyle name="Comma  - Style4" xfId="12"/>
    <cellStyle name="Comma  - Style5" xfId="13"/>
    <cellStyle name="Comma  - Style6" xfId="14"/>
    <cellStyle name="Comma  - Style7" xfId="15"/>
    <cellStyle name="Comma  - Style8" xfId="16"/>
    <cellStyle name="Comma [0]" xfId="1" builtinId="6"/>
    <cellStyle name="Comma [0] 2" xfId="17"/>
    <cellStyle name="Comma [0] 2 2" xfId="18"/>
    <cellStyle name="Comma [0] 3" xfId="19"/>
    <cellStyle name="Comma [0] 4" xfId="20"/>
    <cellStyle name="Comma [0] 5" xfId="21"/>
    <cellStyle name="Comma [0] 6" xfId="22"/>
    <cellStyle name="Comma [0] 7" xfId="7"/>
    <cellStyle name="Comma 2" xfId="23"/>
    <cellStyle name="Comma 2 2" xfId="24"/>
    <cellStyle name="Comma 2 3" xfId="25"/>
    <cellStyle name="Comma 3" xfId="26"/>
    <cellStyle name="Comma 4" xfId="27"/>
    <cellStyle name="Comma 5" xfId="28"/>
    <cellStyle name="Comma 6" xfId="29"/>
    <cellStyle name="Comma 7" xfId="30"/>
    <cellStyle name="Comma 8" xfId="6"/>
    <cellStyle name="Comma 9" xfId="83"/>
    <cellStyle name="Currency 2" xfId="31"/>
    <cellStyle name="d/m/yy" xfId="32"/>
    <cellStyle name="F2" xfId="33"/>
    <cellStyle name="F3" xfId="34"/>
    <cellStyle name="F4" xfId="35"/>
    <cellStyle name="F5" xfId="36"/>
    <cellStyle name="F6" xfId="37"/>
    <cellStyle name="F7" xfId="38"/>
    <cellStyle name="F8" xfId="39"/>
    <cellStyle name="Grey" xfId="40"/>
    <cellStyle name="Hyperlink" xfId="3" builtinId="8"/>
    <cellStyle name="Input [yellow]" xfId="41"/>
    <cellStyle name="no dec" xfId="42"/>
    <cellStyle name="Normal" xfId="0" builtinId="0"/>
    <cellStyle name="Normal - Style1" xfId="43"/>
    <cellStyle name="Normal 10" xfId="44"/>
    <cellStyle name="Normal 11" xfId="45"/>
    <cellStyle name="Normal 12" xfId="46"/>
    <cellStyle name="Normal 13" xfId="47"/>
    <cellStyle name="Normal 14" xfId="48"/>
    <cellStyle name="Normal 15" xfId="80"/>
    <cellStyle name="Normal 16" xfId="5"/>
    <cellStyle name="Normal 17" xfId="82"/>
    <cellStyle name="Normal 2" xfId="2"/>
    <cellStyle name="Normal 2 10" xfId="81"/>
    <cellStyle name="Normal 2 11" xfId="49"/>
    <cellStyle name="Normal 2 2" xfId="50"/>
    <cellStyle name="Normal 2 2 2" xfId="51"/>
    <cellStyle name="Normal 2 2 3" xfId="52"/>
    <cellStyle name="Normal 2 2 4" xfId="53"/>
    <cellStyle name="Normal 2 2 5" xfId="54"/>
    <cellStyle name="Normal 2 2 6" xfId="55"/>
    <cellStyle name="Normal 2 2 7" xfId="56"/>
    <cellStyle name="Normal 2 3" xfId="57"/>
    <cellStyle name="Normal 2 4" xfId="58"/>
    <cellStyle name="Normal 2 5" xfId="59"/>
    <cellStyle name="Normal 2 6" xfId="60"/>
    <cellStyle name="Normal 2 7" xfId="61"/>
    <cellStyle name="Normal 2 8" xfId="62"/>
    <cellStyle name="Normal 2 9" xfId="63"/>
    <cellStyle name="Normal 3" xfId="64"/>
    <cellStyle name="Normal 39" xfId="4"/>
    <cellStyle name="Normal 4" xfId="65"/>
    <cellStyle name="Normal 4 2" xfId="66"/>
    <cellStyle name="Normal 4 3" xfId="67"/>
    <cellStyle name="Normal 5" xfId="68"/>
    <cellStyle name="Normal 6" xfId="69"/>
    <cellStyle name="Normal 7" xfId="70"/>
    <cellStyle name="Normal 8" xfId="71"/>
    <cellStyle name="Normal 9" xfId="72"/>
    <cellStyle name="Percent [2]" xfId="73"/>
    <cellStyle name="Percent 2" xfId="74"/>
    <cellStyle name="Percent 2 2" xfId="75"/>
    <cellStyle name="Percent 3" xfId="8"/>
    <cellStyle name="Percent 4" xfId="84"/>
    <cellStyle name="style" xfId="76"/>
    <cellStyle name="style1" xfId="77"/>
    <cellStyle name="style2" xfId="78"/>
    <cellStyle name="þ_x001d_ð &amp;ý&amp;†ýG_x0008_€ X_x000a__x0007__x0001__x0001_" xfId="79"/>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C34" sqref="C34"/>
    </sheetView>
  </sheetViews>
  <sheetFormatPr defaultRowHeight="15"/>
  <cols>
    <col min="1" max="1" width="3.28515625" style="441" customWidth="1"/>
    <col min="2" max="2" width="3.28515625" customWidth="1"/>
    <col min="3" max="3" width="10.7109375" bestFit="1" customWidth="1"/>
  </cols>
  <sheetData>
    <row r="10" spans="3:10" ht="45">
      <c r="C10" s="436" t="s">
        <v>1426</v>
      </c>
      <c r="D10" s="437"/>
    </row>
    <row r="12" spans="3:10" ht="28.5">
      <c r="C12" s="438"/>
      <c r="D12" s="439"/>
      <c r="E12" s="439"/>
      <c r="F12" s="439"/>
      <c r="G12" s="439"/>
      <c r="H12" s="439"/>
      <c r="I12" s="439"/>
      <c r="J12" s="439"/>
    </row>
    <row r="13" spans="3:10" ht="28.5">
      <c r="C13" s="438">
        <v>2016</v>
      </c>
      <c r="D13" s="438"/>
      <c r="E13" s="439"/>
      <c r="F13" s="439"/>
      <c r="G13" s="439"/>
      <c r="H13" s="439"/>
      <c r="I13" s="439"/>
      <c r="J13" s="439"/>
    </row>
    <row r="19" spans="3:3">
      <c r="C19" s="440"/>
    </row>
  </sheetData>
  <customSheetViews>
    <customSheetView guid="{A346EDBB-8F5D-48AE-8CF0-8B5C084A1557}" showGridLines="0" topLeftCell="A4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C34" sqref="C34"/>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60" t="s">
        <v>496</v>
      </c>
      <c r="B1" s="561"/>
      <c r="C1" s="561"/>
      <c r="D1" s="561"/>
      <c r="E1" s="561"/>
      <c r="F1" s="561"/>
      <c r="G1" s="561"/>
      <c r="H1" s="561"/>
      <c r="I1" s="561"/>
      <c r="J1" s="561"/>
      <c r="K1" s="561"/>
      <c r="L1" s="561"/>
      <c r="M1" s="561"/>
      <c r="N1" s="561"/>
      <c r="O1" s="562"/>
    </row>
    <row r="2" spans="1:15" s="360" customFormat="1" ht="10.5" customHeight="1">
      <c r="A2" s="576" t="s">
        <v>1337</v>
      </c>
      <c r="B2" s="577"/>
      <c r="C2" s="577"/>
      <c r="D2" s="577"/>
      <c r="E2" s="577"/>
      <c r="F2" s="577"/>
      <c r="G2" s="577"/>
      <c r="H2" s="577"/>
      <c r="I2" s="577"/>
      <c r="J2" s="577"/>
      <c r="K2" s="577"/>
      <c r="L2" s="577"/>
      <c r="M2" s="577"/>
      <c r="N2" s="577"/>
      <c r="O2" s="578"/>
    </row>
    <row r="3" spans="1:15" s="4" customFormat="1" ht="9" customHeight="1" thickBot="1">
      <c r="A3" s="359"/>
      <c r="B3" s="317"/>
      <c r="C3" s="317"/>
      <c r="D3" s="317"/>
      <c r="E3" s="317"/>
      <c r="F3" s="317"/>
      <c r="G3" s="317"/>
      <c r="H3" s="317"/>
      <c r="I3" s="317"/>
      <c r="J3" s="317"/>
      <c r="K3" s="317"/>
      <c r="L3" s="317"/>
      <c r="M3" s="317"/>
      <c r="N3" s="317"/>
      <c r="O3" s="358"/>
    </row>
    <row r="4" spans="1:15" ht="9.75" thickBot="1">
      <c r="A4" s="546" t="s">
        <v>6</v>
      </c>
      <c r="B4" s="46">
        <v>42186</v>
      </c>
      <c r="C4" s="46">
        <v>42217</v>
      </c>
      <c r="D4" s="46">
        <v>42248</v>
      </c>
      <c r="E4" s="46">
        <v>42278</v>
      </c>
      <c r="F4" s="46">
        <v>42309</v>
      </c>
      <c r="G4" s="46">
        <v>42339</v>
      </c>
      <c r="H4" s="46">
        <v>42370</v>
      </c>
      <c r="I4" s="46">
        <v>42401</v>
      </c>
      <c r="J4" s="46">
        <v>42430</v>
      </c>
      <c r="K4" s="46">
        <v>42461</v>
      </c>
      <c r="L4" s="46">
        <v>42491</v>
      </c>
      <c r="M4" s="46">
        <v>42522</v>
      </c>
      <c r="N4" s="46">
        <v>42552</v>
      </c>
      <c r="O4" s="47" t="s">
        <v>354</v>
      </c>
    </row>
    <row r="5" spans="1:15">
      <c r="A5" s="351" t="s">
        <v>575</v>
      </c>
      <c r="B5" s="189">
        <v>1063.8540019499999</v>
      </c>
      <c r="C5" s="189">
        <v>1061.72734769</v>
      </c>
      <c r="D5" s="189">
        <v>1061.4887595300002</v>
      </c>
      <c r="E5" s="189">
        <v>1090.54065599</v>
      </c>
      <c r="F5" s="189">
        <v>1097.1694721699998</v>
      </c>
      <c r="G5" s="189">
        <v>1119.3925771900001</v>
      </c>
      <c r="H5" s="189">
        <v>1195.8463981</v>
      </c>
      <c r="I5" s="189">
        <v>1189.40110525</v>
      </c>
      <c r="J5" s="189">
        <v>1178.86591825</v>
      </c>
      <c r="K5" s="189">
        <v>1190.5599969899999</v>
      </c>
      <c r="L5" s="189">
        <v>1210.8648494200002</v>
      </c>
      <c r="M5" s="189">
        <v>1208.81300564</v>
      </c>
      <c r="N5" s="189">
        <v>1234.0080029300002</v>
      </c>
      <c r="O5" s="8" t="s">
        <v>596</v>
      </c>
    </row>
    <row r="6" spans="1:15">
      <c r="A6" s="351" t="s">
        <v>576</v>
      </c>
      <c r="B6" s="189">
        <v>159.32045821</v>
      </c>
      <c r="C6" s="189">
        <v>178.61887619999999</v>
      </c>
      <c r="D6" s="189">
        <v>198.09289003999999</v>
      </c>
      <c r="E6" s="189">
        <v>224.56626721000001</v>
      </c>
      <c r="F6" s="189">
        <v>242.31001578999999</v>
      </c>
      <c r="G6" s="189">
        <v>285.80893222999998</v>
      </c>
      <c r="H6" s="189">
        <v>51.29137377</v>
      </c>
      <c r="I6" s="189">
        <v>71.221891589999998</v>
      </c>
      <c r="J6" s="189">
        <v>97.189235769999996</v>
      </c>
      <c r="K6" s="189">
        <v>126.44637334999999</v>
      </c>
      <c r="L6" s="189">
        <v>123.98706147</v>
      </c>
      <c r="M6" s="189">
        <v>221.89502267999998</v>
      </c>
      <c r="N6" s="189">
        <v>198.33399448</v>
      </c>
      <c r="O6" s="8" t="s">
        <v>597</v>
      </c>
    </row>
    <row r="7" spans="1:15">
      <c r="A7" s="351" t="s">
        <v>577</v>
      </c>
      <c r="B7" s="189">
        <v>124.54655981000001</v>
      </c>
      <c r="C7" s="189">
        <v>143.18828267000001</v>
      </c>
      <c r="D7" s="189">
        <v>154.93727465999999</v>
      </c>
      <c r="E7" s="189">
        <v>174.66217667000001</v>
      </c>
      <c r="F7" s="189">
        <v>184.21988751000001</v>
      </c>
      <c r="G7" s="189">
        <v>216.28700878999999</v>
      </c>
      <c r="H7" s="189">
        <v>25.940618799999999</v>
      </c>
      <c r="I7" s="189">
        <v>49.785142959999995</v>
      </c>
      <c r="J7" s="189">
        <v>55.564192890000008</v>
      </c>
      <c r="K7" s="189">
        <v>89.284046410000016</v>
      </c>
      <c r="L7" s="189">
        <v>86.050083940000007</v>
      </c>
      <c r="M7" s="189">
        <v>162.72713517999998</v>
      </c>
      <c r="N7" s="189">
        <v>136.38573328999999</v>
      </c>
      <c r="O7" s="8" t="s">
        <v>598</v>
      </c>
    </row>
    <row r="8" spans="1:15">
      <c r="A8" s="351" t="s">
        <v>578</v>
      </c>
      <c r="B8" s="189">
        <v>890.64960953999991</v>
      </c>
      <c r="C8" s="189">
        <v>898.13022392000005</v>
      </c>
      <c r="D8" s="189">
        <v>909.87994735000007</v>
      </c>
      <c r="E8" s="189">
        <v>932.76014595000004</v>
      </c>
      <c r="F8" s="189">
        <v>940.66743861999987</v>
      </c>
      <c r="G8" s="189">
        <v>954.90888055000016</v>
      </c>
      <c r="H8" s="189">
        <v>967.64072956999996</v>
      </c>
      <c r="I8" s="189">
        <v>977.44415546000005</v>
      </c>
      <c r="J8" s="189">
        <v>980.09671418999994</v>
      </c>
      <c r="K8" s="189">
        <v>989.22819613000001</v>
      </c>
      <c r="L8" s="189">
        <v>998.43745416000002</v>
      </c>
      <c r="M8" s="189">
        <v>965.67152391000002</v>
      </c>
      <c r="N8" s="189">
        <v>984.66962575000014</v>
      </c>
      <c r="O8" s="8" t="s">
        <v>599</v>
      </c>
    </row>
    <row r="9" spans="1:15">
      <c r="A9" s="351" t="s">
        <v>579</v>
      </c>
      <c r="B9" s="189">
        <v>24.599722980000003</v>
      </c>
      <c r="C9" s="189">
        <v>28.578594839999997</v>
      </c>
      <c r="D9" s="189">
        <v>30.216340099999996</v>
      </c>
      <c r="E9" s="189">
        <v>33.608548049999996</v>
      </c>
      <c r="F9" s="189">
        <v>36.567206640000002</v>
      </c>
      <c r="G9" s="189">
        <v>40.806092620000001</v>
      </c>
      <c r="H9" s="189">
        <v>4.1517395399999995</v>
      </c>
      <c r="I9" s="189">
        <v>9.0873167500000012</v>
      </c>
      <c r="J9" s="189">
        <v>9.6477345500000009</v>
      </c>
      <c r="K9" s="189">
        <v>14.827243729999998</v>
      </c>
      <c r="L9" s="189">
        <v>20.034145559999999</v>
      </c>
      <c r="M9" s="189">
        <v>17.696199740000001</v>
      </c>
      <c r="N9" s="189">
        <v>21.893832049999997</v>
      </c>
      <c r="O9" s="8" t="s">
        <v>600</v>
      </c>
    </row>
    <row r="10" spans="1:15">
      <c r="A10" s="351" t="s">
        <v>1738</v>
      </c>
      <c r="B10" s="189">
        <v>6685.5921222222223</v>
      </c>
      <c r="C10" s="189">
        <v>7640.6767111111112</v>
      </c>
      <c r="D10" s="189">
        <v>8595.7613000000001</v>
      </c>
      <c r="E10" s="189">
        <v>9617.324833333334</v>
      </c>
      <c r="F10" s="189">
        <v>10579.057316666667</v>
      </c>
      <c r="G10" s="189">
        <v>11540.7898</v>
      </c>
      <c r="H10" s="189">
        <v>982.5400666666668</v>
      </c>
      <c r="I10" s="189">
        <v>1965.0801333333336</v>
      </c>
      <c r="J10" s="189">
        <v>2947.6202000000003</v>
      </c>
      <c r="K10" s="189">
        <v>3930.1602666666672</v>
      </c>
      <c r="L10" s="189">
        <v>4912.7003333333341</v>
      </c>
      <c r="M10" s="189">
        <v>5895.2404000000006</v>
      </c>
      <c r="N10" s="189">
        <v>6877.780466666668</v>
      </c>
      <c r="O10" s="8" t="s">
        <v>580</v>
      </c>
    </row>
    <row r="11" spans="1:15">
      <c r="A11" s="351" t="s">
        <v>1073</v>
      </c>
      <c r="B11" s="189">
        <v>255.46170000000001</v>
      </c>
      <c r="C11" s="189">
        <v>255.46170000000001</v>
      </c>
      <c r="D11" s="189">
        <v>255.46170000000001</v>
      </c>
      <c r="E11" s="189">
        <v>255.46170000000001</v>
      </c>
      <c r="F11" s="189">
        <v>255.46170000000001</v>
      </c>
      <c r="G11" s="189">
        <v>255.46170000000001</v>
      </c>
      <c r="H11" s="189">
        <v>258.70499999999998</v>
      </c>
      <c r="I11" s="189">
        <v>258.70499999999998</v>
      </c>
      <c r="J11" s="189">
        <v>258.70499999999998</v>
      </c>
      <c r="K11" s="189">
        <v>258.70499999999998</v>
      </c>
      <c r="L11" s="189">
        <v>258.70499999999998</v>
      </c>
      <c r="M11" s="189">
        <v>258.70499999999998</v>
      </c>
      <c r="N11" s="189">
        <v>258.70499999999998</v>
      </c>
      <c r="O11" s="8" t="s">
        <v>1074</v>
      </c>
    </row>
    <row r="12" spans="1:15">
      <c r="A12" s="351" t="s">
        <v>581</v>
      </c>
      <c r="B12" s="352">
        <v>2.3830418502563917E-5</v>
      </c>
      <c r="C12" s="352">
        <v>2.3377363413407023E-5</v>
      </c>
      <c r="D12" s="352">
        <v>2.304541542352973E-5</v>
      </c>
      <c r="E12" s="352">
        <v>2.3350180128226576E-5</v>
      </c>
      <c r="F12" s="352">
        <v>2.2904688814593637E-5</v>
      </c>
      <c r="G12" s="352">
        <v>2.4765110289938733E-5</v>
      </c>
      <c r="H12" s="352">
        <v>5.22028317318493E-5</v>
      </c>
      <c r="I12" s="352">
        <v>3.6243759418190982E-5</v>
      </c>
      <c r="J12" s="352">
        <v>3.2972102637239354E-5</v>
      </c>
      <c r="K12" s="352">
        <v>3.2173337668299319E-5</v>
      </c>
      <c r="L12" s="352">
        <v>2.5238067265925233E-5</v>
      </c>
      <c r="M12" s="352">
        <v>3.7639690262673588E-5</v>
      </c>
      <c r="N12" s="352">
        <v>2.8836918456648998E-5</v>
      </c>
      <c r="O12" s="8" t="s">
        <v>601</v>
      </c>
    </row>
    <row r="13" spans="1:15" ht="9.75" thickBot="1">
      <c r="A13" s="353" t="s">
        <v>582</v>
      </c>
      <c r="B13" s="199">
        <v>1069.1261566914222</v>
      </c>
      <c r="C13" s="199">
        <v>1048.8003262328559</v>
      </c>
      <c r="D13" s="199">
        <v>1033.9078358386664</v>
      </c>
      <c r="E13" s="199">
        <v>1054.8724942016747</v>
      </c>
      <c r="F13" s="199">
        <v>1034.7468878647419</v>
      </c>
      <c r="G13" s="199">
        <v>1118.7936674264674</v>
      </c>
      <c r="H13" s="199">
        <v>2379.1441419377284</v>
      </c>
      <c r="I13" s="199">
        <v>1651.8093950252216</v>
      </c>
      <c r="J13" s="199">
        <v>1502.7036318586809</v>
      </c>
      <c r="K13" s="199">
        <v>1466.2999170870296</v>
      </c>
      <c r="L13" s="199">
        <v>1150.2249571055836</v>
      </c>
      <c r="M13" s="199">
        <v>1715.4289455557489</v>
      </c>
      <c r="N13" s="199">
        <v>1314.2426060350042</v>
      </c>
      <c r="O13" s="8" t="s">
        <v>602</v>
      </c>
    </row>
    <row r="14" spans="1:15" ht="9.75" thickBot="1">
      <c r="A14" s="546"/>
      <c r="B14" s="547"/>
      <c r="C14" s="547"/>
      <c r="D14" s="547"/>
      <c r="E14" s="547"/>
      <c r="F14" s="547"/>
      <c r="G14" s="547"/>
      <c r="H14" s="547"/>
      <c r="I14" s="547"/>
      <c r="J14" s="547"/>
      <c r="K14" s="547"/>
      <c r="L14" s="547"/>
      <c r="M14" s="547"/>
      <c r="N14" s="547"/>
      <c r="O14" s="20"/>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C34" sqref="C34"/>
    </sheetView>
  </sheetViews>
  <sheetFormatPr defaultColWidth="9.140625" defaultRowHeight="9"/>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60" t="s">
        <v>615</v>
      </c>
      <c r="B1" s="561"/>
      <c r="C1" s="561"/>
      <c r="D1" s="561"/>
      <c r="E1" s="561"/>
      <c r="F1" s="561"/>
      <c r="G1" s="561"/>
      <c r="H1" s="561"/>
      <c r="I1" s="561"/>
      <c r="J1" s="561"/>
      <c r="K1" s="561"/>
      <c r="L1" s="561"/>
      <c r="M1" s="561"/>
      <c r="N1" s="561"/>
      <c r="O1" s="562"/>
    </row>
    <row r="2" spans="1:15" s="360" customFormat="1" ht="9" customHeight="1">
      <c r="A2" s="570" t="s">
        <v>1336</v>
      </c>
      <c r="B2" s="571"/>
      <c r="C2" s="571"/>
      <c r="D2" s="571"/>
      <c r="E2" s="571"/>
      <c r="F2" s="571"/>
      <c r="G2" s="571"/>
      <c r="H2" s="571"/>
      <c r="I2" s="571"/>
      <c r="J2" s="571"/>
      <c r="K2" s="571"/>
      <c r="L2" s="571"/>
      <c r="M2" s="571"/>
      <c r="N2" s="571"/>
      <c r="O2" s="572"/>
    </row>
    <row r="3" spans="1:15" s="4" customFormat="1" ht="6" customHeight="1" thickBot="1">
      <c r="A3" s="359"/>
      <c r="B3" s="317"/>
      <c r="C3" s="317"/>
      <c r="D3" s="317"/>
      <c r="E3" s="317"/>
      <c r="F3" s="317"/>
      <c r="G3" s="317"/>
      <c r="H3" s="317"/>
      <c r="I3" s="317"/>
      <c r="J3" s="317"/>
      <c r="K3" s="317"/>
      <c r="L3" s="317"/>
      <c r="M3" s="317"/>
      <c r="N3" s="317"/>
      <c r="O3" s="358"/>
    </row>
    <row r="4" spans="1:15"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233" t="s">
        <v>354</v>
      </c>
    </row>
    <row r="5" spans="1:15" s="114" customFormat="1">
      <c r="A5" s="343" t="s">
        <v>583</v>
      </c>
      <c r="B5" s="186">
        <v>8774.7166440199999</v>
      </c>
      <c r="C5" s="192">
        <v>8740.8433135499999</v>
      </c>
      <c r="D5" s="192">
        <v>9185.6004832399994</v>
      </c>
      <c r="E5" s="192">
        <v>9311.9415052400018</v>
      </c>
      <c r="F5" s="192">
        <v>9480.0655950399996</v>
      </c>
      <c r="G5" s="192">
        <v>9837.2389905100008</v>
      </c>
      <c r="H5" s="192">
        <v>9713.3530182000013</v>
      </c>
      <c r="I5" s="192">
        <v>10290.246020709999</v>
      </c>
      <c r="J5" s="192">
        <v>9938.2744200699999</v>
      </c>
      <c r="K5" s="192">
        <v>9825.1692676400016</v>
      </c>
      <c r="L5" s="192">
        <v>9912.5190597399996</v>
      </c>
      <c r="M5" s="192">
        <v>9437.2753482099997</v>
      </c>
      <c r="N5" s="192">
        <v>9808.0530118400002</v>
      </c>
      <c r="O5" s="348" t="s">
        <v>603</v>
      </c>
    </row>
    <row r="6" spans="1:15">
      <c r="A6" s="105" t="s">
        <v>584</v>
      </c>
      <c r="B6" s="189">
        <v>8774.7166440199999</v>
      </c>
      <c r="C6" s="191">
        <v>8740.8433135499999</v>
      </c>
      <c r="D6" s="191">
        <v>9185.6004832399994</v>
      </c>
      <c r="E6" s="191">
        <v>9311.9415052400018</v>
      </c>
      <c r="F6" s="191">
        <v>9480.0655950399996</v>
      </c>
      <c r="G6" s="191">
        <v>9837.2389905100008</v>
      </c>
      <c r="H6" s="191">
        <v>9713.3530182000013</v>
      </c>
      <c r="I6" s="191">
        <v>10290.246020709999</v>
      </c>
      <c r="J6" s="191">
        <v>9938.2744200699999</v>
      </c>
      <c r="K6" s="191">
        <v>9825.1692676400016</v>
      </c>
      <c r="L6" s="191">
        <v>9912.5190597399996</v>
      </c>
      <c r="M6" s="191">
        <v>9437.2753482099997</v>
      </c>
      <c r="N6" s="191">
        <v>9808.0530118400002</v>
      </c>
      <c r="O6" s="13" t="s">
        <v>606</v>
      </c>
    </row>
    <row r="7" spans="1:15" s="114" customFormat="1">
      <c r="A7" s="343" t="s">
        <v>585</v>
      </c>
      <c r="B7" s="186">
        <v>12456.553684500001</v>
      </c>
      <c r="C7" s="192">
        <v>11871.387523389998</v>
      </c>
      <c r="D7" s="192">
        <v>11345.351551590002</v>
      </c>
      <c r="E7" s="192">
        <v>12099.18037509</v>
      </c>
      <c r="F7" s="192">
        <v>12285.58600843</v>
      </c>
      <c r="G7" s="192">
        <v>13091.90010431</v>
      </c>
      <c r="H7" s="192">
        <v>13280.766814890001</v>
      </c>
      <c r="I7" s="192">
        <v>13517.210282719998</v>
      </c>
      <c r="J7" s="192">
        <v>14819.566173580002</v>
      </c>
      <c r="K7" s="192">
        <v>15300.644132200003</v>
      </c>
      <c r="L7" s="192">
        <v>15475.963207439998</v>
      </c>
      <c r="M7" s="192">
        <v>16822.018714729998</v>
      </c>
      <c r="N7" s="192">
        <v>17611.871453349999</v>
      </c>
      <c r="O7" s="348" t="s">
        <v>604</v>
      </c>
    </row>
    <row r="8" spans="1:15">
      <c r="A8" s="105" t="s">
        <v>586</v>
      </c>
      <c r="B8" s="189">
        <v>5800.1595716799984</v>
      </c>
      <c r="C8" s="191">
        <v>5492.1699101699987</v>
      </c>
      <c r="D8" s="191">
        <v>5129.4262067600012</v>
      </c>
      <c r="E8" s="191">
        <v>5548.4070820400002</v>
      </c>
      <c r="F8" s="191">
        <v>5551.7755099799997</v>
      </c>
      <c r="G8" s="191">
        <v>6426.97007364</v>
      </c>
      <c r="H8" s="191">
        <v>7434.3390945200008</v>
      </c>
      <c r="I8" s="191">
        <v>8819.6211111199991</v>
      </c>
      <c r="J8" s="191">
        <v>9594.9091161600008</v>
      </c>
      <c r="K8" s="191">
        <v>9893.6638482800045</v>
      </c>
      <c r="L8" s="191">
        <v>9826.2477459399979</v>
      </c>
      <c r="M8" s="191">
        <v>10860.97513866</v>
      </c>
      <c r="N8" s="191">
        <v>11638.345556780003</v>
      </c>
      <c r="O8" s="13" t="s">
        <v>607</v>
      </c>
    </row>
    <row r="9" spans="1:15">
      <c r="A9" s="105" t="s">
        <v>587</v>
      </c>
      <c r="B9" s="189">
        <v>1005.9926712</v>
      </c>
      <c r="C9" s="191">
        <v>1002.4588886800001</v>
      </c>
      <c r="D9" s="191">
        <v>986.11610506999989</v>
      </c>
      <c r="E9" s="191">
        <v>1009.7986604099998</v>
      </c>
      <c r="F9" s="191">
        <v>1057.0141264200001</v>
      </c>
      <c r="G9" s="191">
        <v>1097.50733416</v>
      </c>
      <c r="H9" s="191">
        <v>1117.41860423</v>
      </c>
      <c r="I9" s="191">
        <v>1104.42973418</v>
      </c>
      <c r="J9" s="191">
        <v>1071.32976426</v>
      </c>
      <c r="K9" s="191">
        <v>1084.4329454200001</v>
      </c>
      <c r="L9" s="191">
        <v>1089.17148036</v>
      </c>
      <c r="M9" s="191">
        <v>1222.8633538399997</v>
      </c>
      <c r="N9" s="191">
        <v>1225.5165219</v>
      </c>
      <c r="O9" s="13" t="s">
        <v>608</v>
      </c>
    </row>
    <row r="10" spans="1:15">
      <c r="A10" s="105" t="s">
        <v>588</v>
      </c>
      <c r="B10" s="189">
        <v>1414.8412091</v>
      </c>
      <c r="C10" s="191">
        <v>1328.7919221299999</v>
      </c>
      <c r="D10" s="191">
        <v>1284.2275419399998</v>
      </c>
      <c r="E10" s="191">
        <v>1250.7331607200001</v>
      </c>
      <c r="F10" s="191">
        <v>1298.2010176000001</v>
      </c>
      <c r="G10" s="191">
        <v>1266.22387299</v>
      </c>
      <c r="H10" s="191">
        <v>1277.1017873399999</v>
      </c>
      <c r="I10" s="191">
        <v>1332.9614516900006</v>
      </c>
      <c r="J10" s="191">
        <v>1742.5885101100002</v>
      </c>
      <c r="K10" s="191">
        <v>1860.2970873600002</v>
      </c>
      <c r="L10" s="191">
        <v>2086.9714854700001</v>
      </c>
      <c r="M10" s="191">
        <v>2226.5507266199998</v>
      </c>
      <c r="N10" s="191">
        <v>2211.5598478600004</v>
      </c>
      <c r="O10" s="13" t="s">
        <v>609</v>
      </c>
    </row>
    <row r="11" spans="1:15">
      <c r="A11" s="105" t="s">
        <v>589</v>
      </c>
      <c r="B11" s="191">
        <v>4235.5602325200007</v>
      </c>
      <c r="C11" s="191">
        <v>4047.9668024100001</v>
      </c>
      <c r="D11" s="191">
        <v>3945.5816978200005</v>
      </c>
      <c r="E11" s="191">
        <v>4290.2414719199996</v>
      </c>
      <c r="F11" s="191">
        <v>4378.59535443</v>
      </c>
      <c r="G11" s="191">
        <v>4301.1988235199997</v>
      </c>
      <c r="H11" s="191">
        <v>3451.9073288</v>
      </c>
      <c r="I11" s="191">
        <v>2260.1979857300003</v>
      </c>
      <c r="J11" s="191">
        <v>2410.7387830499997</v>
      </c>
      <c r="K11" s="191">
        <v>2462.2502511400003</v>
      </c>
      <c r="L11" s="191">
        <v>2473.5724956700001</v>
      </c>
      <c r="M11" s="191">
        <v>2511.6294956099996</v>
      </c>
      <c r="N11" s="191">
        <v>2536.449526809999</v>
      </c>
      <c r="O11" s="13" t="s">
        <v>610</v>
      </c>
    </row>
    <row r="12" spans="1:15" s="114" customFormat="1">
      <c r="A12" s="343" t="s">
        <v>590</v>
      </c>
      <c r="B12" s="192">
        <v>114.47429845999999</v>
      </c>
      <c r="C12" s="192">
        <v>111.39166867999998</v>
      </c>
      <c r="D12" s="192">
        <v>110.31888512</v>
      </c>
      <c r="E12" s="192">
        <v>126.08940088</v>
      </c>
      <c r="F12" s="192">
        <v>124.48341213999998</v>
      </c>
      <c r="G12" s="192">
        <v>140.85828909000003</v>
      </c>
      <c r="H12" s="192">
        <v>139.98332183999997</v>
      </c>
      <c r="I12" s="192">
        <v>140.57844223000001</v>
      </c>
      <c r="J12" s="192">
        <v>140.80481189</v>
      </c>
      <c r="K12" s="192">
        <v>139.76478816000002</v>
      </c>
      <c r="L12" s="192">
        <v>139.81421519000003</v>
      </c>
      <c r="M12" s="192">
        <v>140.68264761</v>
      </c>
      <c r="N12" s="192">
        <v>141.46692030000003</v>
      </c>
      <c r="O12" s="348" t="s">
        <v>605</v>
      </c>
    </row>
    <row r="13" spans="1:15">
      <c r="A13" s="105" t="s">
        <v>591</v>
      </c>
      <c r="B13" s="191">
        <v>2.3315000000000001</v>
      </c>
      <c r="C13" s="191">
        <v>1.8715900000000001</v>
      </c>
      <c r="D13" s="191">
        <v>1.3860399999999999</v>
      </c>
      <c r="E13" s="191">
        <v>1.3479099999999999</v>
      </c>
      <c r="F13" s="191">
        <v>1.2766</v>
      </c>
      <c r="G13" s="191">
        <v>0.77390000000000003</v>
      </c>
      <c r="H13" s="191">
        <v>0.80940000000000001</v>
      </c>
      <c r="I13" s="191">
        <v>0.85439999999999994</v>
      </c>
      <c r="J13" s="191">
        <v>0.84289999999999998</v>
      </c>
      <c r="K13" s="191">
        <v>0.88029999999999997</v>
      </c>
      <c r="L13" s="191">
        <v>0.86099999999999999</v>
      </c>
      <c r="M13" s="191">
        <v>0.89989999999999992</v>
      </c>
      <c r="N13" s="191">
        <v>0.89510000000000001</v>
      </c>
      <c r="O13" s="349" t="s">
        <v>611</v>
      </c>
    </row>
    <row r="14" spans="1:15">
      <c r="A14" s="105" t="s">
        <v>592</v>
      </c>
      <c r="B14" s="191">
        <v>24.696096190000002</v>
      </c>
      <c r="C14" s="191">
        <v>23.80781889</v>
      </c>
      <c r="D14" s="191">
        <v>24.98109826</v>
      </c>
      <c r="E14" s="191">
        <v>24.954452210000003</v>
      </c>
      <c r="F14" s="191">
        <v>24.582159310000002</v>
      </c>
      <c r="G14" s="191">
        <v>26.644051380000001</v>
      </c>
      <c r="H14" s="191">
        <v>25.514399900000004</v>
      </c>
      <c r="I14" s="191">
        <v>24.734322860000002</v>
      </c>
      <c r="J14" s="191">
        <v>24.9110738</v>
      </c>
      <c r="K14" s="191">
        <v>23.901711730000002</v>
      </c>
      <c r="L14" s="191">
        <v>23.743000590000001</v>
      </c>
      <c r="M14" s="191">
        <v>22.44011179</v>
      </c>
      <c r="N14" s="191">
        <v>21.72643206</v>
      </c>
      <c r="O14" s="349" t="s">
        <v>612</v>
      </c>
    </row>
    <row r="15" spans="1:15" ht="18">
      <c r="A15" s="105" t="s">
        <v>593</v>
      </c>
      <c r="B15" s="191">
        <v>18.8645</v>
      </c>
      <c r="C15" s="191">
        <v>18.8645</v>
      </c>
      <c r="D15" s="191">
        <v>18.8645</v>
      </c>
      <c r="E15" s="191">
        <v>33.677</v>
      </c>
      <c r="F15" s="191">
        <v>33.677</v>
      </c>
      <c r="G15" s="191">
        <v>33.765000000000001</v>
      </c>
      <c r="H15" s="191">
        <v>33.765000000000001</v>
      </c>
      <c r="I15" s="191">
        <v>33.765000000000001</v>
      </c>
      <c r="J15" s="191">
        <v>33.765000000000001</v>
      </c>
      <c r="K15" s="191">
        <v>33.765000000000001</v>
      </c>
      <c r="L15" s="191">
        <v>33.765000000000001</v>
      </c>
      <c r="M15" s="191">
        <v>33.765000000000001</v>
      </c>
      <c r="N15" s="191">
        <v>33.765000000000001</v>
      </c>
      <c r="O15" s="349" t="s">
        <v>613</v>
      </c>
    </row>
    <row r="16" spans="1:15">
      <c r="A16" s="105" t="s">
        <v>594</v>
      </c>
      <c r="B16" s="191">
        <v>68.582202269999996</v>
      </c>
      <c r="C16" s="191">
        <v>66.847759789999998</v>
      </c>
      <c r="D16" s="191">
        <v>65.087246860000008</v>
      </c>
      <c r="E16" s="191">
        <v>66.110038669999994</v>
      </c>
      <c r="F16" s="191">
        <v>64.947652829999996</v>
      </c>
      <c r="G16" s="191">
        <v>79.675337710000008</v>
      </c>
      <c r="H16" s="191">
        <v>79.89452193999999</v>
      </c>
      <c r="I16" s="191">
        <v>81.224719370000003</v>
      </c>
      <c r="J16" s="191">
        <v>81.285838089999999</v>
      </c>
      <c r="K16" s="191">
        <v>81.217776430000015</v>
      </c>
      <c r="L16" s="191">
        <v>81.445214600000014</v>
      </c>
      <c r="M16" s="191">
        <v>83.577635819999998</v>
      </c>
      <c r="N16" s="191">
        <v>85.080388240000005</v>
      </c>
      <c r="O16" s="13" t="s">
        <v>614</v>
      </c>
    </row>
    <row r="17" spans="1:15" s="114" customFormat="1" ht="9.75" thickBot="1">
      <c r="A17" s="346" t="s">
        <v>595</v>
      </c>
      <c r="B17" s="196">
        <v>21345.744626979998</v>
      </c>
      <c r="C17" s="196">
        <v>20723.622505619998</v>
      </c>
      <c r="D17" s="196">
        <v>20641.270919950002</v>
      </c>
      <c r="E17" s="196">
        <v>21537.211281209999</v>
      </c>
      <c r="F17" s="196">
        <v>21890.135015610002</v>
      </c>
      <c r="G17" s="196">
        <v>23069.997383910002</v>
      </c>
      <c r="H17" s="196">
        <v>23134.103154929999</v>
      </c>
      <c r="I17" s="196">
        <v>23948.034745659999</v>
      </c>
      <c r="J17" s="196">
        <v>24898.645405539999</v>
      </c>
      <c r="K17" s="196">
        <v>25265.578188000003</v>
      </c>
      <c r="L17" s="196">
        <v>25528.296482369999</v>
      </c>
      <c r="M17" s="196">
        <v>26399.97671055</v>
      </c>
      <c r="N17" s="196">
        <v>27561.391385490002</v>
      </c>
      <c r="O17" s="350" t="s">
        <v>1328</v>
      </c>
    </row>
    <row r="18" spans="1:15" ht="9.75" thickBot="1">
      <c r="A18" s="573"/>
      <c r="B18" s="574"/>
      <c r="C18" s="574"/>
      <c r="D18" s="574"/>
      <c r="E18" s="574"/>
      <c r="F18" s="574"/>
      <c r="G18" s="574"/>
      <c r="H18" s="574"/>
      <c r="I18" s="574"/>
      <c r="J18" s="574"/>
      <c r="K18" s="574"/>
      <c r="L18" s="574"/>
      <c r="M18" s="574"/>
      <c r="N18" s="574"/>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C34" sqref="C34"/>
    </sheetView>
  </sheetViews>
  <sheetFormatPr defaultColWidth="9.140625" defaultRowHeight="9"/>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560" t="s">
        <v>616</v>
      </c>
      <c r="B1" s="561"/>
      <c r="C1" s="561"/>
      <c r="D1" s="561"/>
      <c r="E1" s="561"/>
      <c r="F1" s="561"/>
      <c r="G1" s="561"/>
      <c r="H1" s="561"/>
      <c r="I1" s="561"/>
      <c r="J1" s="561"/>
      <c r="K1" s="561"/>
      <c r="L1" s="561"/>
      <c r="M1" s="561"/>
      <c r="N1" s="561"/>
      <c r="O1" s="562"/>
    </row>
    <row r="2" spans="1:15" s="360" customFormat="1" ht="11.25" customHeight="1">
      <c r="A2" s="576" t="s">
        <v>1338</v>
      </c>
      <c r="B2" s="577"/>
      <c r="C2" s="577"/>
      <c r="D2" s="577"/>
      <c r="E2" s="577"/>
      <c r="F2" s="577"/>
      <c r="G2" s="577"/>
      <c r="H2" s="577"/>
      <c r="I2" s="577"/>
      <c r="J2" s="577"/>
      <c r="K2" s="577"/>
      <c r="L2" s="577"/>
      <c r="M2" s="577"/>
      <c r="N2" s="577"/>
      <c r="O2" s="578"/>
    </row>
    <row r="3" spans="1:15" s="4" customFormat="1" ht="8.25" customHeight="1" thickBot="1">
      <c r="A3" s="359"/>
      <c r="B3" s="317"/>
      <c r="C3" s="317"/>
      <c r="D3" s="317"/>
      <c r="E3" s="317"/>
      <c r="F3" s="317"/>
      <c r="G3" s="317"/>
      <c r="H3" s="317"/>
      <c r="I3" s="317"/>
      <c r="J3" s="317"/>
      <c r="K3" s="317"/>
      <c r="L3" s="317"/>
      <c r="M3" s="317"/>
      <c r="N3" s="317"/>
      <c r="O3" s="358"/>
    </row>
    <row r="4" spans="1:15"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342" t="s">
        <v>354</v>
      </c>
    </row>
    <row r="5" spans="1:15" s="114" customFormat="1">
      <c r="A5" s="343" t="s">
        <v>583</v>
      </c>
      <c r="B5" s="344">
        <v>6045.6518333099993</v>
      </c>
      <c r="C5" s="344">
        <v>5930.5079789000001</v>
      </c>
      <c r="D5" s="344">
        <v>6317.2463877099999</v>
      </c>
      <c r="E5" s="344">
        <v>6420.9790675500008</v>
      </c>
      <c r="F5" s="344">
        <v>6556.7402989900002</v>
      </c>
      <c r="G5" s="344">
        <v>6834.8486111500006</v>
      </c>
      <c r="H5" s="344">
        <v>6681.4439253099999</v>
      </c>
      <c r="I5" s="344">
        <v>7228.4853997599994</v>
      </c>
      <c r="J5" s="344">
        <v>6860.3062038799999</v>
      </c>
      <c r="K5" s="344">
        <v>6773.1270547100012</v>
      </c>
      <c r="L5" s="344">
        <v>6745.7720818400003</v>
      </c>
      <c r="M5" s="344">
        <v>6249.5075210599998</v>
      </c>
      <c r="N5" s="344">
        <v>6533.8607143700001</v>
      </c>
      <c r="O5" s="345" t="s">
        <v>603</v>
      </c>
    </row>
    <row r="6" spans="1:15">
      <c r="A6" s="105" t="s">
        <v>584</v>
      </c>
      <c r="B6" s="76">
        <v>6045.6518333099993</v>
      </c>
      <c r="C6" s="76">
        <v>5930.5079789000001</v>
      </c>
      <c r="D6" s="76">
        <v>6317.2463877099999</v>
      </c>
      <c r="E6" s="76">
        <v>6420.9790675500008</v>
      </c>
      <c r="F6" s="76">
        <v>6556.7402989900002</v>
      </c>
      <c r="G6" s="76">
        <v>6834.8486111500006</v>
      </c>
      <c r="H6" s="76">
        <v>6681.4439253099999</v>
      </c>
      <c r="I6" s="76">
        <v>7228.4853997599994</v>
      </c>
      <c r="J6" s="76">
        <v>6860.3062038799999</v>
      </c>
      <c r="K6" s="76">
        <v>6773.1270547100012</v>
      </c>
      <c r="L6" s="76">
        <v>6745.7720818400003</v>
      </c>
      <c r="M6" s="76">
        <v>6249.5075210599998</v>
      </c>
      <c r="N6" s="76">
        <v>6533.8607143700001</v>
      </c>
      <c r="O6" s="106" t="s">
        <v>606</v>
      </c>
    </row>
    <row r="7" spans="1:15" s="114" customFormat="1">
      <c r="A7" s="343" t="s">
        <v>585</v>
      </c>
      <c r="B7" s="112">
        <v>11998.361826410001</v>
      </c>
      <c r="C7" s="112">
        <v>11432.621367469997</v>
      </c>
      <c r="D7" s="112">
        <v>10910.374019950003</v>
      </c>
      <c r="E7" s="112">
        <v>11650.092980429999</v>
      </c>
      <c r="F7" s="112">
        <v>11830.61812438</v>
      </c>
      <c r="G7" s="112">
        <v>12635.58416722</v>
      </c>
      <c r="H7" s="112">
        <v>12822.884972600001</v>
      </c>
      <c r="I7" s="112">
        <v>13036.702406209999</v>
      </c>
      <c r="J7" s="112">
        <v>14264.947024810001</v>
      </c>
      <c r="K7" s="112">
        <v>14664.279191380003</v>
      </c>
      <c r="L7" s="112">
        <v>14806.147160099998</v>
      </c>
      <c r="M7" s="112">
        <v>16107.618904659997</v>
      </c>
      <c r="N7" s="112">
        <v>16908.253932700001</v>
      </c>
      <c r="O7" s="345" t="s">
        <v>604</v>
      </c>
    </row>
    <row r="8" spans="1:15">
      <c r="A8" s="105" t="s">
        <v>586</v>
      </c>
      <c r="B8" s="76">
        <v>5795.8256341199985</v>
      </c>
      <c r="C8" s="76">
        <v>5488.876519219999</v>
      </c>
      <c r="D8" s="76">
        <v>5126.2734955300011</v>
      </c>
      <c r="E8" s="76">
        <v>5545.18188388</v>
      </c>
      <c r="F8" s="76">
        <v>5548.6847395799996</v>
      </c>
      <c r="G8" s="76">
        <v>6423.7542399699996</v>
      </c>
      <c r="H8" s="76">
        <v>7431.3875449200004</v>
      </c>
      <c r="I8" s="76">
        <v>8816.6695615199988</v>
      </c>
      <c r="J8" s="76">
        <v>9591.7427585200003</v>
      </c>
      <c r="K8" s="76">
        <v>9890.2093918400042</v>
      </c>
      <c r="L8" s="76">
        <v>9822.7932894999976</v>
      </c>
      <c r="M8" s="76">
        <v>10857.327081470001</v>
      </c>
      <c r="N8" s="76">
        <v>11634.538990310002</v>
      </c>
      <c r="O8" s="106" t="s">
        <v>607</v>
      </c>
    </row>
    <row r="9" spans="1:15">
      <c r="A9" s="105" t="s">
        <v>587</v>
      </c>
      <c r="B9" s="76">
        <v>780.51372400000002</v>
      </c>
      <c r="C9" s="76">
        <v>780.77032918000009</v>
      </c>
      <c r="D9" s="76">
        <v>764.45811471999991</v>
      </c>
      <c r="E9" s="76">
        <v>777.04043600999978</v>
      </c>
      <c r="F9" s="76">
        <v>813.08403162000002</v>
      </c>
      <c r="G9" s="76">
        <v>853.0574015599999</v>
      </c>
      <c r="H9" s="76">
        <v>871.38729319000004</v>
      </c>
      <c r="I9" s="76">
        <v>833.89362803000017</v>
      </c>
      <c r="J9" s="76">
        <v>797.32132568000009</v>
      </c>
      <c r="K9" s="76">
        <v>799.54457736999996</v>
      </c>
      <c r="L9" s="76">
        <v>796.25103615</v>
      </c>
      <c r="M9" s="76">
        <v>916.85074788999975</v>
      </c>
      <c r="N9" s="76">
        <v>931.57172949000005</v>
      </c>
      <c r="O9" s="106" t="s">
        <v>608</v>
      </c>
    </row>
    <row r="10" spans="1:15">
      <c r="A10" s="105" t="s">
        <v>588</v>
      </c>
      <c r="B10" s="76">
        <v>1304.8945711000001</v>
      </c>
      <c r="C10" s="76">
        <v>1224.8136424899999</v>
      </c>
      <c r="D10" s="76">
        <v>1180.43207794</v>
      </c>
      <c r="E10" s="76">
        <v>1147.2563747200002</v>
      </c>
      <c r="F10" s="76">
        <v>1194.6043496000002</v>
      </c>
      <c r="G10" s="76">
        <v>1161.8645249900001</v>
      </c>
      <c r="H10" s="76">
        <v>1172.2035222999998</v>
      </c>
      <c r="I10" s="76">
        <v>1232.8341712300005</v>
      </c>
      <c r="J10" s="76">
        <v>1575.5859671000003</v>
      </c>
      <c r="K10" s="76">
        <v>1632.3740083800003</v>
      </c>
      <c r="L10" s="76">
        <v>1833.3828453200001</v>
      </c>
      <c r="M10" s="76">
        <v>1929.6573124899996</v>
      </c>
      <c r="N10" s="76">
        <v>1893.2308422000003</v>
      </c>
      <c r="O10" s="106" t="s">
        <v>609</v>
      </c>
    </row>
    <row r="11" spans="1:15">
      <c r="A11" s="105" t="s">
        <v>589</v>
      </c>
      <c r="B11" s="76">
        <v>4117.1278971900001</v>
      </c>
      <c r="C11" s="76">
        <v>3938.1608765800001</v>
      </c>
      <c r="D11" s="76">
        <v>3839.2103317600004</v>
      </c>
      <c r="E11" s="76">
        <v>4180.6142858200001</v>
      </c>
      <c r="F11" s="76">
        <v>4274.2450035800002</v>
      </c>
      <c r="G11" s="76">
        <v>4196.9080007000002</v>
      </c>
      <c r="H11" s="76">
        <v>3347.90661219</v>
      </c>
      <c r="I11" s="76">
        <v>2153.3050454300001</v>
      </c>
      <c r="J11" s="76">
        <v>2300.29697351</v>
      </c>
      <c r="K11" s="76">
        <v>2342.1512137899999</v>
      </c>
      <c r="L11" s="76">
        <v>2353.7199891299997</v>
      </c>
      <c r="M11" s="76">
        <v>2403.7837628099996</v>
      </c>
      <c r="N11" s="76">
        <v>2448.9123706999994</v>
      </c>
      <c r="O11" s="106" t="s">
        <v>610</v>
      </c>
    </row>
    <row r="12" spans="1:15" s="114" customFormat="1">
      <c r="A12" s="343" t="s">
        <v>590</v>
      </c>
      <c r="B12" s="95">
        <v>92.665677219999992</v>
      </c>
      <c r="C12" s="95">
        <v>90.056049109999989</v>
      </c>
      <c r="D12" s="95">
        <v>89.481907210000003</v>
      </c>
      <c r="E12" s="95">
        <v>90.491144640000002</v>
      </c>
      <c r="F12" s="95">
        <v>89.033099269999994</v>
      </c>
      <c r="G12" s="95">
        <v>105.92064289000001</v>
      </c>
      <c r="H12" s="95">
        <v>105.02014229999999</v>
      </c>
      <c r="I12" s="95">
        <v>105.58022936</v>
      </c>
      <c r="J12" s="95">
        <v>105.82806568999999</v>
      </c>
      <c r="K12" s="95">
        <v>104.76060862000001</v>
      </c>
      <c r="L12" s="95">
        <v>104.88805232000001</v>
      </c>
      <c r="M12" s="95">
        <v>105.56434667999999</v>
      </c>
      <c r="N12" s="95">
        <v>106.36203187000001</v>
      </c>
      <c r="O12" s="345" t="s">
        <v>605</v>
      </c>
    </row>
    <row r="13" spans="1:15">
      <c r="A13" s="105" t="s">
        <v>591</v>
      </c>
      <c r="B13" s="76">
        <v>0</v>
      </c>
      <c r="C13" s="76">
        <v>0</v>
      </c>
      <c r="D13" s="76">
        <v>0</v>
      </c>
      <c r="E13" s="76">
        <v>0</v>
      </c>
      <c r="F13" s="76">
        <v>0</v>
      </c>
      <c r="G13" s="76">
        <v>0</v>
      </c>
      <c r="H13" s="76">
        <v>0</v>
      </c>
      <c r="I13" s="76">
        <v>0</v>
      </c>
      <c r="J13" s="76">
        <v>0</v>
      </c>
      <c r="K13" s="76">
        <v>0</v>
      </c>
      <c r="L13" s="76">
        <v>0</v>
      </c>
      <c r="M13" s="76">
        <v>0</v>
      </c>
      <c r="N13" s="76">
        <v>0</v>
      </c>
      <c r="O13" s="106" t="s">
        <v>611</v>
      </c>
    </row>
    <row r="14" spans="1:15">
      <c r="A14" s="105" t="s">
        <v>592</v>
      </c>
      <c r="B14" s="76">
        <v>24.561096190000001</v>
      </c>
      <c r="C14" s="76">
        <v>23.672818889999999</v>
      </c>
      <c r="D14" s="76">
        <v>24.846098259999998</v>
      </c>
      <c r="E14" s="76">
        <v>24.724852210000002</v>
      </c>
      <c r="F14" s="76">
        <v>24.35255931</v>
      </c>
      <c r="G14" s="76">
        <v>26.414451379999999</v>
      </c>
      <c r="H14" s="76">
        <v>25.284799900000003</v>
      </c>
      <c r="I14" s="76">
        <v>24.599322860000001</v>
      </c>
      <c r="J14" s="76">
        <v>24.681473799999999</v>
      </c>
      <c r="K14" s="76">
        <v>23.672111730000001</v>
      </c>
      <c r="L14" s="76">
        <v>23.60800059</v>
      </c>
      <c r="M14" s="76">
        <v>22.305111789999998</v>
      </c>
      <c r="N14" s="76">
        <v>21.591432059999999</v>
      </c>
      <c r="O14" s="106" t="s">
        <v>612</v>
      </c>
    </row>
    <row r="15" spans="1:15" ht="18">
      <c r="A15" s="105" t="s">
        <v>593</v>
      </c>
      <c r="B15" s="76">
        <v>0.27850000000000003</v>
      </c>
      <c r="C15" s="76">
        <v>0.27850000000000003</v>
      </c>
      <c r="D15" s="76">
        <v>0.27850000000000003</v>
      </c>
      <c r="E15" s="76">
        <v>0.27850000000000003</v>
      </c>
      <c r="F15" s="76">
        <v>0.27850000000000003</v>
      </c>
      <c r="G15" s="76">
        <v>0.36649999999999999</v>
      </c>
      <c r="H15" s="76">
        <v>0.36649999999999999</v>
      </c>
      <c r="I15" s="76">
        <v>0.36649999999999999</v>
      </c>
      <c r="J15" s="76">
        <v>0.36649999999999999</v>
      </c>
      <c r="K15" s="76">
        <v>0.36649999999999999</v>
      </c>
      <c r="L15" s="76">
        <v>0.36649999999999999</v>
      </c>
      <c r="M15" s="76">
        <v>0.36649999999999999</v>
      </c>
      <c r="N15" s="76">
        <v>0.36649999999999999</v>
      </c>
      <c r="O15" s="106" t="s">
        <v>613</v>
      </c>
    </row>
    <row r="16" spans="1:15">
      <c r="A16" s="105" t="s">
        <v>594</v>
      </c>
      <c r="B16" s="76">
        <v>67.826081029999997</v>
      </c>
      <c r="C16" s="76">
        <v>66.104730219999993</v>
      </c>
      <c r="D16" s="76">
        <v>64.357308950000004</v>
      </c>
      <c r="E16" s="76">
        <v>65.487792429999999</v>
      </c>
      <c r="F16" s="76">
        <v>64.402039959999996</v>
      </c>
      <c r="G16" s="76">
        <v>79.139691510000006</v>
      </c>
      <c r="H16" s="76">
        <v>79.368842399999991</v>
      </c>
      <c r="I16" s="76">
        <v>80.614406500000001</v>
      </c>
      <c r="J16" s="76">
        <v>80.780091889999994</v>
      </c>
      <c r="K16" s="76">
        <v>80.721996890000014</v>
      </c>
      <c r="L16" s="76">
        <v>80.913551730000009</v>
      </c>
      <c r="M16" s="76">
        <v>82.892734889999986</v>
      </c>
      <c r="N16" s="76">
        <v>84.404099810000005</v>
      </c>
      <c r="O16" s="106" t="s">
        <v>614</v>
      </c>
    </row>
    <row r="17" spans="1:15" s="114" customFormat="1" ht="9.75" thickBot="1">
      <c r="A17" s="346" t="s">
        <v>595</v>
      </c>
      <c r="B17" s="213">
        <v>18136.67933694</v>
      </c>
      <c r="C17" s="213">
        <v>17453.185395479999</v>
      </c>
      <c r="D17" s="213">
        <v>17317.102314870004</v>
      </c>
      <c r="E17" s="213">
        <v>18161.56319262</v>
      </c>
      <c r="F17" s="213">
        <v>18476.391522640002</v>
      </c>
      <c r="G17" s="213">
        <v>19576.353421259999</v>
      </c>
      <c r="H17" s="213">
        <v>19609.34904021</v>
      </c>
      <c r="I17" s="213">
        <v>20370.768035329998</v>
      </c>
      <c r="J17" s="213">
        <v>21231.081294380001</v>
      </c>
      <c r="K17" s="213">
        <v>21542.166854710002</v>
      </c>
      <c r="L17" s="213">
        <v>21656.807294259997</v>
      </c>
      <c r="M17" s="213">
        <v>22462.690772399998</v>
      </c>
      <c r="N17" s="213">
        <v>23548.476678940002</v>
      </c>
      <c r="O17" s="347" t="s">
        <v>5</v>
      </c>
    </row>
    <row r="18" spans="1:15" ht="9.75" thickBot="1">
      <c r="A18" s="568"/>
      <c r="B18" s="569"/>
      <c r="C18" s="569"/>
      <c r="D18" s="569"/>
      <c r="E18" s="569"/>
      <c r="F18" s="569"/>
      <c r="G18" s="569"/>
      <c r="H18" s="569"/>
      <c r="I18" s="569"/>
      <c r="J18" s="569"/>
      <c r="K18" s="569"/>
      <c r="L18" s="569"/>
      <c r="M18" s="569"/>
      <c r="N18" s="569"/>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C34" sqref="C34"/>
    </sheetView>
  </sheetViews>
  <sheetFormatPr defaultColWidth="9.140625" defaultRowHeight="9"/>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8"/>
    <col min="17" max="16384" width="9.140625" style="3"/>
  </cols>
  <sheetData>
    <row r="1" spans="1:16" s="1" customFormat="1" ht="12.75">
      <c r="A1" s="560" t="s">
        <v>617</v>
      </c>
      <c r="B1" s="561"/>
      <c r="C1" s="561"/>
      <c r="D1" s="561"/>
      <c r="E1" s="561"/>
      <c r="F1" s="561"/>
      <c r="G1" s="561"/>
      <c r="H1" s="561"/>
      <c r="I1" s="561"/>
      <c r="J1" s="561"/>
      <c r="K1" s="561"/>
      <c r="L1" s="561"/>
      <c r="M1" s="561"/>
      <c r="N1" s="561"/>
      <c r="O1" s="562"/>
      <c r="P1" s="364"/>
    </row>
    <row r="2" spans="1:16" s="360" customFormat="1" ht="12.75" customHeight="1">
      <c r="A2" s="570" t="s">
        <v>1339</v>
      </c>
      <c r="B2" s="571"/>
      <c r="C2" s="571"/>
      <c r="D2" s="571"/>
      <c r="E2" s="571"/>
      <c r="F2" s="571"/>
      <c r="G2" s="571"/>
      <c r="H2" s="571"/>
      <c r="I2" s="571"/>
      <c r="J2" s="571"/>
      <c r="K2" s="571"/>
      <c r="L2" s="571"/>
      <c r="M2" s="571"/>
      <c r="N2" s="571"/>
      <c r="O2" s="572"/>
      <c r="P2" s="365"/>
    </row>
    <row r="3" spans="1:16" s="4" customFormat="1" ht="5.25" customHeight="1" thickBot="1">
      <c r="A3" s="359"/>
      <c r="B3" s="317"/>
      <c r="C3" s="317"/>
      <c r="D3" s="317"/>
      <c r="E3" s="317"/>
      <c r="F3" s="317"/>
      <c r="G3" s="317"/>
      <c r="H3" s="317"/>
      <c r="I3" s="317"/>
      <c r="J3" s="317"/>
      <c r="K3" s="317"/>
      <c r="L3" s="317"/>
      <c r="M3" s="317"/>
      <c r="N3" s="317"/>
      <c r="O3" s="358"/>
      <c r="P3" s="69"/>
    </row>
    <row r="4" spans="1:16" ht="9.75" thickBot="1">
      <c r="A4" s="550" t="s">
        <v>6</v>
      </c>
      <c r="B4" s="70">
        <v>42186</v>
      </c>
      <c r="C4" s="70">
        <v>42217</v>
      </c>
      <c r="D4" s="70">
        <v>42248</v>
      </c>
      <c r="E4" s="70">
        <v>42278</v>
      </c>
      <c r="F4" s="70">
        <v>42309</v>
      </c>
      <c r="G4" s="70">
        <v>42339</v>
      </c>
      <c r="H4" s="70">
        <v>42370</v>
      </c>
      <c r="I4" s="70">
        <v>42401</v>
      </c>
      <c r="J4" s="70">
        <v>42430</v>
      </c>
      <c r="K4" s="70">
        <v>42461</v>
      </c>
      <c r="L4" s="70">
        <v>42491</v>
      </c>
      <c r="M4" s="70">
        <v>42522</v>
      </c>
      <c r="N4" s="70">
        <v>42552</v>
      </c>
      <c r="O4" s="342" t="s">
        <v>354</v>
      </c>
    </row>
    <row r="5" spans="1:16" s="114" customFormat="1">
      <c r="A5" s="343" t="s">
        <v>583</v>
      </c>
      <c r="B5" s="344">
        <v>1949.34971402</v>
      </c>
      <c r="C5" s="344">
        <v>2021.78589515</v>
      </c>
      <c r="D5" s="344">
        <v>2064.0780545199996</v>
      </c>
      <c r="E5" s="344">
        <v>2070.4254580300003</v>
      </c>
      <c r="F5" s="344">
        <v>2099.2858948299995</v>
      </c>
      <c r="G5" s="344">
        <v>2161.5014381199999</v>
      </c>
      <c r="H5" s="344">
        <v>2179.7534010200002</v>
      </c>
      <c r="I5" s="344">
        <v>2201.7202105299998</v>
      </c>
      <c r="J5" s="344">
        <v>2216.9534939499999</v>
      </c>
      <c r="K5" s="344">
        <v>2197.4066003100002</v>
      </c>
      <c r="L5" s="344">
        <v>2308.42820381</v>
      </c>
      <c r="M5" s="344">
        <v>2334.3062898500002</v>
      </c>
      <c r="N5" s="344">
        <v>2407.0131028800001</v>
      </c>
      <c r="O5" s="345" t="s">
        <v>603</v>
      </c>
      <c r="P5" s="97"/>
    </row>
    <row r="6" spans="1:16">
      <c r="A6" s="105" t="s">
        <v>584</v>
      </c>
      <c r="B6" s="76">
        <v>1949.34971402</v>
      </c>
      <c r="C6" s="76">
        <v>2021.78589515</v>
      </c>
      <c r="D6" s="76">
        <v>2064.0780545199996</v>
      </c>
      <c r="E6" s="76">
        <v>2070.4254580300003</v>
      </c>
      <c r="F6" s="76">
        <v>2099.2858948299995</v>
      </c>
      <c r="G6" s="76">
        <v>2161.5014381199999</v>
      </c>
      <c r="H6" s="76">
        <v>2179.7534010200002</v>
      </c>
      <c r="I6" s="76">
        <v>2201.7202105299998</v>
      </c>
      <c r="J6" s="76">
        <v>2216.9534939499999</v>
      </c>
      <c r="K6" s="76">
        <v>2197.4066003100002</v>
      </c>
      <c r="L6" s="76">
        <v>2308.42820381</v>
      </c>
      <c r="M6" s="76">
        <v>2334.3062898500002</v>
      </c>
      <c r="N6" s="76">
        <v>2407.0131028800001</v>
      </c>
      <c r="O6" s="106" t="s">
        <v>606</v>
      </c>
    </row>
    <row r="7" spans="1:16" s="114" customFormat="1">
      <c r="A7" s="343" t="s">
        <v>585</v>
      </c>
      <c r="B7" s="112">
        <v>347.25734525000001</v>
      </c>
      <c r="C7" s="112">
        <v>329.18537150999998</v>
      </c>
      <c r="D7" s="112">
        <v>329.37362531000002</v>
      </c>
      <c r="E7" s="112">
        <v>336.86422837999999</v>
      </c>
      <c r="F7" s="112">
        <v>338.33984665000003</v>
      </c>
      <c r="G7" s="112">
        <v>342.29599780000001</v>
      </c>
      <c r="H7" s="112">
        <v>342.3968046</v>
      </c>
      <c r="I7" s="112">
        <v>363.10413146999997</v>
      </c>
      <c r="J7" s="112">
        <v>435.53715682000001</v>
      </c>
      <c r="K7" s="112">
        <v>501.77235730999996</v>
      </c>
      <c r="L7" s="112">
        <v>529.69736727999998</v>
      </c>
      <c r="M7" s="112">
        <v>602.35167402000002</v>
      </c>
      <c r="N7" s="112">
        <v>586.28894005000006</v>
      </c>
      <c r="O7" s="345" t="s">
        <v>604</v>
      </c>
      <c r="P7" s="97"/>
    </row>
    <row r="8" spans="1:16">
      <c r="A8" s="105" t="s">
        <v>586</v>
      </c>
      <c r="B8" s="76">
        <v>4.3339375600000007</v>
      </c>
      <c r="C8" s="76">
        <v>3.29339095</v>
      </c>
      <c r="D8" s="76">
        <v>3.15271123</v>
      </c>
      <c r="E8" s="76">
        <v>3.2251981599999997</v>
      </c>
      <c r="F8" s="76">
        <v>3.0907703999999998</v>
      </c>
      <c r="G8" s="76">
        <v>3.2158336699999999</v>
      </c>
      <c r="H8" s="76">
        <v>2.9515495999999999</v>
      </c>
      <c r="I8" s="76">
        <v>2.9515495999999999</v>
      </c>
      <c r="J8" s="76">
        <v>3.1663576400000002</v>
      </c>
      <c r="K8" s="76">
        <v>3.45445644</v>
      </c>
      <c r="L8" s="76">
        <v>3.45445644</v>
      </c>
      <c r="M8" s="76">
        <v>3.6480571899999998</v>
      </c>
      <c r="N8" s="76">
        <v>3.8065664700000004</v>
      </c>
      <c r="O8" s="106" t="s">
        <v>607</v>
      </c>
    </row>
    <row r="9" spans="1:16">
      <c r="A9" s="105" t="s">
        <v>587</v>
      </c>
      <c r="B9" s="76">
        <v>183.943128</v>
      </c>
      <c r="C9" s="76">
        <v>179.38097999999999</v>
      </c>
      <c r="D9" s="76">
        <v>180.23864600000002</v>
      </c>
      <c r="E9" s="76">
        <v>186.20574774999997</v>
      </c>
      <c r="F9" s="76">
        <v>191.36982</v>
      </c>
      <c r="G9" s="76">
        <v>193.90528599999999</v>
      </c>
      <c r="H9" s="76">
        <v>194.78433164</v>
      </c>
      <c r="I9" s="76">
        <v>218.88557600000001</v>
      </c>
      <c r="J9" s="76">
        <v>228.78393607999999</v>
      </c>
      <c r="K9" s="76">
        <v>233.03755049999998</v>
      </c>
      <c r="L9" s="76">
        <v>241.39663231000003</v>
      </c>
      <c r="M9" s="76">
        <v>263.29530240000003</v>
      </c>
      <c r="N9" s="76">
        <v>249.60595160999998</v>
      </c>
      <c r="O9" s="106" t="s">
        <v>608</v>
      </c>
    </row>
    <row r="10" spans="1:16">
      <c r="A10" s="105" t="s">
        <v>588</v>
      </c>
      <c r="B10" s="76">
        <v>88.342709999999997</v>
      </c>
      <c r="C10" s="76">
        <v>81.435489999999987</v>
      </c>
      <c r="D10" s="76">
        <v>82.153220000000005</v>
      </c>
      <c r="E10" s="76">
        <v>82.222970000000004</v>
      </c>
      <c r="F10" s="76">
        <v>83.266492000000014</v>
      </c>
      <c r="G10" s="76">
        <v>83.283900000000003</v>
      </c>
      <c r="H10" s="76">
        <v>83.331653039999992</v>
      </c>
      <c r="I10" s="76">
        <v>78.399252459999985</v>
      </c>
      <c r="J10" s="76">
        <v>138.36400700999999</v>
      </c>
      <c r="K10" s="76">
        <v>194.37476577999999</v>
      </c>
      <c r="L10" s="76">
        <v>214.26494008</v>
      </c>
      <c r="M10" s="76">
        <v>260.03014578</v>
      </c>
      <c r="N10" s="76">
        <v>276.90015181000001</v>
      </c>
      <c r="O10" s="106" t="s">
        <v>609</v>
      </c>
    </row>
    <row r="11" spans="1:16">
      <c r="A11" s="105" t="s">
        <v>589</v>
      </c>
      <c r="B11" s="76">
        <v>70.637569690000007</v>
      </c>
      <c r="C11" s="76">
        <v>65.075510559999998</v>
      </c>
      <c r="D11" s="76">
        <v>63.82904808</v>
      </c>
      <c r="E11" s="76">
        <v>65.210312470000005</v>
      </c>
      <c r="F11" s="76">
        <v>60.612764249999998</v>
      </c>
      <c r="G11" s="76">
        <v>61.890978129999993</v>
      </c>
      <c r="H11" s="76">
        <v>61.329270319999999</v>
      </c>
      <c r="I11" s="76">
        <v>62.867753409999999</v>
      </c>
      <c r="J11" s="76">
        <v>65.222856089999993</v>
      </c>
      <c r="K11" s="76">
        <v>70.905584590000018</v>
      </c>
      <c r="L11" s="76">
        <v>70.581338450000004</v>
      </c>
      <c r="M11" s="76">
        <v>75.378168650000006</v>
      </c>
      <c r="N11" s="76">
        <v>55.976270159999999</v>
      </c>
      <c r="O11" s="106" t="s">
        <v>610</v>
      </c>
    </row>
    <row r="12" spans="1:16" s="114" customFormat="1">
      <c r="A12" s="343" t="s">
        <v>590</v>
      </c>
      <c r="B12" s="95">
        <v>21.808621239999997</v>
      </c>
      <c r="C12" s="95">
        <v>21.335619569999999</v>
      </c>
      <c r="D12" s="95">
        <v>20.836977909999998</v>
      </c>
      <c r="E12" s="95">
        <v>35.598256239999998</v>
      </c>
      <c r="F12" s="95">
        <v>35.450312869999998</v>
      </c>
      <c r="G12" s="95">
        <v>34.937646200000003</v>
      </c>
      <c r="H12" s="95">
        <v>34.963179539999999</v>
      </c>
      <c r="I12" s="95">
        <v>34.998212870000003</v>
      </c>
      <c r="J12" s="95">
        <v>34.976746199999994</v>
      </c>
      <c r="K12" s="95">
        <v>35.004179540000003</v>
      </c>
      <c r="L12" s="95">
        <v>34.926162869999999</v>
      </c>
      <c r="M12" s="95">
        <v>34.956450369999999</v>
      </c>
      <c r="N12" s="95">
        <v>34.943037869999998</v>
      </c>
      <c r="O12" s="345" t="s">
        <v>605</v>
      </c>
      <c r="P12" s="97"/>
    </row>
    <row r="13" spans="1:16">
      <c r="A13" s="105" t="s">
        <v>591</v>
      </c>
      <c r="B13" s="76">
        <v>2.3315000000000001</v>
      </c>
      <c r="C13" s="76">
        <v>1.8715900000000001</v>
      </c>
      <c r="D13" s="76">
        <v>1.3860399999999999</v>
      </c>
      <c r="E13" s="76">
        <v>1.3479099999999999</v>
      </c>
      <c r="F13" s="76">
        <v>1.2766</v>
      </c>
      <c r="G13" s="76">
        <v>0.77390000000000003</v>
      </c>
      <c r="H13" s="76">
        <v>0.80940000000000001</v>
      </c>
      <c r="I13" s="76">
        <v>0.85439999999999994</v>
      </c>
      <c r="J13" s="76">
        <v>0.84289999999999998</v>
      </c>
      <c r="K13" s="76">
        <v>0.88029999999999997</v>
      </c>
      <c r="L13" s="76">
        <v>0.86099999999999999</v>
      </c>
      <c r="M13" s="76">
        <v>0.89989999999999992</v>
      </c>
      <c r="N13" s="76">
        <v>0.89510000000000001</v>
      </c>
      <c r="O13" s="106" t="s">
        <v>611</v>
      </c>
    </row>
    <row r="14" spans="1:16">
      <c r="A14" s="105" t="s">
        <v>592</v>
      </c>
      <c r="B14" s="76">
        <v>0.13500000000000001</v>
      </c>
      <c r="C14" s="76">
        <v>0.13500000000000001</v>
      </c>
      <c r="D14" s="76">
        <v>0.13500000000000001</v>
      </c>
      <c r="E14" s="76">
        <v>0.2296</v>
      </c>
      <c r="F14" s="76">
        <v>0.2296</v>
      </c>
      <c r="G14" s="76">
        <v>0.2296</v>
      </c>
      <c r="H14" s="76">
        <v>0.2296</v>
      </c>
      <c r="I14" s="76">
        <v>0.13500000000000001</v>
      </c>
      <c r="J14" s="76">
        <v>0.2296</v>
      </c>
      <c r="K14" s="76">
        <v>0.2296</v>
      </c>
      <c r="L14" s="76">
        <v>0.13500000000000001</v>
      </c>
      <c r="M14" s="76">
        <v>0.13500000000000001</v>
      </c>
      <c r="N14" s="76">
        <v>0.13500000000000001</v>
      </c>
      <c r="O14" s="106" t="s">
        <v>612</v>
      </c>
    </row>
    <row r="15" spans="1:16" ht="18">
      <c r="A15" s="105" t="s">
        <v>593</v>
      </c>
      <c r="B15" s="76">
        <v>18.585999999999999</v>
      </c>
      <c r="C15" s="76">
        <v>18.585999999999999</v>
      </c>
      <c r="D15" s="76">
        <v>18.585999999999999</v>
      </c>
      <c r="E15" s="76">
        <v>33.398499999999999</v>
      </c>
      <c r="F15" s="76">
        <v>33.398499999999999</v>
      </c>
      <c r="G15" s="76">
        <v>33.398499999999999</v>
      </c>
      <c r="H15" s="76">
        <v>33.398499999999999</v>
      </c>
      <c r="I15" s="76">
        <v>33.398499999999999</v>
      </c>
      <c r="J15" s="76">
        <v>33.398499999999999</v>
      </c>
      <c r="K15" s="76">
        <v>33.398499999999999</v>
      </c>
      <c r="L15" s="76">
        <v>33.398499999999999</v>
      </c>
      <c r="M15" s="76">
        <v>33.398499999999999</v>
      </c>
      <c r="N15" s="76">
        <v>33.398499999999999</v>
      </c>
      <c r="O15" s="106" t="s">
        <v>613</v>
      </c>
    </row>
    <row r="16" spans="1:16">
      <c r="A16" s="105" t="s">
        <v>594</v>
      </c>
      <c r="B16" s="76">
        <v>0.75612124000000003</v>
      </c>
      <c r="C16" s="76">
        <v>0.74302957000000003</v>
      </c>
      <c r="D16" s="76">
        <v>0.72993791000000008</v>
      </c>
      <c r="E16" s="76">
        <v>0.62224624000000006</v>
      </c>
      <c r="F16" s="76">
        <v>0.54561287000000003</v>
      </c>
      <c r="G16" s="76">
        <v>0.53564620000000007</v>
      </c>
      <c r="H16" s="76">
        <v>0.52567954000000006</v>
      </c>
      <c r="I16" s="76">
        <v>0.61031287000000012</v>
      </c>
      <c r="J16" s="76">
        <v>0.50574620000000003</v>
      </c>
      <c r="K16" s="76">
        <v>0.49577954000000002</v>
      </c>
      <c r="L16" s="76">
        <v>0.53166287000000001</v>
      </c>
      <c r="M16" s="76">
        <v>0.5230503700000001</v>
      </c>
      <c r="N16" s="76">
        <v>0.51443787000000007</v>
      </c>
      <c r="O16" s="106" t="s">
        <v>614</v>
      </c>
    </row>
    <row r="17" spans="1:16" s="114" customFormat="1" ht="9.75" thickBot="1">
      <c r="A17" s="346" t="s">
        <v>595</v>
      </c>
      <c r="B17" s="213">
        <v>2318.4156805099997</v>
      </c>
      <c r="C17" s="213">
        <v>2372.3068862299997</v>
      </c>
      <c r="D17" s="213">
        <v>2414.2886577399995</v>
      </c>
      <c r="E17" s="213">
        <v>2442.8879426500002</v>
      </c>
      <c r="F17" s="213">
        <v>2473.0760543499991</v>
      </c>
      <c r="G17" s="213">
        <v>2538.7350821199998</v>
      </c>
      <c r="H17" s="213">
        <v>2557.1133851600002</v>
      </c>
      <c r="I17" s="213">
        <v>2599.8225548699997</v>
      </c>
      <c r="J17" s="213">
        <v>2687.4673969699998</v>
      </c>
      <c r="K17" s="213">
        <v>2734.1831371600001</v>
      </c>
      <c r="L17" s="213">
        <v>2873.0517339600001</v>
      </c>
      <c r="M17" s="213">
        <v>2971.6144142400003</v>
      </c>
      <c r="N17" s="213">
        <v>3028.2450808000003</v>
      </c>
      <c r="O17" s="347" t="s">
        <v>5</v>
      </c>
      <c r="P17" s="97"/>
    </row>
    <row r="18" spans="1:16" ht="9.75" thickBot="1">
      <c r="A18" s="573"/>
      <c r="B18" s="574"/>
      <c r="C18" s="574"/>
      <c r="D18" s="574"/>
      <c r="E18" s="574"/>
      <c r="F18" s="574"/>
      <c r="G18" s="574"/>
      <c r="H18" s="574"/>
      <c r="I18" s="574"/>
      <c r="J18" s="574"/>
      <c r="K18" s="574"/>
      <c r="L18" s="574"/>
      <c r="M18" s="574"/>
      <c r="N18" s="574"/>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C34" sqref="C34"/>
    </sheetView>
  </sheetViews>
  <sheetFormatPr defaultColWidth="9.140625" defaultRowHeight="9"/>
  <cols>
    <col min="1" max="1" width="31.140625" style="3" customWidth="1"/>
    <col min="2" max="14" width="7.85546875" style="3" customWidth="1"/>
    <col min="15" max="15" width="20.7109375" style="3" bestFit="1" customWidth="1"/>
    <col min="16" max="16384" width="9.140625" style="3"/>
  </cols>
  <sheetData>
    <row r="1" spans="1:16" s="1" customFormat="1" ht="12.75">
      <c r="A1" s="560" t="s">
        <v>618</v>
      </c>
      <c r="B1" s="561"/>
      <c r="C1" s="561"/>
      <c r="D1" s="561"/>
      <c r="E1" s="561"/>
      <c r="F1" s="561"/>
      <c r="G1" s="561"/>
      <c r="H1" s="561"/>
      <c r="I1" s="561"/>
      <c r="J1" s="561"/>
      <c r="K1" s="561"/>
      <c r="L1" s="561"/>
      <c r="M1" s="561"/>
      <c r="N1" s="561"/>
      <c r="O1" s="562"/>
    </row>
    <row r="2" spans="1:16" s="360" customFormat="1" ht="12.75" customHeight="1">
      <c r="A2" s="576" t="s">
        <v>1340</v>
      </c>
      <c r="B2" s="577"/>
      <c r="C2" s="577"/>
      <c r="D2" s="577"/>
      <c r="E2" s="577"/>
      <c r="F2" s="577"/>
      <c r="G2" s="577"/>
      <c r="H2" s="577"/>
      <c r="I2" s="577"/>
      <c r="J2" s="577"/>
      <c r="K2" s="577"/>
      <c r="L2" s="577"/>
      <c r="M2" s="577"/>
      <c r="N2" s="577"/>
      <c r="O2" s="578"/>
      <c r="P2" s="365"/>
    </row>
    <row r="3" spans="1:16" s="4" customFormat="1" ht="6" customHeight="1" thickBot="1">
      <c r="A3" s="359"/>
      <c r="B3" s="317"/>
      <c r="C3" s="317"/>
      <c r="D3" s="317"/>
      <c r="E3" s="317"/>
      <c r="F3" s="317"/>
      <c r="G3" s="317"/>
      <c r="H3" s="317"/>
      <c r="I3" s="317"/>
      <c r="J3" s="317"/>
      <c r="K3" s="317"/>
      <c r="L3" s="317"/>
      <c r="M3" s="317"/>
      <c r="N3" s="317"/>
      <c r="O3" s="358"/>
    </row>
    <row r="4" spans="1:16"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342" t="s">
        <v>354</v>
      </c>
    </row>
    <row r="5" spans="1:16" s="114" customFormat="1">
      <c r="A5" s="343" t="s">
        <v>583</v>
      </c>
      <c r="B5" s="344">
        <v>779.71509669</v>
      </c>
      <c r="C5" s="344">
        <v>788.54943950000006</v>
      </c>
      <c r="D5" s="344">
        <v>804.27604101000009</v>
      </c>
      <c r="E5" s="344">
        <v>820.53697965999993</v>
      </c>
      <c r="F5" s="344">
        <v>824.03940122000017</v>
      </c>
      <c r="G5" s="344">
        <v>840.88894123999989</v>
      </c>
      <c r="H5" s="344">
        <v>852.15569186999994</v>
      </c>
      <c r="I5" s="344">
        <v>860.04041041999983</v>
      </c>
      <c r="J5" s="344">
        <v>861.01472224000008</v>
      </c>
      <c r="K5" s="344">
        <v>854.63561262000007</v>
      </c>
      <c r="L5" s="344">
        <v>858.31877408999992</v>
      </c>
      <c r="M5" s="344">
        <v>853.46153729999992</v>
      </c>
      <c r="N5" s="344">
        <v>867.17919459000007</v>
      </c>
      <c r="O5" s="345" t="s">
        <v>603</v>
      </c>
    </row>
    <row r="6" spans="1:16">
      <c r="A6" s="105" t="s">
        <v>584</v>
      </c>
      <c r="B6" s="76">
        <v>779.71509669</v>
      </c>
      <c r="C6" s="76">
        <v>788.54943950000006</v>
      </c>
      <c r="D6" s="76">
        <v>804.27604101000009</v>
      </c>
      <c r="E6" s="76">
        <v>820.53697965999993</v>
      </c>
      <c r="F6" s="76">
        <v>824.03940122000017</v>
      </c>
      <c r="G6" s="76">
        <v>840.88894123999989</v>
      </c>
      <c r="H6" s="76">
        <v>852.15569186999994</v>
      </c>
      <c r="I6" s="76">
        <v>860.04041041999983</v>
      </c>
      <c r="J6" s="76">
        <v>861.01472224000008</v>
      </c>
      <c r="K6" s="76">
        <v>854.63561262000007</v>
      </c>
      <c r="L6" s="76">
        <v>858.31877408999992</v>
      </c>
      <c r="M6" s="76">
        <v>853.46153729999992</v>
      </c>
      <c r="N6" s="76">
        <v>867.17919459000007</v>
      </c>
      <c r="O6" s="106" t="s">
        <v>606</v>
      </c>
    </row>
    <row r="7" spans="1:16" s="114" customFormat="1">
      <c r="A7" s="343" t="s">
        <v>585</v>
      </c>
      <c r="B7" s="112">
        <v>110.93451284000001</v>
      </c>
      <c r="C7" s="112">
        <v>109.58078440999999</v>
      </c>
      <c r="D7" s="112">
        <v>105.60390633</v>
      </c>
      <c r="E7" s="112">
        <v>112.22316628000002</v>
      </c>
      <c r="F7" s="112">
        <v>116.62803739999998</v>
      </c>
      <c r="G7" s="112">
        <v>114.01993929</v>
      </c>
      <c r="H7" s="112">
        <v>115.48503768999998</v>
      </c>
      <c r="I7" s="112">
        <v>117.40374504</v>
      </c>
      <c r="J7" s="112">
        <v>119.08199195</v>
      </c>
      <c r="K7" s="112">
        <v>134.59258351</v>
      </c>
      <c r="L7" s="112">
        <v>140.11868006</v>
      </c>
      <c r="M7" s="112">
        <v>112.04813605</v>
      </c>
      <c r="N7" s="112">
        <v>117.32858060000001</v>
      </c>
      <c r="O7" s="345" t="s">
        <v>604</v>
      </c>
    </row>
    <row r="8" spans="1:16">
      <c r="A8" s="105" t="s">
        <v>586</v>
      </c>
      <c r="B8" s="76">
        <v>0</v>
      </c>
      <c r="C8" s="76">
        <v>0</v>
      </c>
      <c r="D8" s="76">
        <v>0</v>
      </c>
      <c r="E8" s="76">
        <v>0</v>
      </c>
      <c r="F8" s="76">
        <v>0</v>
      </c>
      <c r="G8" s="76">
        <v>0</v>
      </c>
      <c r="H8" s="76">
        <v>0</v>
      </c>
      <c r="I8" s="76">
        <v>0</v>
      </c>
      <c r="J8" s="76">
        <v>0</v>
      </c>
      <c r="K8" s="76">
        <v>0</v>
      </c>
      <c r="L8" s="76">
        <v>0</v>
      </c>
      <c r="M8" s="76">
        <v>0</v>
      </c>
      <c r="N8" s="76">
        <v>0</v>
      </c>
      <c r="O8" s="106" t="s">
        <v>607</v>
      </c>
    </row>
    <row r="9" spans="1:16">
      <c r="A9" s="105" t="s">
        <v>587</v>
      </c>
      <c r="B9" s="76">
        <v>41.535819199999999</v>
      </c>
      <c r="C9" s="76">
        <v>42.307579500000003</v>
      </c>
      <c r="D9" s="76">
        <v>41.419344350000003</v>
      </c>
      <c r="E9" s="76">
        <v>46.552476650000003</v>
      </c>
      <c r="F9" s="76">
        <v>52.560274800000002</v>
      </c>
      <c r="G9" s="76">
        <v>50.5446466</v>
      </c>
      <c r="H9" s="76">
        <v>51.246979399999994</v>
      </c>
      <c r="I9" s="76">
        <v>51.650530150000002</v>
      </c>
      <c r="J9" s="76">
        <v>45.2245025</v>
      </c>
      <c r="K9" s="76">
        <v>51.850817550000002</v>
      </c>
      <c r="L9" s="76">
        <v>51.523811899999998</v>
      </c>
      <c r="M9" s="76">
        <v>42.717303549999997</v>
      </c>
      <c r="N9" s="76">
        <v>44.338840800000007</v>
      </c>
      <c r="O9" s="106" t="s">
        <v>608</v>
      </c>
    </row>
    <row r="10" spans="1:16" ht="11.25" customHeight="1">
      <c r="A10" s="105" t="s">
        <v>588</v>
      </c>
      <c r="B10" s="76">
        <v>21.603928</v>
      </c>
      <c r="C10" s="76">
        <v>22.542789639999999</v>
      </c>
      <c r="D10" s="76">
        <v>21.642243999999998</v>
      </c>
      <c r="E10" s="76">
        <v>21.253816</v>
      </c>
      <c r="F10" s="76">
        <v>20.330176000000002</v>
      </c>
      <c r="G10" s="76">
        <v>21.075448000000002</v>
      </c>
      <c r="H10" s="76">
        <v>21.566611999999999</v>
      </c>
      <c r="I10" s="76">
        <v>21.728027999999998</v>
      </c>
      <c r="J10" s="76">
        <v>28.638535999999998</v>
      </c>
      <c r="K10" s="76">
        <v>33.548313200000003</v>
      </c>
      <c r="L10" s="76">
        <v>39.323700070000008</v>
      </c>
      <c r="M10" s="76">
        <v>36.863268349999998</v>
      </c>
      <c r="N10" s="76">
        <v>41.428853850000003</v>
      </c>
      <c r="O10" s="106" t="s">
        <v>609</v>
      </c>
    </row>
    <row r="11" spans="1:16">
      <c r="A11" s="105" t="s">
        <v>589</v>
      </c>
      <c r="B11" s="76">
        <v>47.794765640000008</v>
      </c>
      <c r="C11" s="76">
        <v>44.730415269999995</v>
      </c>
      <c r="D11" s="76">
        <v>42.54231798</v>
      </c>
      <c r="E11" s="76">
        <v>44.416873630000005</v>
      </c>
      <c r="F11" s="76">
        <v>43.737586599999993</v>
      </c>
      <c r="G11" s="76">
        <v>42.399844689999995</v>
      </c>
      <c r="H11" s="76">
        <v>42.671446289999999</v>
      </c>
      <c r="I11" s="76">
        <v>44.025186890000001</v>
      </c>
      <c r="J11" s="76">
        <v>45.218953450000001</v>
      </c>
      <c r="K11" s="76">
        <v>49.19345276</v>
      </c>
      <c r="L11" s="76">
        <v>49.271168090000003</v>
      </c>
      <c r="M11" s="76">
        <v>32.467564150000001</v>
      </c>
      <c r="N11" s="76">
        <v>31.560885949999999</v>
      </c>
      <c r="O11" s="106" t="s">
        <v>610</v>
      </c>
    </row>
    <row r="12" spans="1:16" s="114" customFormat="1">
      <c r="A12" s="343" t="s">
        <v>590</v>
      </c>
      <c r="B12" s="95">
        <v>0</v>
      </c>
      <c r="C12" s="95">
        <v>0</v>
      </c>
      <c r="D12" s="95">
        <v>0</v>
      </c>
      <c r="E12" s="95">
        <v>0</v>
      </c>
      <c r="F12" s="95">
        <v>0</v>
      </c>
      <c r="G12" s="95">
        <v>0</v>
      </c>
      <c r="H12" s="95">
        <v>0</v>
      </c>
      <c r="I12" s="95">
        <v>0</v>
      </c>
      <c r="J12" s="95">
        <v>0</v>
      </c>
      <c r="K12" s="95">
        <v>0</v>
      </c>
      <c r="L12" s="95">
        <v>0</v>
      </c>
      <c r="M12" s="95">
        <v>0.16185056</v>
      </c>
      <c r="N12" s="95">
        <v>0.16185056</v>
      </c>
      <c r="O12" s="345" t="s">
        <v>605</v>
      </c>
    </row>
    <row r="13" spans="1:16">
      <c r="A13" s="105" t="s">
        <v>591</v>
      </c>
      <c r="B13" s="76">
        <v>0</v>
      </c>
      <c r="C13" s="76">
        <v>0</v>
      </c>
      <c r="D13" s="76">
        <v>0</v>
      </c>
      <c r="E13" s="76">
        <v>0</v>
      </c>
      <c r="F13" s="76">
        <v>0</v>
      </c>
      <c r="G13" s="76">
        <v>0</v>
      </c>
      <c r="H13" s="76">
        <v>0</v>
      </c>
      <c r="I13" s="76">
        <v>0</v>
      </c>
      <c r="J13" s="76">
        <v>0</v>
      </c>
      <c r="K13" s="76">
        <v>0</v>
      </c>
      <c r="L13" s="76">
        <v>0</v>
      </c>
      <c r="M13" s="76">
        <v>0</v>
      </c>
      <c r="N13" s="76">
        <v>0</v>
      </c>
      <c r="O13" s="106" t="s">
        <v>611</v>
      </c>
    </row>
    <row r="14" spans="1:16">
      <c r="A14" s="105" t="s">
        <v>592</v>
      </c>
      <c r="B14" s="76">
        <v>0</v>
      </c>
      <c r="C14" s="76">
        <v>0</v>
      </c>
      <c r="D14" s="76">
        <v>0</v>
      </c>
      <c r="E14" s="76">
        <v>0</v>
      </c>
      <c r="F14" s="76">
        <v>0</v>
      </c>
      <c r="G14" s="76">
        <v>0</v>
      </c>
      <c r="H14" s="76">
        <v>0</v>
      </c>
      <c r="I14" s="76">
        <v>0</v>
      </c>
      <c r="J14" s="76">
        <v>0</v>
      </c>
      <c r="K14" s="76">
        <v>0</v>
      </c>
      <c r="L14" s="76">
        <v>0</v>
      </c>
      <c r="M14" s="76">
        <v>0</v>
      </c>
      <c r="N14" s="76">
        <v>0</v>
      </c>
      <c r="O14" s="106" t="s">
        <v>612</v>
      </c>
    </row>
    <row r="15" spans="1:16" ht="18">
      <c r="A15" s="105" t="s">
        <v>593</v>
      </c>
      <c r="B15" s="76">
        <v>0</v>
      </c>
      <c r="C15" s="76">
        <v>0</v>
      </c>
      <c r="D15" s="76">
        <v>0</v>
      </c>
      <c r="E15" s="76">
        <v>0</v>
      </c>
      <c r="F15" s="76">
        <v>0</v>
      </c>
      <c r="G15" s="76">
        <v>0</v>
      </c>
      <c r="H15" s="76">
        <v>0</v>
      </c>
      <c r="I15" s="76">
        <v>0</v>
      </c>
      <c r="J15" s="76">
        <v>0</v>
      </c>
      <c r="K15" s="76">
        <v>0</v>
      </c>
      <c r="L15" s="76">
        <v>0</v>
      </c>
      <c r="M15" s="76">
        <v>0</v>
      </c>
      <c r="N15" s="76">
        <v>0</v>
      </c>
      <c r="O15" s="106" t="s">
        <v>613</v>
      </c>
    </row>
    <row r="16" spans="1:16">
      <c r="A16" s="105" t="s">
        <v>594</v>
      </c>
      <c r="B16" s="76">
        <v>0</v>
      </c>
      <c r="C16" s="76">
        <v>0</v>
      </c>
      <c r="D16" s="76">
        <v>0</v>
      </c>
      <c r="E16" s="76">
        <v>0</v>
      </c>
      <c r="F16" s="76">
        <v>0</v>
      </c>
      <c r="G16" s="76">
        <v>0</v>
      </c>
      <c r="H16" s="76">
        <v>0</v>
      </c>
      <c r="I16" s="76">
        <v>0</v>
      </c>
      <c r="J16" s="76">
        <v>0</v>
      </c>
      <c r="K16" s="76">
        <v>0</v>
      </c>
      <c r="L16" s="76">
        <v>0</v>
      </c>
      <c r="M16" s="76">
        <v>0.16185056</v>
      </c>
      <c r="N16" s="76">
        <v>0.16185056</v>
      </c>
      <c r="O16" s="106" t="s">
        <v>614</v>
      </c>
    </row>
    <row r="17" spans="1:15" s="114" customFormat="1" ht="9.75" thickBot="1">
      <c r="A17" s="346" t="s">
        <v>595</v>
      </c>
      <c r="B17" s="213">
        <v>890.64960953000002</v>
      </c>
      <c r="C17" s="213">
        <v>898.13022391000004</v>
      </c>
      <c r="D17" s="213">
        <v>909.87994734000006</v>
      </c>
      <c r="E17" s="213">
        <v>932.76014593999992</v>
      </c>
      <c r="F17" s="213">
        <v>940.66743862000021</v>
      </c>
      <c r="G17" s="213">
        <v>954.90888052999992</v>
      </c>
      <c r="H17" s="213">
        <v>967.64072955999995</v>
      </c>
      <c r="I17" s="213">
        <v>977.44415545999982</v>
      </c>
      <c r="J17" s="213">
        <v>980.09671419000006</v>
      </c>
      <c r="K17" s="213">
        <v>989.22819613000001</v>
      </c>
      <c r="L17" s="213">
        <v>998.43745414999989</v>
      </c>
      <c r="M17" s="213">
        <v>965.67152390999991</v>
      </c>
      <c r="N17" s="213">
        <v>984.66962575000002</v>
      </c>
      <c r="O17" s="347" t="s">
        <v>5</v>
      </c>
    </row>
    <row r="18" spans="1:15" ht="9.75" thickBot="1">
      <c r="A18" s="546"/>
      <c r="B18" s="547"/>
      <c r="C18" s="547"/>
      <c r="D18" s="547"/>
      <c r="E18" s="547"/>
      <c r="F18" s="547"/>
      <c r="G18" s="547"/>
      <c r="H18" s="547"/>
      <c r="I18" s="547"/>
      <c r="J18" s="547"/>
      <c r="K18" s="547"/>
      <c r="L18" s="547"/>
      <c r="M18" s="547"/>
      <c r="N18" s="547"/>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C34" sqref="C34"/>
    </sheetView>
  </sheetViews>
  <sheetFormatPr defaultColWidth="9.140625" defaultRowHeight="9"/>
  <cols>
    <col min="1" max="1" width="34.7109375" style="3" customWidth="1"/>
    <col min="2" max="14" width="6.85546875" style="3" customWidth="1"/>
    <col min="15" max="15" width="33" style="69" customWidth="1"/>
    <col min="16" max="16" width="9.140625" style="68"/>
    <col min="17" max="16384" width="9.140625" style="3"/>
  </cols>
  <sheetData>
    <row r="1" spans="1:16" s="1" customFormat="1" ht="12.75">
      <c r="A1" s="560" t="s">
        <v>619</v>
      </c>
      <c r="B1" s="561"/>
      <c r="C1" s="561"/>
      <c r="D1" s="561"/>
      <c r="E1" s="561"/>
      <c r="F1" s="561"/>
      <c r="G1" s="561"/>
      <c r="H1" s="561"/>
      <c r="I1" s="561"/>
      <c r="J1" s="561"/>
      <c r="K1" s="561"/>
      <c r="L1" s="561"/>
      <c r="M1" s="561"/>
      <c r="N1" s="561"/>
      <c r="O1" s="562"/>
      <c r="P1" s="364"/>
    </row>
    <row r="2" spans="1:16" s="360" customFormat="1" ht="13.5" customHeight="1">
      <c r="A2" s="570" t="s">
        <v>1341</v>
      </c>
      <c r="B2" s="571"/>
      <c r="C2" s="571"/>
      <c r="D2" s="571"/>
      <c r="E2" s="571"/>
      <c r="F2" s="571"/>
      <c r="G2" s="571"/>
      <c r="H2" s="571"/>
      <c r="I2" s="571"/>
      <c r="J2" s="571"/>
      <c r="K2" s="571"/>
      <c r="L2" s="571"/>
      <c r="M2" s="571"/>
      <c r="N2" s="571"/>
      <c r="O2" s="572"/>
      <c r="P2" s="365"/>
    </row>
    <row r="3" spans="1:16" s="4" customFormat="1" ht="6" customHeight="1" thickBot="1">
      <c r="A3" s="359"/>
      <c r="B3" s="317"/>
      <c r="C3" s="317"/>
      <c r="D3" s="317"/>
      <c r="E3" s="317"/>
      <c r="F3" s="317"/>
      <c r="G3" s="317"/>
      <c r="H3" s="317"/>
      <c r="I3" s="317"/>
      <c r="J3" s="317"/>
      <c r="K3" s="317"/>
      <c r="L3" s="317"/>
      <c r="M3" s="317"/>
      <c r="N3" s="317"/>
      <c r="O3" s="358"/>
      <c r="P3" s="69"/>
    </row>
    <row r="4" spans="1:16" s="234" customFormat="1"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248" t="s">
        <v>354</v>
      </c>
      <c r="P4" s="102"/>
    </row>
    <row r="5" spans="1:16">
      <c r="A5" s="251" t="s">
        <v>620</v>
      </c>
      <c r="B5" s="329"/>
      <c r="C5" s="329"/>
      <c r="D5" s="329"/>
      <c r="E5" s="329"/>
      <c r="F5" s="329"/>
      <c r="G5" s="329"/>
      <c r="H5" s="329"/>
      <c r="I5" s="329"/>
      <c r="J5" s="329"/>
      <c r="K5" s="329"/>
      <c r="L5" s="329"/>
      <c r="M5" s="329"/>
      <c r="N5" s="329"/>
      <c r="O5" s="253" t="s">
        <v>670</v>
      </c>
    </row>
    <row r="6" spans="1:16">
      <c r="A6" s="254" t="s">
        <v>621</v>
      </c>
      <c r="B6" s="321"/>
      <c r="C6" s="321"/>
      <c r="D6" s="321"/>
      <c r="E6" s="321"/>
      <c r="F6" s="321"/>
      <c r="G6" s="321"/>
      <c r="H6" s="321"/>
      <c r="I6" s="321"/>
      <c r="J6" s="321"/>
      <c r="K6" s="321"/>
      <c r="L6" s="321"/>
      <c r="M6" s="321"/>
      <c r="N6" s="321"/>
      <c r="O6" s="149" t="s">
        <v>671</v>
      </c>
    </row>
    <row r="7" spans="1:16">
      <c r="A7" s="255" t="s">
        <v>622</v>
      </c>
      <c r="B7" s="321">
        <v>8799.7166439699995</v>
      </c>
      <c r="C7" s="321">
        <v>8765.8433135399991</v>
      </c>
      <c r="D7" s="321">
        <v>9210.6004831999999</v>
      </c>
      <c r="E7" s="321">
        <v>9336.9415051999986</v>
      </c>
      <c r="F7" s="321">
        <v>9502.2369586700006</v>
      </c>
      <c r="G7" s="321">
        <v>9837.2389904699994</v>
      </c>
      <c r="H7" s="321">
        <v>9713.3530181799997</v>
      </c>
      <c r="I7" s="321">
        <v>10290.246020660001</v>
      </c>
      <c r="J7" s="321">
        <v>9938.2744200399993</v>
      </c>
      <c r="K7" s="321">
        <v>9825.16926762</v>
      </c>
      <c r="L7" s="321">
        <v>9912.5190596900011</v>
      </c>
      <c r="M7" s="321">
        <v>9437.2753481700001</v>
      </c>
      <c r="N7" s="321">
        <v>9808.053011779999</v>
      </c>
      <c r="O7" s="150" t="s">
        <v>672</v>
      </c>
    </row>
    <row r="8" spans="1:16">
      <c r="A8" s="257" t="s">
        <v>623</v>
      </c>
      <c r="B8" s="321">
        <v>5800.1595716799993</v>
      </c>
      <c r="C8" s="321">
        <v>5492.1699101699996</v>
      </c>
      <c r="D8" s="321">
        <v>5129.4262067600002</v>
      </c>
      <c r="E8" s="321">
        <v>5548.4070820400011</v>
      </c>
      <c r="F8" s="321">
        <v>5552.4935490900007</v>
      </c>
      <c r="G8" s="321">
        <v>6426.9700736400009</v>
      </c>
      <c r="H8" s="321">
        <v>7434.339094500001</v>
      </c>
      <c r="I8" s="321">
        <v>8819.6211111200009</v>
      </c>
      <c r="J8" s="321">
        <v>9594.9091161600008</v>
      </c>
      <c r="K8" s="321">
        <v>9893.6638482700018</v>
      </c>
      <c r="L8" s="321">
        <v>9826.2477459300007</v>
      </c>
      <c r="M8" s="321">
        <v>10860.975138649997</v>
      </c>
      <c r="N8" s="321">
        <v>11638.345556770002</v>
      </c>
      <c r="O8" s="256" t="s">
        <v>673</v>
      </c>
    </row>
    <row r="9" spans="1:16">
      <c r="A9" s="257" t="s">
        <v>624</v>
      </c>
      <c r="B9" s="321">
        <v>1005.9926711999999</v>
      </c>
      <c r="C9" s="321">
        <v>1002.45888867</v>
      </c>
      <c r="D9" s="321">
        <v>986.11610805000009</v>
      </c>
      <c r="E9" s="321">
        <v>1009.7986603899999</v>
      </c>
      <c r="F9" s="321">
        <v>1057.1181676400001</v>
      </c>
      <c r="G9" s="321">
        <v>1097.5073341500001</v>
      </c>
      <c r="H9" s="321">
        <v>1117.4186042100002</v>
      </c>
      <c r="I9" s="321">
        <v>1104.4297341600002</v>
      </c>
      <c r="J9" s="321">
        <v>1071.3297642499999</v>
      </c>
      <c r="K9" s="321">
        <v>1084.4329454000001</v>
      </c>
      <c r="L9" s="321">
        <v>1089.1714803500001</v>
      </c>
      <c r="M9" s="321">
        <v>1222.8633538399999</v>
      </c>
      <c r="N9" s="321">
        <v>1225.51652188</v>
      </c>
      <c r="O9" s="256" t="s">
        <v>674</v>
      </c>
    </row>
    <row r="10" spans="1:16">
      <c r="A10" s="257" t="s">
        <v>625</v>
      </c>
      <c r="B10" s="321">
        <v>1414.8412090699999</v>
      </c>
      <c r="C10" s="321">
        <v>1328.79192212</v>
      </c>
      <c r="D10" s="321">
        <v>1284.22754192</v>
      </c>
      <c r="E10" s="321">
        <v>1250.7331607099998</v>
      </c>
      <c r="F10" s="321">
        <v>1298.2010175799999</v>
      </c>
      <c r="G10" s="321">
        <v>1266.2238729699998</v>
      </c>
      <c r="H10" s="321">
        <v>1277.1017873100002</v>
      </c>
      <c r="I10" s="321">
        <v>1332.9614516600002</v>
      </c>
      <c r="J10" s="321">
        <v>1742.5885100800001</v>
      </c>
      <c r="K10" s="321">
        <v>1860.2970873299998</v>
      </c>
      <c r="L10" s="321">
        <v>2086.97148543</v>
      </c>
      <c r="M10" s="321">
        <v>2226.5507266100003</v>
      </c>
      <c r="N10" s="321">
        <v>2211.5598478000002</v>
      </c>
      <c r="O10" s="256" t="s">
        <v>675</v>
      </c>
    </row>
    <row r="11" spans="1:16" ht="18">
      <c r="A11" s="257" t="s">
        <v>626</v>
      </c>
      <c r="B11" s="252">
        <v>0</v>
      </c>
      <c r="C11" s="252">
        <v>0</v>
      </c>
      <c r="D11" s="252">
        <v>0</v>
      </c>
      <c r="E11" s="252">
        <v>0</v>
      </c>
      <c r="F11" s="252">
        <v>0</v>
      </c>
      <c r="G11" s="252">
        <v>0</v>
      </c>
      <c r="H11" s="252">
        <v>0</v>
      </c>
      <c r="I11" s="252">
        <v>0</v>
      </c>
      <c r="J11" s="252">
        <v>0</v>
      </c>
      <c r="K11" s="252">
        <v>0</v>
      </c>
      <c r="L11" s="252">
        <v>0</v>
      </c>
      <c r="M11" s="252">
        <v>0</v>
      </c>
      <c r="N11" s="252">
        <v>0</v>
      </c>
      <c r="O11" s="256" t="s">
        <v>676</v>
      </c>
    </row>
    <row r="12" spans="1:16" ht="18">
      <c r="A12" s="257" t="s">
        <v>627</v>
      </c>
      <c r="B12" s="252">
        <v>0</v>
      </c>
      <c r="C12" s="252">
        <v>0</v>
      </c>
      <c r="D12" s="252">
        <v>0</v>
      </c>
      <c r="E12" s="252">
        <v>0</v>
      </c>
      <c r="F12" s="252">
        <v>0</v>
      </c>
      <c r="G12" s="252">
        <v>0</v>
      </c>
      <c r="H12" s="252">
        <v>0</v>
      </c>
      <c r="I12" s="252">
        <v>0</v>
      </c>
      <c r="J12" s="252">
        <v>0</v>
      </c>
      <c r="K12" s="252">
        <v>0</v>
      </c>
      <c r="L12" s="252">
        <v>0</v>
      </c>
      <c r="M12" s="252">
        <v>0</v>
      </c>
      <c r="N12" s="252">
        <v>1</v>
      </c>
      <c r="O12" s="256" t="s">
        <v>677</v>
      </c>
    </row>
    <row r="13" spans="1:16" ht="18">
      <c r="A13" s="257" t="s">
        <v>628</v>
      </c>
      <c r="B13" s="252">
        <v>0</v>
      </c>
      <c r="C13" s="252">
        <v>0</v>
      </c>
      <c r="D13" s="252">
        <v>0</v>
      </c>
      <c r="E13" s="252">
        <v>0</v>
      </c>
      <c r="F13" s="252">
        <v>0</v>
      </c>
      <c r="G13" s="252">
        <v>0</v>
      </c>
      <c r="H13" s="252">
        <v>0</v>
      </c>
      <c r="I13" s="252">
        <v>0</v>
      </c>
      <c r="J13" s="252">
        <v>0</v>
      </c>
      <c r="K13" s="252">
        <v>0</v>
      </c>
      <c r="L13" s="252">
        <v>0</v>
      </c>
      <c r="M13" s="252">
        <v>0</v>
      </c>
      <c r="N13" s="252">
        <v>0</v>
      </c>
      <c r="O13" s="256" t="s">
        <v>678</v>
      </c>
    </row>
    <row r="14" spans="1:16">
      <c r="A14" s="257" t="s">
        <v>629</v>
      </c>
      <c r="B14" s="331">
        <v>4235.5602324500005</v>
      </c>
      <c r="C14" s="331">
        <v>4047.9668023200002</v>
      </c>
      <c r="D14" s="331">
        <v>3945.5816977400004</v>
      </c>
      <c r="E14" s="331">
        <v>4290.2414718400005</v>
      </c>
      <c r="F14" s="331">
        <v>4378.7866171800006</v>
      </c>
      <c r="G14" s="331">
        <v>4301.1988234599994</v>
      </c>
      <c r="H14" s="331">
        <v>3451.9073287499996</v>
      </c>
      <c r="I14" s="331">
        <v>2260.1979856999997</v>
      </c>
      <c r="J14" s="331">
        <v>2410.7387829899994</v>
      </c>
      <c r="K14" s="331">
        <v>2462.2502510900003</v>
      </c>
      <c r="L14" s="331">
        <v>2473.57249559</v>
      </c>
      <c r="M14" s="331">
        <v>2511.6294955599997</v>
      </c>
      <c r="N14" s="331">
        <v>2536.4495267399993</v>
      </c>
      <c r="O14" s="256" t="s">
        <v>679</v>
      </c>
    </row>
    <row r="15" spans="1:16">
      <c r="A15" s="257" t="s">
        <v>630</v>
      </c>
      <c r="B15" s="331">
        <v>0</v>
      </c>
      <c r="C15" s="331">
        <v>0</v>
      </c>
      <c r="D15" s="331">
        <v>0</v>
      </c>
      <c r="E15" s="331">
        <v>0</v>
      </c>
      <c r="F15" s="331">
        <v>0</v>
      </c>
      <c r="G15" s="331">
        <v>0</v>
      </c>
      <c r="H15" s="331">
        <v>0</v>
      </c>
      <c r="I15" s="331">
        <v>0</v>
      </c>
      <c r="J15" s="331">
        <v>0</v>
      </c>
      <c r="K15" s="331">
        <v>0</v>
      </c>
      <c r="L15" s="331">
        <v>0</v>
      </c>
      <c r="M15" s="331">
        <v>0</v>
      </c>
      <c r="N15" s="331">
        <v>0</v>
      </c>
      <c r="O15" s="256" t="s">
        <v>680</v>
      </c>
    </row>
    <row r="16" spans="1:16" ht="18">
      <c r="A16" s="257" t="s">
        <v>631</v>
      </c>
      <c r="B16" s="331">
        <v>0</v>
      </c>
      <c r="C16" s="331">
        <v>0</v>
      </c>
      <c r="D16" s="331">
        <v>0</v>
      </c>
      <c r="E16" s="331">
        <v>0</v>
      </c>
      <c r="F16" s="331">
        <v>0</v>
      </c>
      <c r="G16" s="331">
        <v>0</v>
      </c>
      <c r="H16" s="331">
        <v>0</v>
      </c>
      <c r="I16" s="331">
        <v>0</v>
      </c>
      <c r="J16" s="331">
        <v>0</v>
      </c>
      <c r="K16" s="331">
        <v>0.66162897999999992</v>
      </c>
      <c r="L16" s="331">
        <v>0.64037140999999997</v>
      </c>
      <c r="M16" s="331">
        <v>0.61900755000000007</v>
      </c>
      <c r="N16" s="331">
        <v>0.59753688000000005</v>
      </c>
      <c r="O16" s="256" t="s">
        <v>681</v>
      </c>
    </row>
    <row r="17" spans="1:16">
      <c r="A17" s="257" t="s">
        <v>632</v>
      </c>
      <c r="B17" s="331">
        <v>2.3315000000000001</v>
      </c>
      <c r="C17" s="331">
        <v>1.8715900000000001</v>
      </c>
      <c r="D17" s="331">
        <v>1.3860399999999999</v>
      </c>
      <c r="E17" s="331">
        <v>1.3479099999999999</v>
      </c>
      <c r="F17" s="331">
        <v>1.2766</v>
      </c>
      <c r="G17" s="331">
        <v>0.77390000000000003</v>
      </c>
      <c r="H17" s="331">
        <v>0.80940000000000001</v>
      </c>
      <c r="I17" s="331">
        <v>0.85439999999999994</v>
      </c>
      <c r="J17" s="331">
        <v>0.84289999999999998</v>
      </c>
      <c r="K17" s="331">
        <v>0.88029999999999997</v>
      </c>
      <c r="L17" s="331">
        <v>0.86099999999999999</v>
      </c>
      <c r="M17" s="331">
        <v>0.89989999999999992</v>
      </c>
      <c r="N17" s="331">
        <v>0.89510000000000001</v>
      </c>
      <c r="O17" s="256" t="s">
        <v>682</v>
      </c>
    </row>
    <row r="18" spans="1:16">
      <c r="A18" s="257" t="s">
        <v>633</v>
      </c>
      <c r="B18" s="331">
        <v>24.696096190000002</v>
      </c>
      <c r="C18" s="331">
        <v>23.80781889</v>
      </c>
      <c r="D18" s="331">
        <v>24.98109826</v>
      </c>
      <c r="E18" s="331">
        <v>24.954452210000003</v>
      </c>
      <c r="F18" s="331">
        <v>24.582159310000002</v>
      </c>
      <c r="G18" s="331">
        <v>26.644051380000001</v>
      </c>
      <c r="H18" s="331">
        <v>25.514399900000004</v>
      </c>
      <c r="I18" s="331">
        <v>24.734322860000002</v>
      </c>
      <c r="J18" s="331">
        <v>24.9110738</v>
      </c>
      <c r="K18" s="331">
        <v>23.901711730000002</v>
      </c>
      <c r="L18" s="331">
        <v>23.743000590000001</v>
      </c>
      <c r="M18" s="331">
        <v>22.44011179</v>
      </c>
      <c r="N18" s="331">
        <v>21.72643206</v>
      </c>
      <c r="O18" s="256" t="s">
        <v>683</v>
      </c>
    </row>
    <row r="19" spans="1:16" ht="18">
      <c r="A19" s="257" t="s">
        <v>634</v>
      </c>
      <c r="B19" s="331">
        <v>18.8645</v>
      </c>
      <c r="C19" s="331">
        <v>18.8645</v>
      </c>
      <c r="D19" s="331">
        <v>18.8645</v>
      </c>
      <c r="E19" s="331">
        <v>33.677</v>
      </c>
      <c r="F19" s="331">
        <v>33.677</v>
      </c>
      <c r="G19" s="331">
        <v>33.765000000000001</v>
      </c>
      <c r="H19" s="331">
        <v>33.765000000000001</v>
      </c>
      <c r="I19" s="331">
        <v>33.765000000000001</v>
      </c>
      <c r="J19" s="331">
        <v>33.765000000000001</v>
      </c>
      <c r="K19" s="331">
        <v>33.765000000000001</v>
      </c>
      <c r="L19" s="331">
        <v>33.765000000000001</v>
      </c>
      <c r="M19" s="331">
        <v>33.765000000000001</v>
      </c>
      <c r="N19" s="331">
        <v>33.765000000000001</v>
      </c>
      <c r="O19" s="256" t="s">
        <v>684</v>
      </c>
    </row>
    <row r="20" spans="1:16">
      <c r="A20" s="257" t="s">
        <v>635</v>
      </c>
      <c r="B20" s="331">
        <v>68.582202269999996</v>
      </c>
      <c r="C20" s="331">
        <v>66.847759800000006</v>
      </c>
      <c r="D20" s="331">
        <v>65.087246860000008</v>
      </c>
      <c r="E20" s="331">
        <v>66.110038669999994</v>
      </c>
      <c r="F20" s="331">
        <v>64.947652840000003</v>
      </c>
      <c r="G20" s="331">
        <v>79.675337710000008</v>
      </c>
      <c r="H20" s="331">
        <v>79.894521940000004</v>
      </c>
      <c r="I20" s="331">
        <v>81.224719370000003</v>
      </c>
      <c r="J20" s="331">
        <v>81.285838089999999</v>
      </c>
      <c r="K20" s="331">
        <v>81.217776430000001</v>
      </c>
      <c r="L20" s="331">
        <v>81.4452146</v>
      </c>
      <c r="M20" s="331">
        <v>83.577635820000012</v>
      </c>
      <c r="N20" s="331">
        <v>85.080388240000005</v>
      </c>
      <c r="O20" s="256" t="s">
        <v>685</v>
      </c>
    </row>
    <row r="21" spans="1:16">
      <c r="A21" s="257" t="s">
        <v>68</v>
      </c>
      <c r="B21" s="331">
        <v>21370.744626989999</v>
      </c>
      <c r="C21" s="331">
        <v>20748.622505650004</v>
      </c>
      <c r="D21" s="331">
        <v>20666.270922969998</v>
      </c>
      <c r="E21" s="331">
        <v>21562.211281220003</v>
      </c>
      <c r="F21" s="331">
        <v>21913.319722479995</v>
      </c>
      <c r="G21" s="331">
        <v>23069.997383919999</v>
      </c>
      <c r="H21" s="331">
        <v>23134.103154949997</v>
      </c>
      <c r="I21" s="331">
        <v>23948.034745670004</v>
      </c>
      <c r="J21" s="331">
        <v>24898.645405539995</v>
      </c>
      <c r="K21" s="331">
        <v>25266.239817039997</v>
      </c>
      <c r="L21" s="331">
        <v>25528.936853800002</v>
      </c>
      <c r="M21" s="331">
        <v>26400.595718099998</v>
      </c>
      <c r="N21" s="331">
        <v>27562.988922410001</v>
      </c>
      <c r="O21" s="256" t="s">
        <v>481</v>
      </c>
    </row>
    <row r="22" spans="1:16">
      <c r="A22" s="254" t="s">
        <v>636</v>
      </c>
      <c r="B22" s="331"/>
      <c r="C22" s="331"/>
      <c r="D22" s="331"/>
      <c r="E22" s="331"/>
      <c r="F22" s="331"/>
      <c r="G22" s="331"/>
      <c r="H22" s="331"/>
      <c r="I22" s="331"/>
      <c r="J22" s="331"/>
      <c r="K22" s="331"/>
      <c r="L22" s="331"/>
      <c r="M22" s="331"/>
      <c r="N22" s="331"/>
      <c r="O22" s="149" t="s">
        <v>686</v>
      </c>
    </row>
    <row r="23" spans="1:16">
      <c r="A23" s="255" t="s">
        <v>637</v>
      </c>
      <c r="B23" s="331">
        <v>839.29749490000006</v>
      </c>
      <c r="C23" s="331">
        <v>948.41153427999996</v>
      </c>
      <c r="D23" s="331">
        <v>909.43731594000019</v>
      </c>
      <c r="E23" s="331">
        <v>913.11962798000002</v>
      </c>
      <c r="F23" s="331">
        <v>1024.2196391700002</v>
      </c>
      <c r="G23" s="331">
        <v>895.57987363000007</v>
      </c>
      <c r="H23" s="331">
        <v>957.27862217999996</v>
      </c>
      <c r="I23" s="331">
        <v>1323.9407591500001</v>
      </c>
      <c r="J23" s="331">
        <v>1117.0125353799997</v>
      </c>
      <c r="K23" s="331">
        <v>1010.2040972200001</v>
      </c>
      <c r="L23" s="331">
        <v>1018.7937036799998</v>
      </c>
      <c r="M23" s="331">
        <v>995.22876261000022</v>
      </c>
      <c r="N23" s="331">
        <v>1045.0557948999999</v>
      </c>
      <c r="O23" s="256" t="s">
        <v>687</v>
      </c>
      <c r="P23" s="340"/>
    </row>
    <row r="24" spans="1:16">
      <c r="A24" s="255" t="s">
        <v>638</v>
      </c>
      <c r="B24" s="331">
        <v>606.82462773000009</v>
      </c>
      <c r="C24" s="331">
        <v>577.49511714000005</v>
      </c>
      <c r="D24" s="331">
        <v>599.67841040000008</v>
      </c>
      <c r="E24" s="331">
        <v>620.70252851999999</v>
      </c>
      <c r="F24" s="331">
        <v>647.91821486000003</v>
      </c>
      <c r="G24" s="331">
        <v>676.45699715000001</v>
      </c>
      <c r="H24" s="331">
        <v>778.17569120000007</v>
      </c>
      <c r="I24" s="331">
        <v>761.1599056199999</v>
      </c>
      <c r="J24" s="331">
        <v>713.37025582000001</v>
      </c>
      <c r="K24" s="331">
        <v>724.69243946000006</v>
      </c>
      <c r="L24" s="331">
        <v>729.23106570999994</v>
      </c>
      <c r="M24" s="331">
        <v>774.62455087000001</v>
      </c>
      <c r="N24" s="331">
        <v>802.14426024999989</v>
      </c>
      <c r="O24" s="256" t="s">
        <v>688</v>
      </c>
      <c r="P24" s="340"/>
    </row>
    <row r="25" spans="1:16">
      <c r="A25" s="255" t="s">
        <v>639</v>
      </c>
      <c r="B25" s="331">
        <v>305.97048591999993</v>
      </c>
      <c r="C25" s="331">
        <v>307.01383869</v>
      </c>
      <c r="D25" s="331">
        <v>307.35127799000003</v>
      </c>
      <c r="E25" s="331">
        <v>305.68192420000003</v>
      </c>
      <c r="F25" s="331">
        <v>322.96779943000007</v>
      </c>
      <c r="G25" s="331">
        <v>304.31911775000003</v>
      </c>
      <c r="H25" s="331">
        <v>316.36386771999997</v>
      </c>
      <c r="I25" s="331">
        <v>349.49325579000003</v>
      </c>
      <c r="J25" s="331">
        <v>351.88457953999989</v>
      </c>
      <c r="K25" s="331">
        <v>358.11445803999999</v>
      </c>
      <c r="L25" s="331">
        <v>393.90372557000012</v>
      </c>
      <c r="M25" s="331">
        <v>404.65991372999997</v>
      </c>
      <c r="N25" s="331">
        <v>397.76765490000003</v>
      </c>
      <c r="O25" s="256" t="s">
        <v>689</v>
      </c>
      <c r="P25" s="340"/>
    </row>
    <row r="26" spans="1:16">
      <c r="A26" s="255" t="s">
        <v>640</v>
      </c>
      <c r="B26" s="331">
        <v>6.7010762400000008</v>
      </c>
      <c r="C26" s="331">
        <v>10.161419850000001</v>
      </c>
      <c r="D26" s="331">
        <v>5.2919919200000001</v>
      </c>
      <c r="E26" s="331">
        <v>26.917423500000002</v>
      </c>
      <c r="F26" s="331">
        <v>13.462628689999999</v>
      </c>
      <c r="G26" s="331">
        <v>21.225809830000003</v>
      </c>
      <c r="H26" s="331">
        <v>385.47496737999995</v>
      </c>
      <c r="I26" s="331">
        <v>382.99566806000001</v>
      </c>
      <c r="J26" s="331">
        <v>122.25673873999999</v>
      </c>
      <c r="K26" s="331">
        <v>5.1148374800000003</v>
      </c>
      <c r="L26" s="331">
        <v>10.079908380000001</v>
      </c>
      <c r="M26" s="331">
        <v>60.022920820000003</v>
      </c>
      <c r="N26" s="331">
        <v>5.9570968899999999</v>
      </c>
      <c r="O26" s="256" t="s">
        <v>690</v>
      </c>
      <c r="P26" s="340"/>
    </row>
    <row r="27" spans="1:16">
      <c r="A27" s="255" t="s">
        <v>641</v>
      </c>
      <c r="B27" s="331">
        <v>83.347213310000001</v>
      </c>
      <c r="C27" s="331">
        <v>71.571230159999985</v>
      </c>
      <c r="D27" s="331">
        <v>63.640354459999998</v>
      </c>
      <c r="E27" s="331">
        <v>69.106168859999997</v>
      </c>
      <c r="F27" s="331">
        <v>98.221963450000004</v>
      </c>
      <c r="G27" s="331">
        <v>87.40819848000001</v>
      </c>
      <c r="H27" s="331">
        <v>102.22249327000002</v>
      </c>
      <c r="I27" s="331">
        <v>106.96463464999999</v>
      </c>
      <c r="J27" s="331">
        <v>75.033155130000011</v>
      </c>
      <c r="K27" s="331">
        <v>101.97070026000002</v>
      </c>
      <c r="L27" s="331">
        <v>115.97229141</v>
      </c>
      <c r="M27" s="331">
        <v>123.99701126999999</v>
      </c>
      <c r="N27" s="331">
        <v>100.31048964000001</v>
      </c>
      <c r="O27" s="256" t="s">
        <v>691</v>
      </c>
      <c r="P27" s="340"/>
    </row>
    <row r="28" spans="1:16">
      <c r="A28" s="255" t="s">
        <v>642</v>
      </c>
      <c r="B28" s="331">
        <v>434.33566406999995</v>
      </c>
      <c r="C28" s="331">
        <v>434.90691399000002</v>
      </c>
      <c r="D28" s="331">
        <v>426.41825218000002</v>
      </c>
      <c r="E28" s="331">
        <v>420.19912339000001</v>
      </c>
      <c r="F28" s="331">
        <v>380.00349658000005</v>
      </c>
      <c r="G28" s="331">
        <v>366.91725176</v>
      </c>
      <c r="H28" s="331">
        <v>366.69676471000002</v>
      </c>
      <c r="I28" s="331">
        <v>399.77814496000002</v>
      </c>
      <c r="J28" s="331">
        <v>397.64941530000004</v>
      </c>
      <c r="K28" s="331">
        <v>402.05584061000002</v>
      </c>
      <c r="L28" s="331">
        <v>414.33427279</v>
      </c>
      <c r="M28" s="331">
        <v>420.13604561</v>
      </c>
      <c r="N28" s="331">
        <v>430.91723162</v>
      </c>
      <c r="O28" s="256" t="s">
        <v>692</v>
      </c>
      <c r="P28" s="340"/>
    </row>
    <row r="29" spans="1:16">
      <c r="A29" s="255" t="s">
        <v>643</v>
      </c>
      <c r="B29" s="331">
        <v>39.489044530000001</v>
      </c>
      <c r="C29" s="331">
        <v>37.27926179</v>
      </c>
      <c r="D29" s="331">
        <v>41.557552429999994</v>
      </c>
      <c r="E29" s="331">
        <v>50.536341219999997</v>
      </c>
      <c r="F29" s="331">
        <v>46.602530659999992</v>
      </c>
      <c r="G29" s="331">
        <v>48.551509919999987</v>
      </c>
      <c r="H29" s="331">
        <v>43.693015840000008</v>
      </c>
      <c r="I29" s="331">
        <v>43.488664069999999</v>
      </c>
      <c r="J29" s="331">
        <v>60.877282470000004</v>
      </c>
      <c r="K29" s="331">
        <v>54.29800990999999</v>
      </c>
      <c r="L29" s="331">
        <v>56.532267910000009</v>
      </c>
      <c r="M29" s="331">
        <v>50.765580539999995</v>
      </c>
      <c r="N29" s="331">
        <v>49.86980578</v>
      </c>
      <c r="O29" s="256" t="s">
        <v>693</v>
      </c>
      <c r="P29" s="340"/>
    </row>
    <row r="30" spans="1:16" ht="18">
      <c r="A30" s="255" t="s">
        <v>644</v>
      </c>
      <c r="B30" s="331">
        <v>5.8191630100000005</v>
      </c>
      <c r="C30" s="331">
        <v>3.3964760399999996</v>
      </c>
      <c r="D30" s="331">
        <v>5.4862934299999999</v>
      </c>
      <c r="E30" s="331">
        <v>7.1864487600000011</v>
      </c>
      <c r="F30" s="331">
        <v>4.7052521499999997</v>
      </c>
      <c r="G30" s="331">
        <v>4.5733227799999998</v>
      </c>
      <c r="H30" s="331">
        <v>5.1549296800000004</v>
      </c>
      <c r="I30" s="331">
        <v>5.6289953400000003</v>
      </c>
      <c r="J30" s="331">
        <v>6.5703146100000005</v>
      </c>
      <c r="K30" s="331">
        <v>7.6223921499999996</v>
      </c>
      <c r="L30" s="331">
        <v>8.1572867299999992</v>
      </c>
      <c r="M30" s="331">
        <v>11.529911390000001</v>
      </c>
      <c r="N30" s="331">
        <v>12.9491426</v>
      </c>
      <c r="O30" s="256" t="s">
        <v>694</v>
      </c>
      <c r="P30" s="340"/>
    </row>
    <row r="31" spans="1:16">
      <c r="A31" s="255" t="s">
        <v>645</v>
      </c>
      <c r="B31" s="336">
        <v>0</v>
      </c>
      <c r="C31" s="336">
        <v>0</v>
      </c>
      <c r="D31" s="336">
        <v>0</v>
      </c>
      <c r="E31" s="336">
        <v>0</v>
      </c>
      <c r="F31" s="336">
        <v>0</v>
      </c>
      <c r="G31" s="336">
        <v>0</v>
      </c>
      <c r="H31" s="336">
        <v>0</v>
      </c>
      <c r="I31" s="336">
        <v>0</v>
      </c>
      <c r="J31" s="336">
        <v>0</v>
      </c>
      <c r="K31" s="336">
        <v>0</v>
      </c>
      <c r="L31" s="336">
        <v>1.014</v>
      </c>
      <c r="M31" s="336">
        <v>1.6220000000000001</v>
      </c>
      <c r="N31" s="336">
        <v>6.7232192299999998</v>
      </c>
      <c r="O31" s="256" t="s">
        <v>695</v>
      </c>
      <c r="P31" s="340"/>
    </row>
    <row r="32" spans="1:16" ht="18">
      <c r="A32" s="257" t="s">
        <v>646</v>
      </c>
      <c r="B32" s="331">
        <v>71.203527219999998</v>
      </c>
      <c r="C32" s="331">
        <v>70.925107989999987</v>
      </c>
      <c r="D32" s="331">
        <v>70.646730410000004</v>
      </c>
      <c r="E32" s="331">
        <v>69.899779549999991</v>
      </c>
      <c r="F32" s="331">
        <v>69.63821406000001</v>
      </c>
      <c r="G32" s="331">
        <v>56.384881759999999</v>
      </c>
      <c r="H32" s="331">
        <v>51.942111089999997</v>
      </c>
      <c r="I32" s="331">
        <v>51.884199170000002</v>
      </c>
      <c r="J32" s="331">
        <v>51.553583460000006</v>
      </c>
      <c r="K32" s="331">
        <v>50.890425399999998</v>
      </c>
      <c r="L32" s="331">
        <v>52.717408879999994</v>
      </c>
      <c r="M32" s="331">
        <v>52.523087589999996</v>
      </c>
      <c r="N32" s="331">
        <v>57.233463810000003</v>
      </c>
      <c r="O32" s="256" t="s">
        <v>696</v>
      </c>
      <c r="P32" s="340"/>
    </row>
    <row r="33" spans="1:16">
      <c r="A33" s="255" t="s">
        <v>647</v>
      </c>
      <c r="B33" s="331">
        <v>6.5166703799999999</v>
      </c>
      <c r="C33" s="331">
        <v>6.3945673500000009</v>
      </c>
      <c r="D33" s="331">
        <v>6.3930574499999988</v>
      </c>
      <c r="E33" s="331">
        <v>6.0605673599999994</v>
      </c>
      <c r="F33" s="331">
        <v>6.4138448299999995</v>
      </c>
      <c r="G33" s="331">
        <v>6.2326579799999999</v>
      </c>
      <c r="H33" s="331">
        <v>6.1245581699999994</v>
      </c>
      <c r="I33" s="331">
        <v>5.9921719399999995</v>
      </c>
      <c r="J33" s="331">
        <v>6.3722017299999996</v>
      </c>
      <c r="K33" s="331">
        <v>7.5781912399999998</v>
      </c>
      <c r="L33" s="331">
        <v>6.209160970000001</v>
      </c>
      <c r="M33" s="331">
        <v>6.0230560800000008</v>
      </c>
      <c r="N33" s="331">
        <v>6.1723220799999998</v>
      </c>
      <c r="O33" s="256" t="s">
        <v>697</v>
      </c>
      <c r="P33" s="340"/>
    </row>
    <row r="34" spans="1:16">
      <c r="A34" s="255" t="s">
        <v>648</v>
      </c>
      <c r="B34" s="331">
        <v>22.71139844</v>
      </c>
      <c r="C34" s="331">
        <v>22.247237279999993</v>
      </c>
      <c r="D34" s="331">
        <v>23.258755409999999</v>
      </c>
      <c r="E34" s="331">
        <v>23.603251409999999</v>
      </c>
      <c r="F34" s="331">
        <v>21.573787830000001</v>
      </c>
      <c r="G34" s="331">
        <v>21.262738309999996</v>
      </c>
      <c r="H34" s="331">
        <v>21.92195912</v>
      </c>
      <c r="I34" s="331">
        <v>27.155191289999998</v>
      </c>
      <c r="J34" s="331">
        <v>21.521765320000007</v>
      </c>
      <c r="K34" s="331">
        <v>20.07904881</v>
      </c>
      <c r="L34" s="331">
        <v>22.470467389999996</v>
      </c>
      <c r="M34" s="331">
        <v>21.36565191</v>
      </c>
      <c r="N34" s="331">
        <v>20.861756310000001</v>
      </c>
      <c r="O34" s="256" t="s">
        <v>698</v>
      </c>
      <c r="P34" s="340"/>
    </row>
    <row r="35" spans="1:16">
      <c r="A35" s="255" t="s">
        <v>649</v>
      </c>
      <c r="B35" s="331">
        <v>689.17714126999999</v>
      </c>
      <c r="C35" s="331">
        <v>824.7693344600001</v>
      </c>
      <c r="D35" s="331">
        <v>741.39307631999998</v>
      </c>
      <c r="E35" s="331">
        <v>730.42834365999988</v>
      </c>
      <c r="F35" s="331">
        <v>1030.5417136999999</v>
      </c>
      <c r="G35" s="331">
        <v>1141.7578972599999</v>
      </c>
      <c r="H35" s="331">
        <v>1155.9462935399999</v>
      </c>
      <c r="I35" s="331">
        <v>1307.95148827</v>
      </c>
      <c r="J35" s="331">
        <v>1316.35306861</v>
      </c>
      <c r="K35" s="331">
        <v>1350.8666082699999</v>
      </c>
      <c r="L35" s="331">
        <v>1668.54982965</v>
      </c>
      <c r="M35" s="331">
        <v>1484.77796906</v>
      </c>
      <c r="N35" s="331">
        <v>1451.6399690799997</v>
      </c>
      <c r="O35" s="256" t="s">
        <v>699</v>
      </c>
      <c r="P35" s="340"/>
    </row>
    <row r="36" spans="1:16">
      <c r="A36" s="255" t="s">
        <v>77</v>
      </c>
      <c r="B36" s="331">
        <v>3111.3935075599998</v>
      </c>
      <c r="C36" s="331">
        <v>3314.5720395099997</v>
      </c>
      <c r="D36" s="331">
        <v>3200.5530688899998</v>
      </c>
      <c r="E36" s="331">
        <v>3243.4415289600001</v>
      </c>
      <c r="F36" s="331">
        <v>3666.2690859700006</v>
      </c>
      <c r="G36" s="331">
        <v>3630.6702571599999</v>
      </c>
      <c r="H36" s="331">
        <v>4190.9952744800003</v>
      </c>
      <c r="I36" s="331">
        <v>4766.4330788400011</v>
      </c>
      <c r="J36" s="331">
        <v>4240.4548965900003</v>
      </c>
      <c r="K36" s="331">
        <v>4093.4870494900006</v>
      </c>
      <c r="L36" s="331">
        <v>4497.9653895699994</v>
      </c>
      <c r="M36" s="331">
        <v>4407.2764620299995</v>
      </c>
      <c r="N36" s="331">
        <v>4387.6022077300004</v>
      </c>
      <c r="O36" s="150" t="s">
        <v>482</v>
      </c>
    </row>
    <row r="37" spans="1:16" s="114" customFormat="1">
      <c r="A37" s="34" t="s">
        <v>78</v>
      </c>
      <c r="B37" s="336">
        <v>24482.138134549998</v>
      </c>
      <c r="C37" s="336">
        <v>24063.19454516</v>
      </c>
      <c r="D37" s="336">
        <v>23866.823991859997</v>
      </c>
      <c r="E37" s="336">
        <v>24805.65281018</v>
      </c>
      <c r="F37" s="336">
        <v>25579.588808449997</v>
      </c>
      <c r="G37" s="336">
        <v>26700.667641079999</v>
      </c>
      <c r="H37" s="336">
        <v>27325.098429429996</v>
      </c>
      <c r="I37" s="336">
        <v>28714.467824510004</v>
      </c>
      <c r="J37" s="336">
        <v>29139.100302129998</v>
      </c>
      <c r="K37" s="336">
        <v>29359.726866529993</v>
      </c>
      <c r="L37" s="336">
        <v>30026.902243370001</v>
      </c>
      <c r="M37" s="336">
        <v>30807.872180129998</v>
      </c>
      <c r="N37" s="336">
        <v>31950.591130140001</v>
      </c>
      <c r="O37" s="229" t="s">
        <v>345</v>
      </c>
      <c r="P37" s="97"/>
    </row>
    <row r="38" spans="1:16">
      <c r="A38" s="40" t="s">
        <v>650</v>
      </c>
      <c r="B38" s="331"/>
      <c r="C38" s="331"/>
      <c r="D38" s="331"/>
      <c r="E38" s="331"/>
      <c r="F38" s="331"/>
      <c r="G38" s="331"/>
      <c r="H38" s="331"/>
      <c r="I38" s="331"/>
      <c r="J38" s="331"/>
      <c r="K38" s="331"/>
      <c r="L38" s="331"/>
      <c r="M38" s="331"/>
      <c r="N38" s="331"/>
      <c r="O38" s="264" t="s">
        <v>700</v>
      </c>
    </row>
    <row r="39" spans="1:16">
      <c r="A39" s="254" t="s">
        <v>651</v>
      </c>
      <c r="B39" s="331"/>
      <c r="C39" s="331"/>
      <c r="D39" s="331"/>
      <c r="E39" s="331"/>
      <c r="F39" s="331"/>
      <c r="G39" s="331"/>
      <c r="H39" s="331"/>
      <c r="I39" s="331"/>
      <c r="J39" s="331"/>
      <c r="K39" s="331"/>
      <c r="L39" s="331"/>
      <c r="M39" s="331"/>
      <c r="N39" s="331"/>
      <c r="O39" s="149" t="s">
        <v>701</v>
      </c>
    </row>
    <row r="40" spans="1:16">
      <c r="A40" s="255" t="s">
        <v>652</v>
      </c>
      <c r="B40" s="331"/>
      <c r="C40" s="331"/>
      <c r="D40" s="331"/>
      <c r="E40" s="331"/>
      <c r="F40" s="331"/>
      <c r="G40" s="331"/>
      <c r="H40" s="331"/>
      <c r="I40" s="331"/>
      <c r="J40" s="331"/>
      <c r="K40" s="331"/>
      <c r="L40" s="331"/>
      <c r="M40" s="331"/>
      <c r="N40" s="331"/>
      <c r="O40" s="150" t="s">
        <v>702</v>
      </c>
    </row>
    <row r="41" spans="1:16">
      <c r="A41" s="265" t="s">
        <v>729</v>
      </c>
      <c r="B41" s="331">
        <v>169.96047523999999</v>
      </c>
      <c r="C41" s="331">
        <v>170.63473897000003</v>
      </c>
      <c r="D41" s="331">
        <v>166.15582781999998</v>
      </c>
      <c r="E41" s="331">
        <v>174.84691586000002</v>
      </c>
      <c r="F41" s="331">
        <v>178.27355180999996</v>
      </c>
      <c r="G41" s="331">
        <v>230.19776865999998</v>
      </c>
      <c r="H41" s="331">
        <v>214.36531110000004</v>
      </c>
      <c r="I41" s="331">
        <v>249.31694671000002</v>
      </c>
      <c r="J41" s="331">
        <v>254.67157207</v>
      </c>
      <c r="K41" s="331">
        <v>242.11553369999996</v>
      </c>
      <c r="L41" s="331">
        <v>269.79156318999998</v>
      </c>
      <c r="M41" s="331">
        <v>233.71467537999999</v>
      </c>
      <c r="N41" s="331">
        <v>219.78148631000005</v>
      </c>
      <c r="O41" s="266" t="s">
        <v>748</v>
      </c>
    </row>
    <row r="42" spans="1:16">
      <c r="A42" s="265" t="s">
        <v>730</v>
      </c>
      <c r="B42" s="331">
        <v>152.54499059</v>
      </c>
      <c r="C42" s="331">
        <v>143.58069594</v>
      </c>
      <c r="D42" s="331">
        <v>150.22700587</v>
      </c>
      <c r="E42" s="331">
        <v>150.61499018000001</v>
      </c>
      <c r="F42" s="331">
        <v>150.86826009000001</v>
      </c>
      <c r="G42" s="331">
        <v>139.59145604</v>
      </c>
      <c r="H42" s="331">
        <v>162.33332860999997</v>
      </c>
      <c r="I42" s="331">
        <v>184.57674429000002</v>
      </c>
      <c r="J42" s="331">
        <v>171.74668704999999</v>
      </c>
      <c r="K42" s="331">
        <v>188.88108651000002</v>
      </c>
      <c r="L42" s="331">
        <v>195.11705050999998</v>
      </c>
      <c r="M42" s="331">
        <v>210.60384412999997</v>
      </c>
      <c r="N42" s="331">
        <v>258.70638605000005</v>
      </c>
      <c r="O42" s="266" t="s">
        <v>749</v>
      </c>
    </row>
    <row r="43" spans="1:16">
      <c r="A43" s="265" t="s">
        <v>731</v>
      </c>
      <c r="B43" s="331">
        <v>234.64888835999997</v>
      </c>
      <c r="C43" s="331">
        <v>229.25313205</v>
      </c>
      <c r="D43" s="331">
        <v>239.75440768000004</v>
      </c>
      <c r="E43" s="331">
        <v>248.89572079000001</v>
      </c>
      <c r="F43" s="331">
        <v>205.43941500999998</v>
      </c>
      <c r="G43" s="331">
        <v>210.47044674999998</v>
      </c>
      <c r="H43" s="331">
        <v>221.59420435000001</v>
      </c>
      <c r="I43" s="331">
        <v>208.95384416000002</v>
      </c>
      <c r="J43" s="331">
        <v>199.14679450000003</v>
      </c>
      <c r="K43" s="331">
        <v>205.68654976000002</v>
      </c>
      <c r="L43" s="331">
        <v>198.20033085</v>
      </c>
      <c r="M43" s="331">
        <v>204.06782290999999</v>
      </c>
      <c r="N43" s="331">
        <v>207.37017180999996</v>
      </c>
      <c r="O43" s="266" t="s">
        <v>750</v>
      </c>
    </row>
    <row r="44" spans="1:16">
      <c r="A44" s="265" t="s">
        <v>732</v>
      </c>
      <c r="B44" s="331">
        <v>26.462990149999996</v>
      </c>
      <c r="C44" s="331">
        <v>26.021044849999999</v>
      </c>
      <c r="D44" s="331">
        <v>27.112312260000003</v>
      </c>
      <c r="E44" s="331">
        <v>27.560742830000006</v>
      </c>
      <c r="F44" s="331">
        <v>28.127203380000001</v>
      </c>
      <c r="G44" s="331">
        <v>26.028976199999999</v>
      </c>
      <c r="H44" s="331">
        <v>26.905218700000002</v>
      </c>
      <c r="I44" s="331">
        <v>30.712826520000007</v>
      </c>
      <c r="J44" s="331">
        <v>27.663431189999997</v>
      </c>
      <c r="K44" s="331">
        <v>43.441539280000001</v>
      </c>
      <c r="L44" s="331">
        <v>37.729995619999997</v>
      </c>
      <c r="M44" s="331">
        <v>33.931739280000002</v>
      </c>
      <c r="N44" s="331">
        <v>38.717759370000003</v>
      </c>
      <c r="O44" s="266" t="s">
        <v>751</v>
      </c>
    </row>
    <row r="45" spans="1:16">
      <c r="A45" s="265" t="s">
        <v>733</v>
      </c>
      <c r="B45" s="331">
        <v>308.31243074000002</v>
      </c>
      <c r="C45" s="331">
        <v>307.00899580999999</v>
      </c>
      <c r="D45" s="331">
        <v>308.75728169999996</v>
      </c>
      <c r="E45" s="331">
        <v>323.92840504000003</v>
      </c>
      <c r="F45" s="331">
        <v>312.76024267000003</v>
      </c>
      <c r="G45" s="331">
        <v>296.03546593999999</v>
      </c>
      <c r="H45" s="331">
        <v>283.97247831999994</v>
      </c>
      <c r="I45" s="331">
        <v>301.60555423</v>
      </c>
      <c r="J45" s="331">
        <v>314.37056523000007</v>
      </c>
      <c r="K45" s="331">
        <v>316.10082453000001</v>
      </c>
      <c r="L45" s="331">
        <v>322.75567402000001</v>
      </c>
      <c r="M45" s="331">
        <v>332.87801770999999</v>
      </c>
      <c r="N45" s="331">
        <v>341.11569018</v>
      </c>
      <c r="O45" s="266" t="s">
        <v>752</v>
      </c>
    </row>
    <row r="46" spans="1:16" ht="18">
      <c r="A46" s="265" t="s">
        <v>734</v>
      </c>
      <c r="B46" s="331">
        <v>80.273866129999988</v>
      </c>
      <c r="C46" s="331">
        <v>82.397924180000004</v>
      </c>
      <c r="D46" s="331">
        <v>92.776458469999994</v>
      </c>
      <c r="E46" s="331">
        <v>86.719556779999991</v>
      </c>
      <c r="F46" s="331">
        <v>75.786028840000014</v>
      </c>
      <c r="G46" s="331">
        <v>82.625680239999994</v>
      </c>
      <c r="H46" s="331">
        <v>82.365923400000028</v>
      </c>
      <c r="I46" s="331">
        <v>88.797685130000005</v>
      </c>
      <c r="J46" s="331">
        <v>94.598676300000022</v>
      </c>
      <c r="K46" s="331">
        <v>92.47349749</v>
      </c>
      <c r="L46" s="331">
        <v>95.911213790000005</v>
      </c>
      <c r="M46" s="331">
        <v>92.599329420000018</v>
      </c>
      <c r="N46" s="331">
        <v>92.630687750000007</v>
      </c>
      <c r="O46" s="266" t="s">
        <v>753</v>
      </c>
    </row>
    <row r="47" spans="1:16" ht="18">
      <c r="A47" s="265" t="s">
        <v>735</v>
      </c>
      <c r="B47" s="331">
        <v>37.37552908</v>
      </c>
      <c r="C47" s="331">
        <v>37.743025510000002</v>
      </c>
      <c r="D47" s="331">
        <v>43.923746350000002</v>
      </c>
      <c r="E47" s="331">
        <v>46.219571930000001</v>
      </c>
      <c r="F47" s="331">
        <v>45.900646339999994</v>
      </c>
      <c r="G47" s="331">
        <v>50.417581609999999</v>
      </c>
      <c r="H47" s="331">
        <v>45.125449950000004</v>
      </c>
      <c r="I47" s="331">
        <v>40.59340109</v>
      </c>
      <c r="J47" s="331">
        <v>56.894326720000009</v>
      </c>
      <c r="K47" s="331">
        <v>51.251944639999991</v>
      </c>
      <c r="L47" s="331">
        <v>51.615017340000009</v>
      </c>
      <c r="M47" s="331">
        <v>49.542253790000004</v>
      </c>
      <c r="N47" s="331">
        <v>48.326201480000002</v>
      </c>
      <c r="O47" s="266" t="s">
        <v>754</v>
      </c>
    </row>
    <row r="48" spans="1:16" ht="18">
      <c r="A48" s="265" t="s">
        <v>736</v>
      </c>
      <c r="B48" s="331">
        <v>7.5159510799999998</v>
      </c>
      <c r="C48" s="331">
        <v>5.1933044900000009</v>
      </c>
      <c r="D48" s="331">
        <v>5.4759799600000001</v>
      </c>
      <c r="E48" s="331">
        <v>8.9262264400000007</v>
      </c>
      <c r="F48" s="331">
        <v>8.2424182699999999</v>
      </c>
      <c r="G48" s="331">
        <v>6.9651235400000004</v>
      </c>
      <c r="H48" s="331">
        <v>7.8224123800000003</v>
      </c>
      <c r="I48" s="331">
        <v>10.841708590000001</v>
      </c>
      <c r="J48" s="331">
        <v>13.217781390000001</v>
      </c>
      <c r="K48" s="331">
        <v>11.83315382</v>
      </c>
      <c r="L48" s="331">
        <v>14.490447789999999</v>
      </c>
      <c r="M48" s="331">
        <v>15.281314029999999</v>
      </c>
      <c r="N48" s="331">
        <v>15.935794059999997</v>
      </c>
      <c r="O48" s="266" t="s">
        <v>755</v>
      </c>
    </row>
    <row r="49" spans="1:15">
      <c r="A49" s="265" t="s">
        <v>737</v>
      </c>
      <c r="B49" s="331">
        <v>9.5694520500000007</v>
      </c>
      <c r="C49" s="331">
        <v>12.530752829999999</v>
      </c>
      <c r="D49" s="331">
        <v>39.628920049999998</v>
      </c>
      <c r="E49" s="331">
        <v>37.815632969999996</v>
      </c>
      <c r="F49" s="331">
        <v>43.374230580000003</v>
      </c>
      <c r="G49" s="331">
        <v>409.22719051000001</v>
      </c>
      <c r="H49" s="331">
        <v>143.77719901</v>
      </c>
      <c r="I49" s="331">
        <v>564.05209438999998</v>
      </c>
      <c r="J49" s="331">
        <v>210.97574390999998</v>
      </c>
      <c r="K49" s="331">
        <v>55.981647689999996</v>
      </c>
      <c r="L49" s="331">
        <v>10.908717449999999</v>
      </c>
      <c r="M49" s="331">
        <v>62.041073600000004</v>
      </c>
      <c r="N49" s="331">
        <v>118.21106605999999</v>
      </c>
      <c r="O49" s="266" t="s">
        <v>756</v>
      </c>
    </row>
    <row r="50" spans="1:15">
      <c r="A50" s="265" t="s">
        <v>738</v>
      </c>
      <c r="B50" s="331">
        <v>9.3319999999999986E-2</v>
      </c>
      <c r="C50" s="331">
        <v>0.10392</v>
      </c>
      <c r="D50" s="331">
        <v>0</v>
      </c>
      <c r="E50" s="331">
        <v>0</v>
      </c>
      <c r="F50" s="331">
        <v>0</v>
      </c>
      <c r="G50" s="331">
        <v>0</v>
      </c>
      <c r="H50" s="331">
        <v>0</v>
      </c>
      <c r="I50" s="331">
        <v>3.6650000000000002E-2</v>
      </c>
      <c r="J50" s="331">
        <v>0</v>
      </c>
      <c r="K50" s="331">
        <v>0</v>
      </c>
      <c r="L50" s="331">
        <v>0</v>
      </c>
      <c r="M50" s="331">
        <v>0</v>
      </c>
      <c r="N50" s="331">
        <v>0</v>
      </c>
      <c r="O50" s="266" t="s">
        <v>757</v>
      </c>
    </row>
    <row r="51" spans="1:15">
      <c r="A51" s="267" t="s">
        <v>739</v>
      </c>
      <c r="B51" s="252">
        <v>20.467258229999999</v>
      </c>
      <c r="C51" s="252">
        <v>20.607392360000006</v>
      </c>
      <c r="D51" s="252">
        <v>35.488291850000003</v>
      </c>
      <c r="E51" s="252">
        <v>24.908035829999999</v>
      </c>
      <c r="F51" s="252">
        <v>16.031540840000002</v>
      </c>
      <c r="G51" s="252">
        <v>14.771998400000001</v>
      </c>
      <c r="H51" s="252">
        <v>26.720777190000007</v>
      </c>
      <c r="I51" s="252">
        <v>19.837044700000003</v>
      </c>
      <c r="J51" s="252">
        <v>19.773990989999998</v>
      </c>
      <c r="K51" s="252">
        <v>33.222085079999999</v>
      </c>
      <c r="L51" s="252">
        <v>50.82110861000001</v>
      </c>
      <c r="M51" s="252">
        <v>94.456122900000011</v>
      </c>
      <c r="N51" s="252">
        <v>52.407670820000007</v>
      </c>
      <c r="O51" s="266" t="s">
        <v>758</v>
      </c>
    </row>
    <row r="52" spans="1:15">
      <c r="A52" s="267" t="s">
        <v>740</v>
      </c>
      <c r="B52" s="252">
        <v>71.481726870000003</v>
      </c>
      <c r="C52" s="252">
        <v>80.920341369999989</v>
      </c>
      <c r="D52" s="252">
        <v>98.068258410000013</v>
      </c>
      <c r="E52" s="252">
        <v>106.17657748000001</v>
      </c>
      <c r="F52" s="252">
        <v>90.235951879999988</v>
      </c>
      <c r="G52" s="252">
        <v>117.95764376000001</v>
      </c>
      <c r="H52" s="252">
        <v>134.26420810000002</v>
      </c>
      <c r="I52" s="252">
        <v>136.68442212000002</v>
      </c>
      <c r="J52" s="252">
        <v>138.02103649</v>
      </c>
      <c r="K52" s="252">
        <v>58.970019819999997</v>
      </c>
      <c r="L52" s="252">
        <v>29.930481140000001</v>
      </c>
      <c r="M52" s="252">
        <v>22.023014369999999</v>
      </c>
      <c r="N52" s="252">
        <v>24.05022512</v>
      </c>
      <c r="O52" s="266" t="s">
        <v>759</v>
      </c>
    </row>
    <row r="53" spans="1:15">
      <c r="A53" s="267" t="s">
        <v>741</v>
      </c>
      <c r="B53" s="252">
        <v>36.473367679999988</v>
      </c>
      <c r="C53" s="252">
        <v>42.035156109999996</v>
      </c>
      <c r="D53" s="252">
        <v>41.501276570000002</v>
      </c>
      <c r="E53" s="252">
        <v>44.435102780000001</v>
      </c>
      <c r="F53" s="252">
        <v>31.618440420000002</v>
      </c>
      <c r="G53" s="252">
        <v>41.220917759999999</v>
      </c>
      <c r="H53" s="252">
        <v>40.13807448</v>
      </c>
      <c r="I53" s="252">
        <v>41.169914509999991</v>
      </c>
      <c r="J53" s="252">
        <v>37.189937499999999</v>
      </c>
      <c r="K53" s="252">
        <v>35.283279639999996</v>
      </c>
      <c r="L53" s="252">
        <v>39.35989335</v>
      </c>
      <c r="M53" s="252">
        <v>33.577404430000001</v>
      </c>
      <c r="N53" s="252">
        <v>35.095476179999999</v>
      </c>
      <c r="O53" s="266" t="s">
        <v>760</v>
      </c>
    </row>
    <row r="54" spans="1:15">
      <c r="A54" s="267" t="s">
        <v>742</v>
      </c>
      <c r="B54" s="252">
        <v>6.3395102999999988</v>
      </c>
      <c r="C54" s="252">
        <v>6.5497492800000003</v>
      </c>
      <c r="D54" s="252">
        <v>9.1620737999999999</v>
      </c>
      <c r="E54" s="252">
        <v>8.5466640100000006</v>
      </c>
      <c r="F54" s="252">
        <v>5.1663787799999996</v>
      </c>
      <c r="G54" s="252">
        <v>8.2086257700000012</v>
      </c>
      <c r="H54" s="252">
        <v>8.5734483200000007</v>
      </c>
      <c r="I54" s="252">
        <v>8.8812775999999989</v>
      </c>
      <c r="J54" s="252">
        <v>9.5391851899999995</v>
      </c>
      <c r="K54" s="252">
        <v>9.4827162299999994</v>
      </c>
      <c r="L54" s="252">
        <v>9.9792443399999993</v>
      </c>
      <c r="M54" s="252">
        <v>7.2839490399999995</v>
      </c>
      <c r="N54" s="252">
        <v>7.2443138000000014</v>
      </c>
      <c r="O54" s="266" t="s">
        <v>761</v>
      </c>
    </row>
    <row r="55" spans="1:15">
      <c r="A55" s="267" t="s">
        <v>743</v>
      </c>
      <c r="B55" s="252">
        <v>11577.912000750001</v>
      </c>
      <c r="C55" s="252">
        <v>11130.691155759998</v>
      </c>
      <c r="D55" s="252">
        <v>10782.679736300001</v>
      </c>
      <c r="E55" s="252">
        <v>11441.10630284</v>
      </c>
      <c r="F55" s="252">
        <v>11570.83647013</v>
      </c>
      <c r="G55" s="252">
        <v>12124.853516360001</v>
      </c>
      <c r="H55" s="252">
        <v>12431.370739620002</v>
      </c>
      <c r="I55" s="252">
        <v>12955.609220179998</v>
      </c>
      <c r="J55" s="252">
        <v>13441.03473859</v>
      </c>
      <c r="K55" s="252">
        <v>13706.652054939999</v>
      </c>
      <c r="L55" s="252">
        <v>13868.727459420001</v>
      </c>
      <c r="M55" s="252">
        <v>14756.47103816</v>
      </c>
      <c r="N55" s="252">
        <v>15549.887475970001</v>
      </c>
      <c r="O55" s="266" t="s">
        <v>762</v>
      </c>
    </row>
    <row r="56" spans="1:15">
      <c r="A56" s="267" t="s">
        <v>744</v>
      </c>
      <c r="B56" s="252">
        <v>1802.48259272</v>
      </c>
      <c r="C56" s="252">
        <v>1959.4840499100001</v>
      </c>
      <c r="D56" s="252">
        <v>1795.3595378200002</v>
      </c>
      <c r="E56" s="252">
        <v>1911.9907204300002</v>
      </c>
      <c r="F56" s="252">
        <v>2238.5577407999999</v>
      </c>
      <c r="G56" s="252">
        <v>2266.0869695699998</v>
      </c>
      <c r="H56" s="252">
        <v>2436.5711015200004</v>
      </c>
      <c r="I56" s="252">
        <v>2620.5337191600001</v>
      </c>
      <c r="J56" s="252">
        <v>2676.62078625</v>
      </c>
      <c r="K56" s="252">
        <v>2608.17951842</v>
      </c>
      <c r="L56" s="252">
        <v>2813.0178253899994</v>
      </c>
      <c r="M56" s="252">
        <v>2701.0607817399996</v>
      </c>
      <c r="N56" s="252">
        <v>2689.6219977999999</v>
      </c>
      <c r="O56" s="266" t="s">
        <v>763</v>
      </c>
    </row>
    <row r="57" spans="1:15">
      <c r="A57" s="267" t="s">
        <v>653</v>
      </c>
      <c r="B57" s="252">
        <v>14541.91434997</v>
      </c>
      <c r="C57" s="252">
        <v>14254.755379419998</v>
      </c>
      <c r="D57" s="252">
        <v>13836.071114910001</v>
      </c>
      <c r="E57" s="252">
        <v>14642.691166190001</v>
      </c>
      <c r="F57" s="252">
        <v>15001.21851984</v>
      </c>
      <c r="G57" s="252">
        <v>16024.659361110002</v>
      </c>
      <c r="H57" s="252">
        <v>16265.899875050003</v>
      </c>
      <c r="I57" s="252">
        <v>17462.203053379999</v>
      </c>
      <c r="J57" s="252">
        <v>17665.465253369999</v>
      </c>
      <c r="K57" s="252">
        <v>17659.555451550001</v>
      </c>
      <c r="L57" s="252">
        <v>18008.35602281</v>
      </c>
      <c r="M57" s="252">
        <v>18849.532380890003</v>
      </c>
      <c r="N57" s="252">
        <v>19699.102402760003</v>
      </c>
      <c r="O57" s="266" t="s">
        <v>483</v>
      </c>
    </row>
    <row r="58" spans="1:15">
      <c r="A58" s="255" t="s">
        <v>654</v>
      </c>
      <c r="B58" s="252">
        <v>0</v>
      </c>
      <c r="C58" s="252">
        <v>0</v>
      </c>
      <c r="D58" s="252">
        <v>0</v>
      </c>
      <c r="E58" s="252">
        <v>0</v>
      </c>
      <c r="F58" s="252">
        <v>0</v>
      </c>
      <c r="G58" s="252">
        <v>0</v>
      </c>
      <c r="H58" s="252">
        <v>0</v>
      </c>
      <c r="I58" s="252">
        <v>0</v>
      </c>
      <c r="J58" s="252">
        <v>0</v>
      </c>
      <c r="K58" s="252">
        <v>0</v>
      </c>
      <c r="L58" s="252">
        <v>0</v>
      </c>
      <c r="M58" s="252">
        <v>0</v>
      </c>
      <c r="N58" s="252">
        <v>0</v>
      </c>
      <c r="O58" s="150" t="s">
        <v>703</v>
      </c>
    </row>
    <row r="59" spans="1:15">
      <c r="A59" s="265" t="s">
        <v>745</v>
      </c>
      <c r="B59" s="252">
        <v>1010.4196485099998</v>
      </c>
      <c r="C59" s="252">
        <v>992.77891994000004</v>
      </c>
      <c r="D59" s="252">
        <v>870.15525790000004</v>
      </c>
      <c r="E59" s="252">
        <v>988.51856026000019</v>
      </c>
      <c r="F59" s="252">
        <v>894.10311254999976</v>
      </c>
      <c r="G59" s="252">
        <v>896.56150112999967</v>
      </c>
      <c r="H59" s="252">
        <v>923.57066144000009</v>
      </c>
      <c r="I59" s="252">
        <v>956.75656735999996</v>
      </c>
      <c r="J59" s="252">
        <v>1009.8425533600001</v>
      </c>
      <c r="K59" s="252">
        <v>1035.2395055499999</v>
      </c>
      <c r="L59" s="252">
        <v>1062.1052417200001</v>
      </c>
      <c r="M59" s="252">
        <v>1099.4621440499996</v>
      </c>
      <c r="N59" s="252">
        <v>1116.3633857</v>
      </c>
      <c r="O59" s="266" t="s">
        <v>764</v>
      </c>
    </row>
    <row r="60" spans="1:15" ht="18">
      <c r="A60" s="265" t="s">
        <v>746</v>
      </c>
      <c r="B60" s="252">
        <v>417.90217557000005</v>
      </c>
      <c r="C60" s="252">
        <v>440.02659340000002</v>
      </c>
      <c r="D60" s="252">
        <v>546.94988699999999</v>
      </c>
      <c r="E60" s="252">
        <v>441.56743723000005</v>
      </c>
      <c r="F60" s="252">
        <v>559.12179905000005</v>
      </c>
      <c r="G60" s="252">
        <v>576.19487300999992</v>
      </c>
      <c r="H60" s="252">
        <v>598.46384784000008</v>
      </c>
      <c r="I60" s="252">
        <v>617.01842147000002</v>
      </c>
      <c r="J60" s="252">
        <v>594.8182601100001</v>
      </c>
      <c r="K60" s="252">
        <v>614.33543163000002</v>
      </c>
      <c r="L60" s="252">
        <v>639.93045156999995</v>
      </c>
      <c r="M60" s="252">
        <v>708.24430340000004</v>
      </c>
      <c r="N60" s="252">
        <v>715.24022577000005</v>
      </c>
      <c r="O60" s="266" t="s">
        <v>765</v>
      </c>
    </row>
    <row r="61" spans="1:15">
      <c r="A61" s="265" t="s">
        <v>747</v>
      </c>
      <c r="B61" s="252">
        <v>425.41116087999995</v>
      </c>
      <c r="C61" s="252">
        <v>421.23869668999998</v>
      </c>
      <c r="D61" s="252">
        <v>431.94234040999993</v>
      </c>
      <c r="E61" s="252">
        <v>453.72587699999997</v>
      </c>
      <c r="F61" s="252">
        <v>461.73395137999995</v>
      </c>
      <c r="G61" s="252">
        <v>445.54845330000001</v>
      </c>
      <c r="H61" s="252">
        <v>462.05507391000003</v>
      </c>
      <c r="I61" s="252">
        <v>456.43621757</v>
      </c>
      <c r="J61" s="252">
        <v>460.70768552999994</v>
      </c>
      <c r="K61" s="252">
        <v>485.38719247</v>
      </c>
      <c r="L61" s="252">
        <v>489.95673506000003</v>
      </c>
      <c r="M61" s="252">
        <v>485.01252409000006</v>
      </c>
      <c r="N61" s="252">
        <v>495.31016105000003</v>
      </c>
      <c r="O61" s="266" t="s">
        <v>766</v>
      </c>
    </row>
    <row r="62" spans="1:15">
      <c r="A62" s="265" t="s">
        <v>655</v>
      </c>
      <c r="B62" s="252">
        <v>1853.7329849600001</v>
      </c>
      <c r="C62" s="252">
        <v>1854.0442100299999</v>
      </c>
      <c r="D62" s="252">
        <v>1849.0474853100002</v>
      </c>
      <c r="E62" s="252">
        <v>1883.81187449</v>
      </c>
      <c r="F62" s="252">
        <v>1914.95886298</v>
      </c>
      <c r="G62" s="252">
        <v>1918.3048274399998</v>
      </c>
      <c r="H62" s="252">
        <v>1984.0895831900002</v>
      </c>
      <c r="I62" s="252">
        <v>2030.2112064000003</v>
      </c>
      <c r="J62" s="252">
        <v>2065.3684990000002</v>
      </c>
      <c r="K62" s="252">
        <v>2134.96212965</v>
      </c>
      <c r="L62" s="252">
        <v>2191.99242835</v>
      </c>
      <c r="M62" s="252">
        <v>2292.7189715399995</v>
      </c>
      <c r="N62" s="252">
        <v>2326.9137725199998</v>
      </c>
      <c r="O62" s="266" t="s">
        <v>484</v>
      </c>
    </row>
    <row r="63" spans="1:15">
      <c r="A63" s="255" t="s">
        <v>656</v>
      </c>
      <c r="B63" s="252">
        <v>0</v>
      </c>
      <c r="C63" s="252">
        <v>0</v>
      </c>
      <c r="D63" s="252">
        <v>0</v>
      </c>
      <c r="E63" s="252">
        <v>0</v>
      </c>
      <c r="F63" s="252">
        <v>0</v>
      </c>
      <c r="G63" s="252">
        <v>0</v>
      </c>
      <c r="H63" s="252">
        <v>0</v>
      </c>
      <c r="I63" s="252">
        <v>0.33</v>
      </c>
      <c r="J63" s="252">
        <v>0.33</v>
      </c>
      <c r="K63" s="252">
        <v>5.33</v>
      </c>
      <c r="L63" s="252">
        <v>5.33</v>
      </c>
      <c r="M63" s="252">
        <v>5.5</v>
      </c>
      <c r="N63" s="252">
        <v>6.4435500000000001</v>
      </c>
      <c r="O63" s="150" t="s">
        <v>656</v>
      </c>
    </row>
    <row r="64" spans="1:15">
      <c r="A64" s="255" t="s">
        <v>657</v>
      </c>
      <c r="B64" s="252">
        <v>16395.647334929999</v>
      </c>
      <c r="C64" s="252">
        <v>16108.799589449996</v>
      </c>
      <c r="D64" s="252">
        <v>15685.118600220001</v>
      </c>
      <c r="E64" s="252">
        <v>16526.503040680003</v>
      </c>
      <c r="F64" s="252">
        <v>16916.177382820002</v>
      </c>
      <c r="G64" s="252">
        <v>17942.964188550002</v>
      </c>
      <c r="H64" s="252">
        <v>18249.989458240001</v>
      </c>
      <c r="I64" s="252">
        <v>19492.74425978</v>
      </c>
      <c r="J64" s="252">
        <v>19731.163752370001</v>
      </c>
      <c r="K64" s="252">
        <v>19799.847581199996</v>
      </c>
      <c r="L64" s="252">
        <v>20205.678451160002</v>
      </c>
      <c r="M64" s="252">
        <v>21147.751352430001</v>
      </c>
      <c r="N64" s="252">
        <v>22032.459725280001</v>
      </c>
      <c r="O64" s="150" t="s">
        <v>459</v>
      </c>
    </row>
    <row r="65" spans="1:16">
      <c r="A65" s="254" t="s">
        <v>658</v>
      </c>
      <c r="B65" s="252">
        <v>0</v>
      </c>
      <c r="C65" s="252">
        <v>0</v>
      </c>
      <c r="D65" s="252">
        <v>0</v>
      </c>
      <c r="E65" s="252">
        <v>0</v>
      </c>
      <c r="F65" s="252">
        <v>0</v>
      </c>
      <c r="G65" s="252">
        <v>0</v>
      </c>
      <c r="H65" s="252">
        <v>0</v>
      </c>
      <c r="I65" s="252">
        <v>0</v>
      </c>
      <c r="J65" s="252">
        <v>0</v>
      </c>
      <c r="K65" s="252">
        <v>0</v>
      </c>
      <c r="L65" s="252">
        <v>0</v>
      </c>
      <c r="M65" s="252">
        <v>0</v>
      </c>
      <c r="N65" s="252">
        <v>0</v>
      </c>
      <c r="O65" s="149" t="s">
        <v>704</v>
      </c>
    </row>
    <row r="66" spans="1:16">
      <c r="A66" s="254" t="s">
        <v>659</v>
      </c>
      <c r="B66" s="252"/>
      <c r="C66" s="252"/>
      <c r="D66" s="252"/>
      <c r="E66" s="252"/>
      <c r="F66" s="252"/>
      <c r="G66" s="252"/>
      <c r="H66" s="252"/>
      <c r="I66" s="252"/>
      <c r="J66" s="252"/>
      <c r="K66" s="252"/>
      <c r="L66" s="252"/>
      <c r="M66" s="252"/>
      <c r="N66" s="252"/>
      <c r="O66" s="149" t="s">
        <v>705</v>
      </c>
    </row>
    <row r="67" spans="1:16">
      <c r="A67" s="255" t="s">
        <v>660</v>
      </c>
      <c r="B67" s="252">
        <v>2121.5674479099998</v>
      </c>
      <c r="C67" s="252">
        <v>2121.8121655599998</v>
      </c>
      <c r="D67" s="252">
        <v>2182.1035258100001</v>
      </c>
      <c r="E67" s="252">
        <v>2182.0353382600001</v>
      </c>
      <c r="F67" s="252">
        <v>2182.09540517</v>
      </c>
      <c r="G67" s="252">
        <v>2180.5751112500002</v>
      </c>
      <c r="H67" s="252">
        <v>2302.2522799999997</v>
      </c>
      <c r="I67" s="252">
        <v>2303.3671308599996</v>
      </c>
      <c r="J67" s="252">
        <v>2305.24764138</v>
      </c>
      <c r="K67" s="252">
        <v>2288.6645211900004</v>
      </c>
      <c r="L67" s="252">
        <v>2378.9023393500001</v>
      </c>
      <c r="M67" s="252">
        <v>2435.2643258200001</v>
      </c>
      <c r="N67" s="252">
        <v>2435.5496886199999</v>
      </c>
      <c r="O67" s="256" t="s">
        <v>706</v>
      </c>
    </row>
    <row r="68" spans="1:16">
      <c r="A68" s="255" t="s">
        <v>661</v>
      </c>
      <c r="B68" s="252">
        <v>1637.19941896</v>
      </c>
      <c r="C68" s="252">
        <v>1697.3795021800004</v>
      </c>
      <c r="D68" s="252">
        <v>1706.6798673800001</v>
      </c>
      <c r="E68" s="252">
        <v>1728.1708741300001</v>
      </c>
      <c r="F68" s="252">
        <v>1788.9560287200002</v>
      </c>
      <c r="G68" s="252">
        <v>1823.8046962699998</v>
      </c>
      <c r="H68" s="252">
        <v>1860.9950109799997</v>
      </c>
      <c r="I68" s="252">
        <v>1861.9461557999998</v>
      </c>
      <c r="J68" s="252">
        <v>1916.2371728600001</v>
      </c>
      <c r="K68" s="252">
        <v>1907.2763449600002</v>
      </c>
      <c r="L68" s="252">
        <v>1968.2545955400005</v>
      </c>
      <c r="M68" s="252">
        <v>1983.6180470799998</v>
      </c>
      <c r="N68" s="252">
        <v>2057.3668377399999</v>
      </c>
      <c r="O68" s="256" t="s">
        <v>707</v>
      </c>
    </row>
    <row r="69" spans="1:16">
      <c r="A69" s="255" t="s">
        <v>662</v>
      </c>
      <c r="B69" s="252">
        <v>7.7983000000000002E-4</v>
      </c>
      <c r="C69" s="252">
        <v>7.7983000000000002E-4</v>
      </c>
      <c r="D69" s="252">
        <v>7.7983000000000002E-4</v>
      </c>
      <c r="E69" s="252">
        <v>7.7983000000000002E-4</v>
      </c>
      <c r="F69" s="252">
        <v>7.7983000000000002E-4</v>
      </c>
      <c r="G69" s="252">
        <v>7.7983000000000002E-4</v>
      </c>
      <c r="H69" s="252">
        <v>7.7983000000000002E-4</v>
      </c>
      <c r="I69" s="252">
        <v>7.7983000000000002E-4</v>
      </c>
      <c r="J69" s="252">
        <v>7.7983000000000002E-4</v>
      </c>
      <c r="K69" s="252">
        <v>7.7983000000000002E-4</v>
      </c>
      <c r="L69" s="252">
        <v>7.7983000000000002E-4</v>
      </c>
      <c r="M69" s="252">
        <v>7.7983000000000002E-4</v>
      </c>
      <c r="N69" s="252">
        <v>7.7983000000000002E-4</v>
      </c>
      <c r="O69" s="256" t="s">
        <v>708</v>
      </c>
    </row>
    <row r="70" spans="1:16">
      <c r="A70" s="255" t="s">
        <v>663</v>
      </c>
      <c r="B70" s="252">
        <v>304.42991003999998</v>
      </c>
      <c r="C70" s="252">
        <v>304.42991003999998</v>
      </c>
      <c r="D70" s="252">
        <v>304.42991003999998</v>
      </c>
      <c r="E70" s="252">
        <v>304.42991003999998</v>
      </c>
      <c r="F70" s="252">
        <v>304.42991003999998</v>
      </c>
      <c r="G70" s="252">
        <v>298.21700118000001</v>
      </c>
      <c r="H70" s="252">
        <v>355.33208146000004</v>
      </c>
      <c r="I70" s="252">
        <v>355.33208146000004</v>
      </c>
      <c r="J70" s="252">
        <v>327.69685118000001</v>
      </c>
      <c r="K70" s="252">
        <v>355.33208146000004</v>
      </c>
      <c r="L70" s="252">
        <v>369.34862651000003</v>
      </c>
      <c r="M70" s="252">
        <v>277.54066903</v>
      </c>
      <c r="N70" s="252">
        <v>277.77334438999998</v>
      </c>
      <c r="O70" s="256" t="s">
        <v>369</v>
      </c>
    </row>
    <row r="71" spans="1:16">
      <c r="A71" s="255" t="s">
        <v>664</v>
      </c>
      <c r="B71" s="252">
        <v>-67.725039440000003</v>
      </c>
      <c r="C71" s="252">
        <v>-102.98505447999999</v>
      </c>
      <c r="D71" s="252">
        <v>-136.44504695000001</v>
      </c>
      <c r="E71" s="252">
        <v>-85.787904499999996</v>
      </c>
      <c r="F71" s="252">
        <v>-85.368385759999995</v>
      </c>
      <c r="G71" s="252">
        <v>-83.469819939999994</v>
      </c>
      <c r="H71" s="252">
        <v>-67.186848650000002</v>
      </c>
      <c r="I71" s="252">
        <v>-59.331673849999994</v>
      </c>
      <c r="J71" s="252">
        <v>-30.708862149999998</v>
      </c>
      <c r="K71" s="252">
        <v>-15.37917019</v>
      </c>
      <c r="L71" s="252">
        <v>-27.391993989999996</v>
      </c>
      <c r="M71" s="252">
        <v>-12.552550760000001</v>
      </c>
      <c r="N71" s="252">
        <v>16.864760290000003</v>
      </c>
      <c r="O71" s="256" t="s">
        <v>709</v>
      </c>
    </row>
    <row r="72" spans="1:16" s="303" customFormat="1" hidden="1">
      <c r="A72" s="268" t="s">
        <v>665</v>
      </c>
      <c r="B72" s="341" t="e">
        <v>#REF!</v>
      </c>
      <c r="C72" s="341" t="e">
        <v>#REF!</v>
      </c>
      <c r="D72" s="341" t="e">
        <v>#REF!</v>
      </c>
      <c r="E72" s="341" t="e">
        <v>#REF!</v>
      </c>
      <c r="F72" s="341" t="e">
        <v>#REF!</v>
      </c>
      <c r="G72" s="341" t="e">
        <v>#REF!</v>
      </c>
      <c r="H72" s="341" t="e">
        <v>#REF!</v>
      </c>
      <c r="I72" s="341" t="e">
        <v>#REF!</v>
      </c>
      <c r="J72" s="341" t="e">
        <v>#REF!</v>
      </c>
      <c r="K72" s="341" t="e">
        <v>#REF!</v>
      </c>
      <c r="L72" s="341" t="e">
        <v>#REF!</v>
      </c>
      <c r="M72" s="341" t="e">
        <v>#REF!</v>
      </c>
      <c r="N72" s="341" t="e">
        <v>#REF!</v>
      </c>
      <c r="O72" s="269"/>
      <c r="P72" s="91"/>
    </row>
    <row r="73" spans="1:16">
      <c r="A73" s="255" t="s">
        <v>666</v>
      </c>
      <c r="B73" s="252">
        <v>1.7252371900000001</v>
      </c>
      <c r="C73" s="252">
        <v>1.7252371900000001</v>
      </c>
      <c r="D73" s="252">
        <v>1.7252371900000001</v>
      </c>
      <c r="E73" s="252">
        <v>1.7252371900000001</v>
      </c>
      <c r="F73" s="252">
        <v>1.7252371900000001</v>
      </c>
      <c r="G73" s="252">
        <v>-2.3220544199999997</v>
      </c>
      <c r="H73" s="252">
        <v>-1.6024384</v>
      </c>
      <c r="I73" s="252">
        <v>-0.76699827000000009</v>
      </c>
      <c r="J73" s="252">
        <v>27.635230279999998</v>
      </c>
      <c r="K73" s="252">
        <v>0</v>
      </c>
      <c r="L73" s="252">
        <v>0</v>
      </c>
      <c r="M73" s="252">
        <v>0</v>
      </c>
      <c r="N73" s="252">
        <v>0</v>
      </c>
      <c r="O73" s="256" t="s">
        <v>710</v>
      </c>
    </row>
    <row r="74" spans="1:16">
      <c r="A74" s="255" t="s">
        <v>667</v>
      </c>
      <c r="B74" s="252">
        <v>4059.653437030001</v>
      </c>
      <c r="C74" s="252">
        <v>3932.0324486300001</v>
      </c>
      <c r="D74" s="252">
        <v>4123.2118861400004</v>
      </c>
      <c r="E74" s="252">
        <v>4148.5755311299999</v>
      </c>
      <c r="F74" s="252">
        <v>4471.571728070001</v>
      </c>
      <c r="G74" s="252">
        <v>4540.8975934399996</v>
      </c>
      <c r="H74" s="252">
        <v>4625.3180893799999</v>
      </c>
      <c r="I74" s="252">
        <v>4761.1760594300004</v>
      </c>
      <c r="J74" s="252">
        <v>4861.8075800800007</v>
      </c>
      <c r="K74" s="252">
        <v>5023.4371009999995</v>
      </c>
      <c r="L74" s="252">
        <v>5131.9668241900008</v>
      </c>
      <c r="M74" s="252">
        <v>4976.2503114000001</v>
      </c>
      <c r="N74" s="252">
        <v>5131.2190342900003</v>
      </c>
      <c r="O74" s="256" t="s">
        <v>711</v>
      </c>
    </row>
    <row r="75" spans="1:16">
      <c r="A75" s="255" t="s">
        <v>668</v>
      </c>
      <c r="B75" s="252">
        <v>0</v>
      </c>
      <c r="C75" s="252">
        <v>0</v>
      </c>
      <c r="D75" s="252">
        <v>0</v>
      </c>
      <c r="E75" s="252">
        <v>0</v>
      </c>
      <c r="F75" s="252">
        <v>0</v>
      </c>
      <c r="G75" s="252">
        <v>0</v>
      </c>
      <c r="H75" s="252">
        <v>0</v>
      </c>
      <c r="I75" s="252">
        <v>0</v>
      </c>
      <c r="J75" s="252">
        <v>0</v>
      </c>
      <c r="K75" s="252">
        <v>0</v>
      </c>
      <c r="L75" s="252">
        <v>0</v>
      </c>
      <c r="M75" s="252">
        <v>0</v>
      </c>
      <c r="N75" s="252">
        <v>0</v>
      </c>
      <c r="O75" s="256" t="s">
        <v>712</v>
      </c>
    </row>
    <row r="76" spans="1:16">
      <c r="A76" s="255" t="s">
        <v>95</v>
      </c>
      <c r="B76" s="252">
        <v>8056.8511915100007</v>
      </c>
      <c r="C76" s="252">
        <v>7954.3949889600008</v>
      </c>
      <c r="D76" s="252">
        <v>8181.7061594199986</v>
      </c>
      <c r="E76" s="252">
        <v>8279.1497660700006</v>
      </c>
      <c r="F76" s="252">
        <v>8663.4107032600004</v>
      </c>
      <c r="G76" s="252">
        <v>8757.7033076000007</v>
      </c>
      <c r="H76" s="252">
        <v>9075.1089545899995</v>
      </c>
      <c r="I76" s="252">
        <v>9221.7235352600019</v>
      </c>
      <c r="J76" s="252">
        <v>9407.9163934500011</v>
      </c>
      <c r="K76" s="252">
        <v>9559.3316582399984</v>
      </c>
      <c r="L76" s="252">
        <v>9821.0811714300016</v>
      </c>
      <c r="M76" s="252">
        <v>9660.1215824299998</v>
      </c>
      <c r="N76" s="252">
        <v>9918.774445179999</v>
      </c>
      <c r="O76" s="150" t="s">
        <v>487</v>
      </c>
    </row>
    <row r="77" spans="1:16" s="114" customFormat="1" ht="9.75" thickBot="1">
      <c r="A77" s="270" t="s">
        <v>669</v>
      </c>
      <c r="B77" s="271">
        <v>24452.498526439998</v>
      </c>
      <c r="C77" s="271">
        <v>24063.194578409999</v>
      </c>
      <c r="D77" s="271">
        <v>23866.824759640003</v>
      </c>
      <c r="E77" s="271">
        <v>24805.65280675</v>
      </c>
      <c r="F77" s="271">
        <v>25579.588086080003</v>
      </c>
      <c r="G77" s="271">
        <v>26700.667496150007</v>
      </c>
      <c r="H77" s="271">
        <v>27325.098412830001</v>
      </c>
      <c r="I77" s="271">
        <v>28714.46779504</v>
      </c>
      <c r="J77" s="271">
        <v>29139.08014582</v>
      </c>
      <c r="K77" s="271">
        <v>29359.17923944</v>
      </c>
      <c r="L77" s="271">
        <v>30026.759622590005</v>
      </c>
      <c r="M77" s="271">
        <v>30807.872934859995</v>
      </c>
      <c r="N77" s="271">
        <v>31951.23417046</v>
      </c>
      <c r="O77" s="208" t="s">
        <v>713</v>
      </c>
      <c r="P77" s="97"/>
    </row>
    <row r="78" spans="1:16" ht="9.75" thickBot="1">
      <c r="A78" s="339"/>
      <c r="B78" s="275"/>
      <c r="C78" s="275"/>
      <c r="D78" s="275"/>
      <c r="E78" s="275"/>
      <c r="F78" s="275"/>
      <c r="G78" s="275"/>
      <c r="H78" s="275"/>
      <c r="I78" s="275"/>
      <c r="J78" s="275"/>
      <c r="K78" s="275"/>
      <c r="L78" s="275"/>
      <c r="M78" s="275"/>
      <c r="N78" s="275"/>
      <c r="O78" s="109"/>
    </row>
    <row r="80" spans="1:16">
      <c r="A80" s="306" t="s">
        <v>304</v>
      </c>
      <c r="B80" s="21">
        <v>-29.639608109999244</v>
      </c>
      <c r="C80" s="21">
        <v>3.3249998523388058E-5</v>
      </c>
      <c r="D80" s="21">
        <v>7.6778000584454276E-4</v>
      </c>
      <c r="E80" s="21">
        <v>-3.4299991966690868E-6</v>
      </c>
      <c r="F80" s="21">
        <v>-7.2236999403685331E-4</v>
      </c>
      <c r="G80" s="21">
        <v>-1.4492999252979644E-4</v>
      </c>
      <c r="H80" s="21">
        <v>-1.6599995433352888E-5</v>
      </c>
      <c r="I80" s="21">
        <v>-2.9470003937603906E-5</v>
      </c>
      <c r="J80" s="21">
        <v>-2.0156309998128563E-2</v>
      </c>
      <c r="K80" s="21">
        <v>-0.54762708999260212</v>
      </c>
      <c r="L80" s="21">
        <v>-0.14262077999592293</v>
      </c>
      <c r="M80" s="21">
        <v>7.5472999742487445E-4</v>
      </c>
      <c r="N80" s="21">
        <v>0.64304031999927247</v>
      </c>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J1" workbookViewId="0">
      <selection activeCell="C34" sqref="C34"/>
    </sheetView>
  </sheetViews>
  <sheetFormatPr defaultColWidth="8" defaultRowHeight="9"/>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8" customWidth="1"/>
    <col min="19" max="16384" width="8" style="3"/>
  </cols>
  <sheetData>
    <row r="1" spans="1:18" s="1" customFormat="1" ht="12.75">
      <c r="A1" s="579" t="s">
        <v>714</v>
      </c>
      <c r="B1" s="580"/>
      <c r="C1" s="580"/>
      <c r="D1" s="580"/>
      <c r="E1" s="580"/>
      <c r="F1" s="580"/>
      <c r="G1" s="580"/>
      <c r="H1" s="580"/>
      <c r="I1" s="580"/>
      <c r="J1" s="580"/>
      <c r="K1" s="580"/>
      <c r="L1" s="580"/>
      <c r="M1" s="580"/>
      <c r="N1" s="580"/>
      <c r="O1" s="580"/>
      <c r="P1" s="580"/>
      <c r="Q1" s="580"/>
      <c r="R1" s="581"/>
    </row>
    <row r="2" spans="1:18" s="360" customFormat="1" ht="9.75" customHeight="1">
      <c r="A2" s="570" t="s">
        <v>1342</v>
      </c>
      <c r="B2" s="571"/>
      <c r="C2" s="571"/>
      <c r="D2" s="571"/>
      <c r="E2" s="571"/>
      <c r="F2" s="571"/>
      <c r="G2" s="571"/>
      <c r="H2" s="571"/>
      <c r="I2" s="571"/>
      <c r="J2" s="571"/>
      <c r="K2" s="571"/>
      <c r="L2" s="571"/>
      <c r="M2" s="571"/>
      <c r="N2" s="571"/>
      <c r="O2" s="571"/>
      <c r="P2" s="571"/>
      <c r="Q2" s="571"/>
      <c r="R2" s="572"/>
    </row>
    <row r="3" spans="1:18" s="4" customFormat="1" ht="9.75" customHeight="1" thickBot="1">
      <c r="A3" s="359"/>
      <c r="B3" s="317"/>
      <c r="C3" s="317"/>
      <c r="D3" s="317"/>
      <c r="E3" s="317"/>
      <c r="F3" s="317"/>
      <c r="G3" s="317"/>
      <c r="H3" s="317"/>
      <c r="I3" s="317"/>
      <c r="J3" s="317"/>
      <c r="K3" s="317"/>
      <c r="L3" s="317"/>
      <c r="M3" s="317"/>
      <c r="N3" s="317"/>
      <c r="O3" s="317"/>
      <c r="P3" s="317"/>
      <c r="Q3" s="317"/>
      <c r="R3" s="358"/>
    </row>
    <row r="4" spans="1:18" ht="9.75" thickBot="1">
      <c r="A4" s="372" t="s">
        <v>300</v>
      </c>
      <c r="B4" s="325" t="s">
        <v>301</v>
      </c>
      <c r="C4" s="326" t="s">
        <v>302</v>
      </c>
      <c r="D4" s="550" t="s">
        <v>6</v>
      </c>
      <c r="E4" s="46">
        <v>42186</v>
      </c>
      <c r="F4" s="46">
        <v>42217</v>
      </c>
      <c r="G4" s="46">
        <v>42248</v>
      </c>
      <c r="H4" s="46">
        <v>42278</v>
      </c>
      <c r="I4" s="46">
        <v>42309</v>
      </c>
      <c r="J4" s="46">
        <v>42339</v>
      </c>
      <c r="K4" s="46">
        <v>42370</v>
      </c>
      <c r="L4" s="46">
        <v>42401</v>
      </c>
      <c r="M4" s="46">
        <v>42430</v>
      </c>
      <c r="N4" s="46">
        <v>42461</v>
      </c>
      <c r="O4" s="46">
        <v>42491</v>
      </c>
      <c r="P4" s="46">
        <v>42522</v>
      </c>
      <c r="Q4" s="46">
        <v>42552</v>
      </c>
      <c r="R4" s="248" t="s">
        <v>354</v>
      </c>
    </row>
    <row r="5" spans="1:18">
      <c r="A5" s="373" t="s">
        <v>8</v>
      </c>
      <c r="B5" s="327" t="s">
        <v>58</v>
      </c>
      <c r="C5" s="328" t="s">
        <v>8</v>
      </c>
      <c r="D5" s="251" t="s">
        <v>620</v>
      </c>
      <c r="E5" s="329"/>
      <c r="F5" s="329"/>
      <c r="G5" s="329"/>
      <c r="H5" s="329"/>
      <c r="I5" s="329"/>
      <c r="J5" s="329"/>
      <c r="K5" s="329"/>
      <c r="L5" s="329"/>
      <c r="M5" s="329"/>
      <c r="N5" s="329"/>
      <c r="O5" s="329"/>
      <c r="P5" s="329"/>
      <c r="Q5" s="329"/>
      <c r="R5" s="253" t="s">
        <v>670</v>
      </c>
    </row>
    <row r="6" spans="1:18">
      <c r="A6" s="373" t="s">
        <v>9</v>
      </c>
      <c r="B6" s="327" t="s">
        <v>9</v>
      </c>
      <c r="C6" s="328" t="s">
        <v>9</v>
      </c>
      <c r="D6" s="254" t="s">
        <v>621</v>
      </c>
      <c r="E6" s="321"/>
      <c r="F6" s="321"/>
      <c r="G6" s="321"/>
      <c r="H6" s="321"/>
      <c r="I6" s="321"/>
      <c r="J6" s="321"/>
      <c r="K6" s="321"/>
      <c r="L6" s="321"/>
      <c r="M6" s="321"/>
      <c r="N6" s="321"/>
      <c r="O6" s="321"/>
      <c r="P6" s="321"/>
      <c r="Q6" s="321"/>
      <c r="R6" s="149" t="s">
        <v>671</v>
      </c>
    </row>
    <row r="7" spans="1:18">
      <c r="A7" s="374" t="s">
        <v>10</v>
      </c>
      <c r="B7" s="291" t="s">
        <v>59</v>
      </c>
      <c r="C7" s="330" t="s">
        <v>59</v>
      </c>
      <c r="D7" s="255" t="s">
        <v>622</v>
      </c>
      <c r="E7" s="321">
        <v>6070.6518332699998</v>
      </c>
      <c r="F7" s="321">
        <v>5955.5079788899993</v>
      </c>
      <c r="G7" s="321">
        <v>6342.2463876800002</v>
      </c>
      <c r="H7" s="321">
        <v>6445.9790675299992</v>
      </c>
      <c r="I7" s="321">
        <v>6578.91166264</v>
      </c>
      <c r="J7" s="321">
        <v>6834.8486111299999</v>
      </c>
      <c r="K7" s="321">
        <v>6681.4439252899992</v>
      </c>
      <c r="L7" s="321">
        <v>7228.4853997399996</v>
      </c>
      <c r="M7" s="321">
        <v>6860.3062038599992</v>
      </c>
      <c r="N7" s="321">
        <v>6773.1270546999995</v>
      </c>
      <c r="O7" s="321">
        <v>6745.7720817999998</v>
      </c>
      <c r="P7" s="321">
        <v>6249.50752104</v>
      </c>
      <c r="Q7" s="321">
        <v>6533.8607143299996</v>
      </c>
      <c r="R7" s="150" t="s">
        <v>672</v>
      </c>
    </row>
    <row r="8" spans="1:18">
      <c r="A8" s="375" t="s">
        <v>11</v>
      </c>
      <c r="B8" s="291" t="s">
        <v>11</v>
      </c>
      <c r="C8" s="330" t="s">
        <v>11</v>
      </c>
      <c r="D8" s="257" t="s">
        <v>623</v>
      </c>
      <c r="E8" s="321">
        <v>5795.8256341199994</v>
      </c>
      <c r="F8" s="321">
        <v>5488.8765192199999</v>
      </c>
      <c r="G8" s="321">
        <v>5126.2734955300002</v>
      </c>
      <c r="H8" s="321">
        <v>5545.1818838800009</v>
      </c>
      <c r="I8" s="321">
        <v>5549.4027786900006</v>
      </c>
      <c r="J8" s="321">
        <v>6423.7542399700005</v>
      </c>
      <c r="K8" s="321">
        <v>7431.3875449000006</v>
      </c>
      <c r="L8" s="321">
        <v>8816.6695615200006</v>
      </c>
      <c r="M8" s="321">
        <v>9591.7427585200003</v>
      </c>
      <c r="N8" s="321">
        <v>9890.2093918300016</v>
      </c>
      <c r="O8" s="321">
        <v>9822.7932894900005</v>
      </c>
      <c r="P8" s="321">
        <v>10857.327081459998</v>
      </c>
      <c r="Q8" s="321">
        <v>11634.538990300001</v>
      </c>
      <c r="R8" s="256" t="s">
        <v>673</v>
      </c>
    </row>
    <row r="9" spans="1:18">
      <c r="A9" s="375" t="s">
        <v>498</v>
      </c>
      <c r="B9" s="291" t="s">
        <v>12</v>
      </c>
      <c r="C9" s="330" t="s">
        <v>12</v>
      </c>
      <c r="D9" s="257" t="s">
        <v>624</v>
      </c>
      <c r="E9" s="321">
        <v>780.51372399999991</v>
      </c>
      <c r="F9" s="321">
        <v>780.77032916999997</v>
      </c>
      <c r="G9" s="321">
        <v>764.45811470000012</v>
      </c>
      <c r="H9" s="321">
        <v>777.04043598999988</v>
      </c>
      <c r="I9" s="321">
        <v>813.18807284000002</v>
      </c>
      <c r="J9" s="321">
        <v>853.05740155000001</v>
      </c>
      <c r="K9" s="321">
        <v>871.38729317000002</v>
      </c>
      <c r="L9" s="321">
        <v>833.89362801000016</v>
      </c>
      <c r="M9" s="321">
        <v>797.32132566999985</v>
      </c>
      <c r="N9" s="321">
        <v>799.54457735000005</v>
      </c>
      <c r="O9" s="321">
        <v>796.25103614</v>
      </c>
      <c r="P9" s="321">
        <v>916.85074788999998</v>
      </c>
      <c r="Q9" s="321">
        <v>931.57172947000004</v>
      </c>
      <c r="R9" s="256" t="s">
        <v>674</v>
      </c>
    </row>
    <row r="10" spans="1:18">
      <c r="A10" s="375" t="s">
        <v>13</v>
      </c>
      <c r="B10" s="291" t="s">
        <v>13</v>
      </c>
      <c r="C10" s="330" t="s">
        <v>13</v>
      </c>
      <c r="D10" s="257" t="s">
        <v>625</v>
      </c>
      <c r="E10" s="321">
        <v>1304.89457107</v>
      </c>
      <c r="F10" s="321">
        <v>1224.81364248</v>
      </c>
      <c r="G10" s="321">
        <v>1180.4320779200002</v>
      </c>
      <c r="H10" s="321">
        <v>1147.2563747099998</v>
      </c>
      <c r="I10" s="321">
        <v>1194.60434958</v>
      </c>
      <c r="J10" s="321">
        <v>1161.8645249699998</v>
      </c>
      <c r="K10" s="321">
        <v>1172.2035222700001</v>
      </c>
      <c r="L10" s="321">
        <v>1232.8341712000001</v>
      </c>
      <c r="M10" s="321">
        <v>1575.5859670700002</v>
      </c>
      <c r="N10" s="321">
        <v>1632.3740083499999</v>
      </c>
      <c r="O10" s="321">
        <v>1833.3828452799999</v>
      </c>
      <c r="P10" s="321">
        <v>1929.6573124800002</v>
      </c>
      <c r="Q10" s="321">
        <v>1893.23084214</v>
      </c>
      <c r="R10" s="256" t="s">
        <v>675</v>
      </c>
    </row>
    <row r="11" spans="1:18">
      <c r="A11" s="375" t="s">
        <v>14</v>
      </c>
      <c r="B11" s="291" t="s">
        <v>60</v>
      </c>
      <c r="C11" s="330" t="s">
        <v>97</v>
      </c>
      <c r="D11" s="257" t="s">
        <v>626</v>
      </c>
      <c r="E11" s="252">
        <v>0</v>
      </c>
      <c r="F11" s="252">
        <v>0</v>
      </c>
      <c r="G11" s="252">
        <v>0</v>
      </c>
      <c r="H11" s="252">
        <v>0</v>
      </c>
      <c r="I11" s="252">
        <v>0</v>
      </c>
      <c r="J11" s="252">
        <v>0</v>
      </c>
      <c r="K11" s="252">
        <v>0</v>
      </c>
      <c r="L11" s="252">
        <v>0</v>
      </c>
      <c r="M11" s="252">
        <v>0</v>
      </c>
      <c r="N11" s="252">
        <v>0</v>
      </c>
      <c r="O11" s="252">
        <v>0</v>
      </c>
      <c r="P11" s="252">
        <v>0</v>
      </c>
      <c r="Q11" s="252">
        <v>0</v>
      </c>
      <c r="R11" s="256" t="s">
        <v>676</v>
      </c>
    </row>
    <row r="12" spans="1:18" ht="18">
      <c r="A12" s="375" t="s">
        <v>15</v>
      </c>
      <c r="B12" s="291" t="s">
        <v>62</v>
      </c>
      <c r="C12" s="291" t="s">
        <v>98</v>
      </c>
      <c r="D12" s="257" t="s">
        <v>627</v>
      </c>
      <c r="E12" s="252">
        <v>0</v>
      </c>
      <c r="F12" s="252">
        <v>0</v>
      </c>
      <c r="G12" s="252">
        <v>0</v>
      </c>
      <c r="H12" s="252">
        <v>0</v>
      </c>
      <c r="I12" s="252">
        <v>0</v>
      </c>
      <c r="J12" s="252">
        <v>0</v>
      </c>
      <c r="K12" s="252">
        <v>0</v>
      </c>
      <c r="L12" s="252">
        <v>0</v>
      </c>
      <c r="M12" s="252">
        <v>0</v>
      </c>
      <c r="N12" s="252">
        <v>0</v>
      </c>
      <c r="O12" s="252">
        <v>0</v>
      </c>
      <c r="P12" s="252">
        <v>0</v>
      </c>
      <c r="Q12" s="252">
        <v>0</v>
      </c>
      <c r="R12" s="256" t="s">
        <v>677</v>
      </c>
    </row>
    <row r="13" spans="1:18">
      <c r="A13" s="375" t="s">
        <v>16</v>
      </c>
      <c r="B13" s="291" t="s">
        <v>16</v>
      </c>
      <c r="C13" s="291" t="s">
        <v>99</v>
      </c>
      <c r="D13" s="257" t="s">
        <v>628</v>
      </c>
      <c r="E13" s="252">
        <v>0</v>
      </c>
      <c r="F13" s="252">
        <v>0</v>
      </c>
      <c r="G13" s="252">
        <v>0</v>
      </c>
      <c r="H13" s="252">
        <v>0</v>
      </c>
      <c r="I13" s="252">
        <v>0</v>
      </c>
      <c r="J13" s="252">
        <v>0</v>
      </c>
      <c r="K13" s="252">
        <v>0</v>
      </c>
      <c r="L13" s="252">
        <v>0</v>
      </c>
      <c r="M13" s="252">
        <v>0</v>
      </c>
      <c r="N13" s="252">
        <v>0</v>
      </c>
      <c r="O13" s="252">
        <v>0</v>
      </c>
      <c r="P13" s="252">
        <v>0</v>
      </c>
      <c r="Q13" s="252">
        <v>0</v>
      </c>
      <c r="R13" s="256" t="s">
        <v>678</v>
      </c>
    </row>
    <row r="14" spans="1:18">
      <c r="A14" s="375" t="s">
        <v>17</v>
      </c>
      <c r="B14" s="291" t="s">
        <v>17</v>
      </c>
      <c r="C14" s="291" t="s">
        <v>100</v>
      </c>
      <c r="D14" s="257" t="s">
        <v>629</v>
      </c>
      <c r="E14" s="331">
        <v>4117.1278971299998</v>
      </c>
      <c r="F14" s="331">
        <v>3938.16087651</v>
      </c>
      <c r="G14" s="331">
        <v>3839.2103317000006</v>
      </c>
      <c r="H14" s="331">
        <v>4180.6142857600007</v>
      </c>
      <c r="I14" s="331">
        <v>4274.4362663500006</v>
      </c>
      <c r="J14" s="331">
        <v>4196.9080006499998</v>
      </c>
      <c r="K14" s="331">
        <v>3347.9066121599994</v>
      </c>
      <c r="L14" s="331">
        <v>2153.3050454099994</v>
      </c>
      <c r="M14" s="331">
        <v>2300.2969734499998</v>
      </c>
      <c r="N14" s="331">
        <v>2342.1512137499999</v>
      </c>
      <c r="O14" s="331">
        <v>2353.7199890699999</v>
      </c>
      <c r="P14" s="331">
        <v>2403.78376278</v>
      </c>
      <c r="Q14" s="331">
        <v>2448.9123706399996</v>
      </c>
      <c r="R14" s="256" t="s">
        <v>679</v>
      </c>
    </row>
    <row r="15" spans="1:18">
      <c r="A15" s="28" t="s">
        <v>18</v>
      </c>
      <c r="B15" s="294" t="s">
        <v>18</v>
      </c>
      <c r="C15" s="332" t="s">
        <v>18</v>
      </c>
      <c r="D15" s="257" t="s">
        <v>630</v>
      </c>
      <c r="E15" s="331">
        <v>0</v>
      </c>
      <c r="F15" s="331">
        <v>0</v>
      </c>
      <c r="G15" s="331">
        <v>0</v>
      </c>
      <c r="H15" s="331">
        <v>0</v>
      </c>
      <c r="I15" s="331">
        <v>0</v>
      </c>
      <c r="J15" s="331">
        <v>0</v>
      </c>
      <c r="K15" s="331">
        <v>0</v>
      </c>
      <c r="L15" s="331">
        <v>0</v>
      </c>
      <c r="M15" s="331">
        <v>0</v>
      </c>
      <c r="N15" s="331">
        <v>0</v>
      </c>
      <c r="O15" s="331">
        <v>0</v>
      </c>
      <c r="P15" s="331">
        <v>0</v>
      </c>
      <c r="Q15" s="331">
        <v>0</v>
      </c>
      <c r="R15" s="256" t="s">
        <v>680</v>
      </c>
    </row>
    <row r="16" spans="1:18">
      <c r="A16" s="28" t="s">
        <v>19</v>
      </c>
      <c r="B16" s="294" t="s">
        <v>63</v>
      </c>
      <c r="C16" s="332" t="s">
        <v>101</v>
      </c>
      <c r="D16" s="257" t="s">
        <v>631</v>
      </c>
      <c r="E16" s="331">
        <v>0</v>
      </c>
      <c r="F16" s="331">
        <v>0</v>
      </c>
      <c r="G16" s="331">
        <v>0</v>
      </c>
      <c r="H16" s="331">
        <v>0</v>
      </c>
      <c r="I16" s="331">
        <v>0</v>
      </c>
      <c r="J16" s="331">
        <v>0</v>
      </c>
      <c r="K16" s="331">
        <v>0</v>
      </c>
      <c r="L16" s="331">
        <v>0</v>
      </c>
      <c r="M16" s="331">
        <v>0</v>
      </c>
      <c r="N16" s="331">
        <v>0.66162897999999992</v>
      </c>
      <c r="O16" s="331">
        <v>0.64037140999999997</v>
      </c>
      <c r="P16" s="331">
        <v>0.61900755000000007</v>
      </c>
      <c r="Q16" s="331">
        <v>0.59753688000000005</v>
      </c>
      <c r="R16" s="256" t="s">
        <v>681</v>
      </c>
    </row>
    <row r="17" spans="1:18">
      <c r="A17" s="28" t="s">
        <v>20</v>
      </c>
      <c r="B17" s="294" t="s">
        <v>64</v>
      </c>
      <c r="C17" s="332" t="s">
        <v>102</v>
      </c>
      <c r="D17" s="257" t="s">
        <v>632</v>
      </c>
      <c r="E17" s="331">
        <v>0</v>
      </c>
      <c r="F17" s="331">
        <v>0</v>
      </c>
      <c r="G17" s="331">
        <v>0</v>
      </c>
      <c r="H17" s="331">
        <v>0</v>
      </c>
      <c r="I17" s="331">
        <v>0</v>
      </c>
      <c r="J17" s="331">
        <v>0</v>
      </c>
      <c r="K17" s="331">
        <v>0</v>
      </c>
      <c r="L17" s="331">
        <v>0</v>
      </c>
      <c r="M17" s="331">
        <v>0</v>
      </c>
      <c r="N17" s="331">
        <v>0</v>
      </c>
      <c r="O17" s="331">
        <v>0</v>
      </c>
      <c r="P17" s="331">
        <v>0</v>
      </c>
      <c r="Q17" s="331">
        <v>0</v>
      </c>
      <c r="R17" s="256" t="s">
        <v>682</v>
      </c>
    </row>
    <row r="18" spans="1:18">
      <c r="A18" s="376"/>
      <c r="B18" s="294" t="s">
        <v>65</v>
      </c>
      <c r="C18" s="333"/>
      <c r="D18" s="257" t="s">
        <v>633</v>
      </c>
      <c r="E18" s="331">
        <v>24.561096190000001</v>
      </c>
      <c r="F18" s="331">
        <v>23.672818889999999</v>
      </c>
      <c r="G18" s="331">
        <v>24.846098259999998</v>
      </c>
      <c r="H18" s="331">
        <v>24.724852210000002</v>
      </c>
      <c r="I18" s="331">
        <v>24.35255931</v>
      </c>
      <c r="J18" s="331">
        <v>26.414451379999999</v>
      </c>
      <c r="K18" s="331">
        <v>25.284799900000003</v>
      </c>
      <c r="L18" s="331">
        <v>24.599322860000001</v>
      </c>
      <c r="M18" s="331">
        <v>24.681473799999999</v>
      </c>
      <c r="N18" s="331">
        <v>23.672111730000001</v>
      </c>
      <c r="O18" s="331">
        <v>23.60800059</v>
      </c>
      <c r="P18" s="331">
        <v>22.305111789999998</v>
      </c>
      <c r="Q18" s="331">
        <v>21.591432059999999</v>
      </c>
      <c r="R18" s="256" t="s">
        <v>683</v>
      </c>
    </row>
    <row r="19" spans="1:18" ht="18">
      <c r="A19" s="376"/>
      <c r="B19" s="294" t="s">
        <v>66</v>
      </c>
      <c r="C19" s="333"/>
      <c r="D19" s="257" t="s">
        <v>634</v>
      </c>
      <c r="E19" s="331">
        <v>0.27850000000000003</v>
      </c>
      <c r="F19" s="331">
        <v>0.27850000000000003</v>
      </c>
      <c r="G19" s="331">
        <v>0.27850000000000003</v>
      </c>
      <c r="H19" s="331">
        <v>0.27850000000000003</v>
      </c>
      <c r="I19" s="331">
        <v>0.27850000000000003</v>
      </c>
      <c r="J19" s="331">
        <v>0.36649999999999999</v>
      </c>
      <c r="K19" s="331">
        <v>0.36649999999999999</v>
      </c>
      <c r="L19" s="331">
        <v>0.36649999999999999</v>
      </c>
      <c r="M19" s="331">
        <v>0.36649999999999999</v>
      </c>
      <c r="N19" s="331">
        <v>0.36649999999999999</v>
      </c>
      <c r="O19" s="331">
        <v>0.36649999999999999</v>
      </c>
      <c r="P19" s="331">
        <v>0.36649999999999999</v>
      </c>
      <c r="Q19" s="331">
        <v>0.36649999999999999</v>
      </c>
      <c r="R19" s="256" t="s">
        <v>684</v>
      </c>
    </row>
    <row r="20" spans="1:18">
      <c r="A20" s="28" t="s">
        <v>21</v>
      </c>
      <c r="B20" s="294" t="s">
        <v>67</v>
      </c>
      <c r="C20" s="332" t="s">
        <v>67</v>
      </c>
      <c r="D20" s="257" t="s">
        <v>635</v>
      </c>
      <c r="E20" s="331">
        <v>67.826081029999997</v>
      </c>
      <c r="F20" s="331">
        <v>66.104730230000001</v>
      </c>
      <c r="G20" s="331">
        <v>64.357308950000004</v>
      </c>
      <c r="H20" s="331">
        <v>65.487792429999999</v>
      </c>
      <c r="I20" s="331">
        <v>64.402039970000004</v>
      </c>
      <c r="J20" s="331">
        <v>79.139691510000006</v>
      </c>
      <c r="K20" s="331">
        <v>79.368842400000005</v>
      </c>
      <c r="L20" s="331">
        <v>80.614406500000001</v>
      </c>
      <c r="M20" s="331">
        <v>80.780091889999994</v>
      </c>
      <c r="N20" s="331">
        <v>80.72199689</v>
      </c>
      <c r="O20" s="331">
        <v>80.913551729999995</v>
      </c>
      <c r="P20" s="331">
        <v>82.89273489</v>
      </c>
      <c r="Q20" s="331">
        <v>84.404099810000005</v>
      </c>
      <c r="R20" s="256" t="s">
        <v>685</v>
      </c>
    </row>
    <row r="21" spans="1:18">
      <c r="A21" s="28" t="s">
        <v>22</v>
      </c>
      <c r="B21" s="294" t="s">
        <v>68</v>
      </c>
      <c r="C21" s="332" t="s">
        <v>68</v>
      </c>
      <c r="D21" s="257" t="s">
        <v>68</v>
      </c>
      <c r="E21" s="331">
        <v>18161.679336969999</v>
      </c>
      <c r="F21" s="331">
        <v>17478.185395530003</v>
      </c>
      <c r="G21" s="331">
        <v>17342.102314919997</v>
      </c>
      <c r="H21" s="331">
        <v>18186.563192670001</v>
      </c>
      <c r="I21" s="331">
        <v>18499.576229549995</v>
      </c>
      <c r="J21" s="331">
        <v>19576.353421299998</v>
      </c>
      <c r="K21" s="331">
        <v>19609.349040249999</v>
      </c>
      <c r="L21" s="331">
        <v>20370.768035380002</v>
      </c>
      <c r="M21" s="331">
        <v>21231.081294389998</v>
      </c>
      <c r="N21" s="331">
        <v>21542.828483769998</v>
      </c>
      <c r="O21" s="331">
        <v>21657.447665719999</v>
      </c>
      <c r="P21" s="331">
        <v>22463.309779989999</v>
      </c>
      <c r="Q21" s="331">
        <v>23549.074215889999</v>
      </c>
      <c r="R21" s="256" t="s">
        <v>481</v>
      </c>
    </row>
    <row r="22" spans="1:18">
      <c r="A22" s="377" t="s">
        <v>23</v>
      </c>
      <c r="B22" s="334" t="s">
        <v>69</v>
      </c>
      <c r="C22" s="335" t="s">
        <v>69</v>
      </c>
      <c r="D22" s="254" t="s">
        <v>636</v>
      </c>
      <c r="E22" s="331"/>
      <c r="F22" s="331"/>
      <c r="G22" s="331"/>
      <c r="H22" s="331"/>
      <c r="I22" s="331"/>
      <c r="J22" s="331"/>
      <c r="K22" s="331"/>
      <c r="L22" s="331"/>
      <c r="M22" s="331"/>
      <c r="N22" s="331"/>
      <c r="O22" s="331"/>
      <c r="P22" s="331"/>
      <c r="Q22" s="331"/>
      <c r="R22" s="149" t="s">
        <v>686</v>
      </c>
    </row>
    <row r="23" spans="1:18">
      <c r="A23" s="28" t="s">
        <v>24</v>
      </c>
      <c r="B23" s="294" t="s">
        <v>24</v>
      </c>
      <c r="C23" s="332" t="s">
        <v>24</v>
      </c>
      <c r="D23" s="255" t="s">
        <v>637</v>
      </c>
      <c r="E23" s="331">
        <v>523.25499042000001</v>
      </c>
      <c r="F23" s="331">
        <v>638.36845006999999</v>
      </c>
      <c r="G23" s="331">
        <v>618.99163071000009</v>
      </c>
      <c r="H23" s="331">
        <v>612.74295262999999</v>
      </c>
      <c r="I23" s="331">
        <v>726.97709043999998</v>
      </c>
      <c r="J23" s="331">
        <v>653.74226293000004</v>
      </c>
      <c r="K23" s="331">
        <v>634.09499699000003</v>
      </c>
      <c r="L23" s="331">
        <v>1029.7161147300001</v>
      </c>
      <c r="M23" s="331">
        <v>788.67025667999985</v>
      </c>
      <c r="N23" s="331">
        <v>685.8511445800001</v>
      </c>
      <c r="O23" s="331">
        <v>678.49840386999995</v>
      </c>
      <c r="P23" s="331">
        <v>684.38424881000014</v>
      </c>
      <c r="Q23" s="331">
        <v>719.15172079000001</v>
      </c>
      <c r="R23" s="256" t="s">
        <v>687</v>
      </c>
    </row>
    <row r="24" spans="1:18">
      <c r="A24" s="28" t="s">
        <v>25</v>
      </c>
      <c r="B24" s="295"/>
      <c r="C24" s="333"/>
      <c r="D24" s="255" t="s">
        <v>638</v>
      </c>
      <c r="E24" s="331">
        <v>53.998751860000006</v>
      </c>
      <c r="F24" s="331">
        <v>47.792871520000006</v>
      </c>
      <c r="G24" s="331">
        <v>35.964679140000001</v>
      </c>
      <c r="H24" s="331">
        <v>33.882125419999994</v>
      </c>
      <c r="I24" s="331">
        <v>61.074087749999997</v>
      </c>
      <c r="J24" s="331">
        <v>77.139439919999987</v>
      </c>
      <c r="K24" s="331">
        <v>86.701565400000007</v>
      </c>
      <c r="L24" s="331">
        <v>89.47392391999999</v>
      </c>
      <c r="M24" s="331">
        <v>62.165804729999998</v>
      </c>
      <c r="N24" s="331">
        <v>67.910581550000003</v>
      </c>
      <c r="O24" s="331">
        <v>109.44371254000002</v>
      </c>
      <c r="P24" s="331">
        <v>51.563465939999993</v>
      </c>
      <c r="Q24" s="331">
        <v>79.347430700000004</v>
      </c>
      <c r="R24" s="256" t="s">
        <v>688</v>
      </c>
    </row>
    <row r="25" spans="1:18">
      <c r="A25" s="28" t="s">
        <v>26</v>
      </c>
      <c r="B25" s="295"/>
      <c r="C25" s="333"/>
      <c r="D25" s="255" t="s">
        <v>639</v>
      </c>
      <c r="E25" s="331">
        <v>247.04004838999992</v>
      </c>
      <c r="F25" s="331">
        <v>244.88402794999999</v>
      </c>
      <c r="G25" s="331">
        <v>244.71031382000001</v>
      </c>
      <c r="H25" s="331">
        <v>239.99195457000005</v>
      </c>
      <c r="I25" s="331">
        <v>254.95920782000007</v>
      </c>
      <c r="J25" s="331">
        <v>233.85835362000003</v>
      </c>
      <c r="K25" s="331">
        <v>233.70504132999997</v>
      </c>
      <c r="L25" s="331">
        <v>266.67435602999996</v>
      </c>
      <c r="M25" s="331">
        <v>270.33894105999991</v>
      </c>
      <c r="N25" s="331">
        <v>265.14378556999998</v>
      </c>
      <c r="O25" s="331">
        <v>293.39661467000008</v>
      </c>
      <c r="P25" s="331">
        <v>301.93706638000003</v>
      </c>
      <c r="Q25" s="331">
        <v>295.82884795000001</v>
      </c>
      <c r="R25" s="256" t="s">
        <v>689</v>
      </c>
    </row>
    <row r="26" spans="1:18">
      <c r="A26" s="28" t="s">
        <v>27</v>
      </c>
      <c r="B26" s="294" t="s">
        <v>27</v>
      </c>
      <c r="C26" s="332" t="s">
        <v>27</v>
      </c>
      <c r="D26" s="255" t="s">
        <v>640</v>
      </c>
      <c r="E26" s="331">
        <v>5.4855044500000005</v>
      </c>
      <c r="F26" s="331">
        <v>9.6151455500000012</v>
      </c>
      <c r="G26" s="331">
        <v>4.7482915300000004</v>
      </c>
      <c r="H26" s="331">
        <v>25.970230790000002</v>
      </c>
      <c r="I26" s="331">
        <v>12.316628519999998</v>
      </c>
      <c r="J26" s="331">
        <v>18.640129880000003</v>
      </c>
      <c r="K26" s="331">
        <v>382.88911475999998</v>
      </c>
      <c r="L26" s="331">
        <v>381.50579725</v>
      </c>
      <c r="M26" s="331">
        <v>121.24728001</v>
      </c>
      <c r="N26" s="331">
        <v>3.92732883</v>
      </c>
      <c r="O26" s="331">
        <v>8.4392944800000009</v>
      </c>
      <c r="P26" s="331">
        <v>58.322330129999997</v>
      </c>
      <c r="Q26" s="331">
        <v>4.6961689899999994</v>
      </c>
      <c r="R26" s="256" t="s">
        <v>690</v>
      </c>
    </row>
    <row r="27" spans="1:18">
      <c r="A27" s="28" t="s">
        <v>28</v>
      </c>
      <c r="B27" s="294" t="s">
        <v>28</v>
      </c>
      <c r="C27" s="332" t="s">
        <v>28</v>
      </c>
      <c r="D27" s="255" t="s">
        <v>641</v>
      </c>
      <c r="E27" s="331">
        <v>76.495194169999991</v>
      </c>
      <c r="F27" s="331">
        <v>64.065319079999995</v>
      </c>
      <c r="G27" s="331">
        <v>57.307258229999995</v>
      </c>
      <c r="H27" s="331">
        <v>46.938835189999999</v>
      </c>
      <c r="I27" s="331">
        <v>72.893351840000008</v>
      </c>
      <c r="J27" s="331">
        <v>55.718468210000012</v>
      </c>
      <c r="K27" s="331">
        <v>76.582057070000019</v>
      </c>
      <c r="L27" s="331">
        <v>84.941344110000003</v>
      </c>
      <c r="M27" s="331">
        <v>50.542940140000006</v>
      </c>
      <c r="N27" s="331">
        <v>73.256771670000006</v>
      </c>
      <c r="O27" s="331">
        <v>87.157349289999999</v>
      </c>
      <c r="P27" s="331">
        <v>107.25239296999999</v>
      </c>
      <c r="Q27" s="331">
        <v>78.896956130000007</v>
      </c>
      <c r="R27" s="256" t="s">
        <v>691</v>
      </c>
    </row>
    <row r="28" spans="1:18">
      <c r="A28" s="376"/>
      <c r="B28" s="294" t="s">
        <v>70</v>
      </c>
      <c r="C28" s="333"/>
      <c r="D28" s="255" t="s">
        <v>642</v>
      </c>
      <c r="E28" s="331">
        <v>202.87968841</v>
      </c>
      <c r="F28" s="331">
        <v>202.07288088999999</v>
      </c>
      <c r="G28" s="331">
        <v>205.91668125999999</v>
      </c>
      <c r="H28" s="331">
        <v>209.83461439999999</v>
      </c>
      <c r="I28" s="331">
        <v>184.08935680000002</v>
      </c>
      <c r="J28" s="331">
        <v>184.58965382</v>
      </c>
      <c r="K28" s="331">
        <v>182.68136625000002</v>
      </c>
      <c r="L28" s="331">
        <v>196.45052992999999</v>
      </c>
      <c r="M28" s="331">
        <v>186.70762120000001</v>
      </c>
      <c r="N28" s="331">
        <v>181.54235951999999</v>
      </c>
      <c r="O28" s="331">
        <v>182.46609771999999</v>
      </c>
      <c r="P28" s="331">
        <v>174.57750377999997</v>
      </c>
      <c r="Q28" s="331">
        <v>187.59235982999999</v>
      </c>
      <c r="R28" s="256" t="s">
        <v>692</v>
      </c>
    </row>
    <row r="29" spans="1:18">
      <c r="A29" s="376"/>
      <c r="B29" s="294" t="s">
        <v>71</v>
      </c>
      <c r="C29" s="333"/>
      <c r="D29" s="255" t="s">
        <v>643</v>
      </c>
      <c r="E29" s="331">
        <v>2.8005917299999998</v>
      </c>
      <c r="F29" s="331">
        <v>0.61748971000000008</v>
      </c>
      <c r="G29" s="331">
        <v>-0.93499768999999988</v>
      </c>
      <c r="H29" s="331">
        <v>1.8702536600000002</v>
      </c>
      <c r="I29" s="331">
        <v>1.6979849300000001</v>
      </c>
      <c r="J29" s="331">
        <v>1.4672594099999998</v>
      </c>
      <c r="K29" s="331">
        <v>2.0350040899999997</v>
      </c>
      <c r="L29" s="331">
        <v>5.2465668799999996</v>
      </c>
      <c r="M29" s="331">
        <v>8.3060802200000001</v>
      </c>
      <c r="N29" s="331">
        <v>6.3252863599999998</v>
      </c>
      <c r="O29" s="331">
        <v>8.7406185700000005</v>
      </c>
      <c r="P29" s="331">
        <v>8.9415010500000012</v>
      </c>
      <c r="Q29" s="331">
        <v>9.3066136400000001</v>
      </c>
      <c r="R29" s="256" t="s">
        <v>693</v>
      </c>
    </row>
    <row r="30" spans="1:18">
      <c r="A30" s="376"/>
      <c r="B30" s="294" t="s">
        <v>72</v>
      </c>
      <c r="C30" s="333"/>
      <c r="D30" s="255" t="s">
        <v>644</v>
      </c>
      <c r="E30" s="331">
        <v>1.9641292700000001</v>
      </c>
      <c r="F30" s="331">
        <v>-0.28301530000000003</v>
      </c>
      <c r="G30" s="331">
        <v>7.9134289999999996E-2</v>
      </c>
      <c r="H30" s="331">
        <v>0.82678708999999995</v>
      </c>
      <c r="I30" s="331">
        <v>-0.86869605000000016</v>
      </c>
      <c r="J30" s="331">
        <v>0.41964009999999996</v>
      </c>
      <c r="K30" s="331">
        <v>0.69480541000000007</v>
      </c>
      <c r="L30" s="331">
        <v>1.3369497299999999</v>
      </c>
      <c r="M30" s="331">
        <v>3.2029942500000002</v>
      </c>
      <c r="N30" s="331">
        <v>3.2174442500000002</v>
      </c>
      <c r="O30" s="331">
        <v>3.7402188600000001</v>
      </c>
      <c r="P30" s="331">
        <v>6.1830896600000003</v>
      </c>
      <c r="Q30" s="331">
        <v>7.2661351600000001</v>
      </c>
      <c r="R30" s="256" t="s">
        <v>694</v>
      </c>
    </row>
    <row r="31" spans="1:18">
      <c r="A31" s="376"/>
      <c r="B31" s="294" t="s">
        <v>73</v>
      </c>
      <c r="C31" s="333"/>
      <c r="D31" s="255" t="s">
        <v>645</v>
      </c>
      <c r="E31" s="336">
        <v>0</v>
      </c>
      <c r="F31" s="336">
        <v>0</v>
      </c>
      <c r="G31" s="336">
        <v>0</v>
      </c>
      <c r="H31" s="336">
        <v>0</v>
      </c>
      <c r="I31" s="336">
        <v>0</v>
      </c>
      <c r="J31" s="336">
        <v>0</v>
      </c>
      <c r="K31" s="336">
        <v>0</v>
      </c>
      <c r="L31" s="336">
        <v>0</v>
      </c>
      <c r="M31" s="336">
        <v>0</v>
      </c>
      <c r="N31" s="336">
        <v>0</v>
      </c>
      <c r="O31" s="336">
        <v>1.014</v>
      </c>
      <c r="P31" s="336">
        <v>1.1220000000000001</v>
      </c>
      <c r="Q31" s="336">
        <v>1.22321923</v>
      </c>
      <c r="R31" s="150" t="s">
        <v>695</v>
      </c>
    </row>
    <row r="32" spans="1:18" ht="18">
      <c r="A32" s="376"/>
      <c r="B32" s="294" t="s">
        <v>74</v>
      </c>
      <c r="C32" s="333"/>
      <c r="D32" s="257" t="s">
        <v>646</v>
      </c>
      <c r="E32" s="331">
        <v>27.166222229999999</v>
      </c>
      <c r="F32" s="331">
        <v>27.042630320000001</v>
      </c>
      <c r="G32" s="331">
        <v>26.919038399999998</v>
      </c>
      <c r="H32" s="331">
        <v>26.795446499999997</v>
      </c>
      <c r="I32" s="331">
        <v>26.671854579999998</v>
      </c>
      <c r="J32" s="331">
        <v>26.54826267</v>
      </c>
      <c r="K32" s="331">
        <v>26.424670760000001</v>
      </c>
      <c r="L32" s="331">
        <v>26.301078840000002</v>
      </c>
      <c r="M32" s="331">
        <v>26.177486940000001</v>
      </c>
      <c r="N32" s="331">
        <v>26.053895019999999</v>
      </c>
      <c r="O32" s="331">
        <v>27.952303119999996</v>
      </c>
      <c r="P32" s="331">
        <v>27.828711199999997</v>
      </c>
      <c r="Q32" s="331">
        <v>27.705856789999999</v>
      </c>
      <c r="R32" s="256" t="s">
        <v>696</v>
      </c>
    </row>
    <row r="33" spans="1:18">
      <c r="A33" s="376"/>
      <c r="B33" s="294" t="s">
        <v>75</v>
      </c>
      <c r="C33" s="333"/>
      <c r="D33" s="255" t="s">
        <v>647</v>
      </c>
      <c r="E33" s="331">
        <v>3.02344065</v>
      </c>
      <c r="F33" s="331">
        <v>2.9892392200000004</v>
      </c>
      <c r="G33" s="331">
        <v>2.9438142399999996</v>
      </c>
      <c r="H33" s="331">
        <v>2.8786547499999999</v>
      </c>
      <c r="I33" s="331">
        <v>3.0756742899999998</v>
      </c>
      <c r="J33" s="331">
        <v>3.0031115900000001</v>
      </c>
      <c r="K33" s="331">
        <v>2.9598788799999998</v>
      </c>
      <c r="L33" s="331">
        <v>2.8707131000000001</v>
      </c>
      <c r="M33" s="331">
        <v>3.1962701</v>
      </c>
      <c r="N33" s="331">
        <v>3.17955816</v>
      </c>
      <c r="O33" s="331">
        <v>3.1500360500000002</v>
      </c>
      <c r="P33" s="331">
        <v>3.1255419600000001</v>
      </c>
      <c r="Q33" s="331">
        <v>3.3191528199999998</v>
      </c>
      <c r="R33" s="150" t="s">
        <v>697</v>
      </c>
    </row>
    <row r="34" spans="1:18">
      <c r="A34" s="376"/>
      <c r="B34" s="294" t="s">
        <v>76</v>
      </c>
      <c r="C34" s="333"/>
      <c r="D34" s="255" t="s">
        <v>648</v>
      </c>
      <c r="E34" s="331">
        <v>13.07771398</v>
      </c>
      <c r="F34" s="331">
        <v>12.758202929999996</v>
      </c>
      <c r="G34" s="331">
        <v>13.375623390000001</v>
      </c>
      <c r="H34" s="331">
        <v>13.361853210000001</v>
      </c>
      <c r="I34" s="331">
        <v>13.086978420000003</v>
      </c>
      <c r="J34" s="331">
        <v>12.819321939999996</v>
      </c>
      <c r="K34" s="331">
        <v>14.33548463</v>
      </c>
      <c r="L34" s="331">
        <v>13.916079459999995</v>
      </c>
      <c r="M34" s="331">
        <v>13.576945250000007</v>
      </c>
      <c r="N34" s="331">
        <v>13.657080450000002</v>
      </c>
      <c r="O34" s="331">
        <v>14.142885729999998</v>
      </c>
      <c r="P34" s="331">
        <v>13.659559709999996</v>
      </c>
      <c r="Q34" s="331">
        <v>13.335820519999999</v>
      </c>
      <c r="R34" s="150" t="s">
        <v>698</v>
      </c>
    </row>
    <row r="35" spans="1:18">
      <c r="A35" s="28" t="s">
        <v>29</v>
      </c>
      <c r="B35" s="294" t="s">
        <v>29</v>
      </c>
      <c r="C35" s="332" t="s">
        <v>29</v>
      </c>
      <c r="D35" s="255" t="s">
        <v>649</v>
      </c>
      <c r="E35" s="331">
        <v>475.73259937000006</v>
      </c>
      <c r="F35" s="331">
        <v>595.32099661000007</v>
      </c>
      <c r="G35" s="331">
        <v>521.88911298000005</v>
      </c>
      <c r="H35" s="331">
        <v>505.70178295999995</v>
      </c>
      <c r="I35" s="331">
        <v>794.39107490000004</v>
      </c>
      <c r="J35" s="331">
        <v>861.2746903200001</v>
      </c>
      <c r="K35" s="331">
        <v>846.50621684000009</v>
      </c>
      <c r="L35" s="331">
        <v>918.33080011999994</v>
      </c>
      <c r="M35" s="331">
        <v>928.10180297999989</v>
      </c>
      <c r="N35" s="331">
        <v>967.26645574999986</v>
      </c>
      <c r="O35" s="331">
        <v>1046.67794469</v>
      </c>
      <c r="P35" s="331">
        <v>1061.8819526</v>
      </c>
      <c r="Q35" s="331">
        <v>1039.5951220699999</v>
      </c>
      <c r="R35" s="150" t="s">
        <v>699</v>
      </c>
    </row>
    <row r="36" spans="1:18">
      <c r="A36" s="28" t="s">
        <v>30</v>
      </c>
      <c r="B36" s="294" t="s">
        <v>77</v>
      </c>
      <c r="C36" s="332" t="s">
        <v>103</v>
      </c>
      <c r="D36" s="255" t="s">
        <v>77</v>
      </c>
      <c r="E36" s="331">
        <v>1632.9188754699999</v>
      </c>
      <c r="F36" s="331">
        <v>1845.2442390399997</v>
      </c>
      <c r="G36" s="331">
        <v>1731.9105808499999</v>
      </c>
      <c r="H36" s="331">
        <v>1720.79549172</v>
      </c>
      <c r="I36" s="331">
        <v>2150.3645948000003</v>
      </c>
      <c r="J36" s="331">
        <v>2129.2205949600002</v>
      </c>
      <c r="K36" s="331">
        <v>2489.6102029900003</v>
      </c>
      <c r="L36" s="331">
        <v>3016.7642546300008</v>
      </c>
      <c r="M36" s="331">
        <v>2462.2344240400002</v>
      </c>
      <c r="N36" s="331">
        <v>2297.3316923500001</v>
      </c>
      <c r="O36" s="331">
        <v>2464.8194800900001</v>
      </c>
      <c r="P36" s="331">
        <v>2500.7793647399999</v>
      </c>
      <c r="Q36" s="331">
        <v>2467.2654052600001</v>
      </c>
      <c r="R36" s="150" t="s">
        <v>482</v>
      </c>
    </row>
    <row r="37" spans="1:18" s="114" customFormat="1">
      <c r="A37" s="40" t="s">
        <v>31</v>
      </c>
      <c r="B37" s="218" t="s">
        <v>78</v>
      </c>
      <c r="C37" s="337" t="s">
        <v>78</v>
      </c>
      <c r="D37" s="34" t="s">
        <v>78</v>
      </c>
      <c r="E37" s="336">
        <v>19794.59821244</v>
      </c>
      <c r="F37" s="336">
        <v>19323.429634570002</v>
      </c>
      <c r="G37" s="336">
        <v>19074.012895769996</v>
      </c>
      <c r="H37" s="336">
        <v>19907.358684390001</v>
      </c>
      <c r="I37" s="336">
        <v>20649.940824349997</v>
      </c>
      <c r="J37" s="336">
        <v>21705.574016259998</v>
      </c>
      <c r="K37" s="336">
        <v>22098.959243239999</v>
      </c>
      <c r="L37" s="336">
        <v>23387.532290010004</v>
      </c>
      <c r="M37" s="336">
        <v>23693.31571843</v>
      </c>
      <c r="N37" s="336">
        <v>23840.160176119996</v>
      </c>
      <c r="O37" s="336">
        <v>24122.267145810001</v>
      </c>
      <c r="P37" s="336">
        <v>24964.089144729998</v>
      </c>
      <c r="Q37" s="336">
        <v>26016.33962115</v>
      </c>
      <c r="R37" s="229" t="s">
        <v>345</v>
      </c>
    </row>
    <row r="38" spans="1:18">
      <c r="A38" s="377" t="s">
        <v>32</v>
      </c>
      <c r="B38" s="334" t="s">
        <v>79</v>
      </c>
      <c r="C38" s="335"/>
      <c r="D38" s="40" t="s">
        <v>650</v>
      </c>
      <c r="E38" s="331"/>
      <c r="F38" s="331"/>
      <c r="G38" s="331"/>
      <c r="H38" s="331"/>
      <c r="I38" s="331"/>
      <c r="J38" s="331"/>
      <c r="K38" s="331"/>
      <c r="L38" s="331"/>
      <c r="M38" s="331"/>
      <c r="N38" s="331"/>
      <c r="O38" s="331"/>
      <c r="P38" s="331"/>
      <c r="Q38" s="331"/>
      <c r="R38" s="264" t="s">
        <v>700</v>
      </c>
    </row>
    <row r="39" spans="1:18">
      <c r="A39" s="377" t="s">
        <v>33</v>
      </c>
      <c r="B39" s="334" t="s">
        <v>80</v>
      </c>
      <c r="C39" s="335" t="s">
        <v>104</v>
      </c>
      <c r="D39" s="254" t="s">
        <v>651</v>
      </c>
      <c r="E39" s="331"/>
      <c r="F39" s="331"/>
      <c r="G39" s="331"/>
      <c r="H39" s="331"/>
      <c r="I39" s="331"/>
      <c r="J39" s="331"/>
      <c r="K39" s="331"/>
      <c r="L39" s="331"/>
      <c r="M39" s="331"/>
      <c r="N39" s="331"/>
      <c r="O39" s="331"/>
      <c r="P39" s="331"/>
      <c r="Q39" s="331"/>
      <c r="R39" s="149" t="s">
        <v>701</v>
      </c>
    </row>
    <row r="40" spans="1:18">
      <c r="A40" s="377" t="s">
        <v>34</v>
      </c>
      <c r="B40" s="334"/>
      <c r="C40" s="335"/>
      <c r="D40" s="255" t="s">
        <v>652</v>
      </c>
      <c r="E40" s="331"/>
      <c r="F40" s="331"/>
      <c r="G40" s="331"/>
      <c r="H40" s="331"/>
      <c r="I40" s="331"/>
      <c r="J40" s="331"/>
      <c r="K40" s="331"/>
      <c r="L40" s="331"/>
      <c r="M40" s="331"/>
      <c r="N40" s="331"/>
      <c r="O40" s="331"/>
      <c r="P40" s="331"/>
      <c r="Q40" s="331"/>
      <c r="R40" s="150" t="s">
        <v>702</v>
      </c>
    </row>
    <row r="41" spans="1:18">
      <c r="A41" s="28" t="s">
        <v>35</v>
      </c>
      <c r="B41" s="295"/>
      <c r="C41" s="333"/>
      <c r="D41" s="265" t="s">
        <v>729</v>
      </c>
      <c r="E41" s="331">
        <v>111.80772571</v>
      </c>
      <c r="F41" s="331">
        <v>112.65814885</v>
      </c>
      <c r="G41" s="331">
        <v>118.10250859999998</v>
      </c>
      <c r="H41" s="331">
        <v>120.93797006000001</v>
      </c>
      <c r="I41" s="331">
        <v>128.49597669999997</v>
      </c>
      <c r="J41" s="331">
        <v>171.55119172999997</v>
      </c>
      <c r="K41" s="331">
        <v>158.09736699000001</v>
      </c>
      <c r="L41" s="331">
        <v>191.80996551000004</v>
      </c>
      <c r="M41" s="331">
        <v>197.35653529000001</v>
      </c>
      <c r="N41" s="331">
        <v>180.62800945999996</v>
      </c>
      <c r="O41" s="331">
        <v>198.36860833999995</v>
      </c>
      <c r="P41" s="331">
        <v>153.64636222000001</v>
      </c>
      <c r="Q41" s="331">
        <v>148.46954545000003</v>
      </c>
      <c r="R41" s="266" t="s">
        <v>748</v>
      </c>
    </row>
    <row r="42" spans="1:18">
      <c r="A42" s="28" t="s">
        <v>36</v>
      </c>
      <c r="B42" s="295"/>
      <c r="C42" s="333"/>
      <c r="D42" s="265" t="s">
        <v>730</v>
      </c>
      <c r="E42" s="331">
        <v>70.229442419999998</v>
      </c>
      <c r="F42" s="331">
        <v>63.109240390000004</v>
      </c>
      <c r="G42" s="331">
        <v>75.781332939999999</v>
      </c>
      <c r="H42" s="331">
        <v>75.709447230000009</v>
      </c>
      <c r="I42" s="331">
        <v>75.600865289999987</v>
      </c>
      <c r="J42" s="331">
        <v>56.537569430000005</v>
      </c>
      <c r="K42" s="331">
        <v>64.725725439999991</v>
      </c>
      <c r="L42" s="331">
        <v>75.60515829000002</v>
      </c>
      <c r="M42" s="331">
        <v>70.756575940000005</v>
      </c>
      <c r="N42" s="331">
        <v>79.629723899999988</v>
      </c>
      <c r="O42" s="331">
        <v>87.325587159999998</v>
      </c>
      <c r="P42" s="331">
        <v>96.609763489999992</v>
      </c>
      <c r="Q42" s="331">
        <v>145.35596565000003</v>
      </c>
      <c r="R42" s="266" t="s">
        <v>749</v>
      </c>
    </row>
    <row r="43" spans="1:18">
      <c r="A43" s="376"/>
      <c r="B43" s="294" t="s">
        <v>81</v>
      </c>
      <c r="C43" s="333"/>
      <c r="D43" s="265" t="s">
        <v>731</v>
      </c>
      <c r="E43" s="331">
        <v>108.51362814999999</v>
      </c>
      <c r="F43" s="331">
        <v>100.16923155999999</v>
      </c>
      <c r="G43" s="331">
        <v>100.10179156000001</v>
      </c>
      <c r="H43" s="331">
        <v>101.28343154000001</v>
      </c>
      <c r="I43" s="331">
        <v>58.950097779999993</v>
      </c>
      <c r="J43" s="331">
        <v>71.775978019999997</v>
      </c>
      <c r="K43" s="331">
        <v>66.538348049999996</v>
      </c>
      <c r="L43" s="331">
        <v>50.024010539999999</v>
      </c>
      <c r="M43" s="331">
        <v>47.747737709999996</v>
      </c>
      <c r="N43" s="331">
        <v>56.200709830000001</v>
      </c>
      <c r="O43" s="331">
        <v>51.004640950000017</v>
      </c>
      <c r="P43" s="331">
        <v>54.658030560000007</v>
      </c>
      <c r="Q43" s="331">
        <v>54.926675869999997</v>
      </c>
      <c r="R43" s="266" t="s">
        <v>750</v>
      </c>
    </row>
    <row r="44" spans="1:18">
      <c r="A44" s="376"/>
      <c r="B44" s="294" t="s">
        <v>82</v>
      </c>
      <c r="C44" s="333"/>
      <c r="D44" s="265" t="s">
        <v>732</v>
      </c>
      <c r="E44" s="331">
        <v>6.6195475399999992</v>
      </c>
      <c r="F44" s="331">
        <v>6.11291663</v>
      </c>
      <c r="G44" s="331">
        <v>8.1391136500000005</v>
      </c>
      <c r="H44" s="331">
        <v>7.7063178200000015</v>
      </c>
      <c r="I44" s="331">
        <v>8.392436159999999</v>
      </c>
      <c r="J44" s="331">
        <v>4.8020094099999993</v>
      </c>
      <c r="K44" s="331">
        <v>5.90223019</v>
      </c>
      <c r="L44" s="331">
        <v>9.1283074099999997</v>
      </c>
      <c r="M44" s="331">
        <v>5.7875400299999997</v>
      </c>
      <c r="N44" s="331">
        <v>21.552010849999998</v>
      </c>
      <c r="O44" s="331">
        <v>16.326297010000001</v>
      </c>
      <c r="P44" s="331">
        <v>12.31790037</v>
      </c>
      <c r="Q44" s="331">
        <v>16.450786310000002</v>
      </c>
      <c r="R44" s="266" t="s">
        <v>751</v>
      </c>
    </row>
    <row r="45" spans="1:18">
      <c r="A45" s="28" t="s">
        <v>37</v>
      </c>
      <c r="B45" s="295"/>
      <c r="C45" s="333"/>
      <c r="D45" s="265" t="s">
        <v>733</v>
      </c>
      <c r="E45" s="331">
        <v>117.62680834</v>
      </c>
      <c r="F45" s="331">
        <v>119.69487611999999</v>
      </c>
      <c r="G45" s="331">
        <v>123.43253831999999</v>
      </c>
      <c r="H45" s="331">
        <v>129.84474906</v>
      </c>
      <c r="I45" s="331">
        <v>129.70549653</v>
      </c>
      <c r="J45" s="331">
        <v>128.62137283999999</v>
      </c>
      <c r="K45" s="331">
        <v>127.92545449000001</v>
      </c>
      <c r="L45" s="331">
        <v>123.48565787</v>
      </c>
      <c r="M45" s="331">
        <v>129.15266450000001</v>
      </c>
      <c r="N45" s="331">
        <v>120.11029600999998</v>
      </c>
      <c r="O45" s="331">
        <v>118.77726192</v>
      </c>
      <c r="P45" s="331">
        <v>108.00152016999999</v>
      </c>
      <c r="Q45" s="331">
        <v>135.13262475000002</v>
      </c>
      <c r="R45" s="266" t="s">
        <v>752</v>
      </c>
    </row>
    <row r="46" spans="1:18">
      <c r="A46" s="28" t="s">
        <v>38</v>
      </c>
      <c r="B46" s="295"/>
      <c r="C46" s="333"/>
      <c r="D46" s="265" t="s">
        <v>734</v>
      </c>
      <c r="E46" s="331">
        <v>5.6496140400000003</v>
      </c>
      <c r="F46" s="331">
        <v>5.6744697000000013</v>
      </c>
      <c r="G46" s="331">
        <v>6.9899959700000007</v>
      </c>
      <c r="H46" s="331">
        <v>6.9564758299999996</v>
      </c>
      <c r="I46" s="331">
        <v>7.1133646099999996</v>
      </c>
      <c r="J46" s="331">
        <v>7.2635503199999993</v>
      </c>
      <c r="K46" s="331">
        <v>7.2740311899999996</v>
      </c>
      <c r="L46" s="331">
        <v>7.2167298300000002</v>
      </c>
      <c r="M46" s="331">
        <v>7.9804656400000002</v>
      </c>
      <c r="N46" s="331">
        <v>8.7595553199999987</v>
      </c>
      <c r="O46" s="331">
        <v>7.9990630800000009</v>
      </c>
      <c r="P46" s="331">
        <v>7.4757653500000005</v>
      </c>
      <c r="Q46" s="331">
        <v>7.3949580400000006</v>
      </c>
      <c r="R46" s="266" t="s">
        <v>753</v>
      </c>
    </row>
    <row r="47" spans="1:18">
      <c r="A47" s="28" t="s">
        <v>39</v>
      </c>
      <c r="B47" s="295"/>
      <c r="C47" s="333"/>
      <c r="D47" s="265" t="s">
        <v>735</v>
      </c>
      <c r="E47" s="331">
        <v>2.4614778300000002</v>
      </c>
      <c r="F47" s="331">
        <v>0.30091179000000001</v>
      </c>
      <c r="G47" s="331">
        <v>0.65085576000000001</v>
      </c>
      <c r="H47" s="331">
        <v>1.44194054</v>
      </c>
      <c r="I47" s="331">
        <v>0.21575026999999988</v>
      </c>
      <c r="J47" s="331">
        <v>1.33042203</v>
      </c>
      <c r="K47" s="331">
        <v>1.8130463399999999</v>
      </c>
      <c r="L47" s="331">
        <v>2.4789985999999997</v>
      </c>
      <c r="M47" s="331">
        <v>5.7219194899999994</v>
      </c>
      <c r="N47" s="331">
        <v>4.8838350500000001</v>
      </c>
      <c r="O47" s="331">
        <v>5.6081717300000005</v>
      </c>
      <c r="P47" s="331">
        <v>7.7181748800000003</v>
      </c>
      <c r="Q47" s="331">
        <v>7.7630093400000009</v>
      </c>
      <c r="R47" s="266" t="s">
        <v>754</v>
      </c>
    </row>
    <row r="48" spans="1:18" ht="18">
      <c r="A48" s="28" t="s">
        <v>40</v>
      </c>
      <c r="B48" s="295"/>
      <c r="C48" s="333"/>
      <c r="D48" s="265" t="s">
        <v>736</v>
      </c>
      <c r="E48" s="331">
        <v>1.9533224199999999</v>
      </c>
      <c r="F48" s="331">
        <v>-0.27177806999999998</v>
      </c>
      <c r="G48" s="331">
        <v>-1.78214834</v>
      </c>
      <c r="H48" s="331">
        <v>0.99107411999999995</v>
      </c>
      <c r="I48" s="331">
        <v>0.67215702999999993</v>
      </c>
      <c r="J48" s="331">
        <v>0.20655672999999999</v>
      </c>
      <c r="K48" s="331">
        <v>0.56684241000000002</v>
      </c>
      <c r="L48" s="331">
        <v>3.7545972600000002</v>
      </c>
      <c r="M48" s="331">
        <v>6.435214010000001</v>
      </c>
      <c r="N48" s="331">
        <v>5.0316070900000005</v>
      </c>
      <c r="O48" s="331">
        <v>7.4150726099999993</v>
      </c>
      <c r="P48" s="331">
        <v>7.72953489</v>
      </c>
      <c r="Q48" s="331">
        <v>8.1232987999999988</v>
      </c>
      <c r="R48" s="266" t="s">
        <v>755</v>
      </c>
    </row>
    <row r="49" spans="1:18">
      <c r="A49" s="376"/>
      <c r="B49" s="295"/>
      <c r="C49" s="332" t="s">
        <v>105</v>
      </c>
      <c r="D49" s="265" t="s">
        <v>737</v>
      </c>
      <c r="E49" s="331">
        <v>9.5694520500000007</v>
      </c>
      <c r="F49" s="331">
        <v>12.530752829999999</v>
      </c>
      <c r="G49" s="331">
        <v>39.628920049999998</v>
      </c>
      <c r="H49" s="331">
        <v>37.815632969999996</v>
      </c>
      <c r="I49" s="331">
        <v>43.374230580000003</v>
      </c>
      <c r="J49" s="331">
        <v>409.22719051000001</v>
      </c>
      <c r="K49" s="331">
        <v>143.77719901</v>
      </c>
      <c r="L49" s="331">
        <v>564.05209438999998</v>
      </c>
      <c r="M49" s="331">
        <v>210.97574390999998</v>
      </c>
      <c r="N49" s="331">
        <v>55.981647689999996</v>
      </c>
      <c r="O49" s="331">
        <v>10.908717449999999</v>
      </c>
      <c r="P49" s="331">
        <v>62.041073600000004</v>
      </c>
      <c r="Q49" s="331">
        <v>118.21106605999999</v>
      </c>
      <c r="R49" s="266" t="s">
        <v>756</v>
      </c>
    </row>
    <row r="50" spans="1:18">
      <c r="A50" s="376"/>
      <c r="B50" s="295"/>
      <c r="C50" s="332" t="s">
        <v>106</v>
      </c>
      <c r="D50" s="265" t="s">
        <v>738</v>
      </c>
      <c r="E50" s="331">
        <v>9.3319999999999986E-2</v>
      </c>
      <c r="F50" s="331">
        <v>0.10392</v>
      </c>
      <c r="G50" s="331">
        <v>0</v>
      </c>
      <c r="H50" s="331">
        <v>0</v>
      </c>
      <c r="I50" s="331">
        <v>0</v>
      </c>
      <c r="J50" s="331">
        <v>0</v>
      </c>
      <c r="K50" s="331">
        <v>0</v>
      </c>
      <c r="L50" s="331">
        <v>3.6650000000000002E-2</v>
      </c>
      <c r="M50" s="331">
        <v>0</v>
      </c>
      <c r="N50" s="331">
        <v>0</v>
      </c>
      <c r="O50" s="331">
        <v>0</v>
      </c>
      <c r="P50" s="331">
        <v>0</v>
      </c>
      <c r="Q50" s="331">
        <v>0</v>
      </c>
      <c r="R50" s="266" t="s">
        <v>757</v>
      </c>
    </row>
    <row r="51" spans="1:18">
      <c r="A51" s="376"/>
      <c r="B51" s="295"/>
      <c r="C51" s="332" t="s">
        <v>107</v>
      </c>
      <c r="D51" s="267" t="s">
        <v>739</v>
      </c>
      <c r="E51" s="252">
        <v>20.467258229999999</v>
      </c>
      <c r="F51" s="252">
        <v>20.607392360000006</v>
      </c>
      <c r="G51" s="252">
        <v>35.488291850000003</v>
      </c>
      <c r="H51" s="252">
        <v>24.908035829999999</v>
      </c>
      <c r="I51" s="252">
        <v>16.031540840000002</v>
      </c>
      <c r="J51" s="252">
        <v>14.771998400000001</v>
      </c>
      <c r="K51" s="252">
        <v>26.720777190000007</v>
      </c>
      <c r="L51" s="252">
        <v>19.837044700000003</v>
      </c>
      <c r="M51" s="252">
        <v>19.773990989999998</v>
      </c>
      <c r="N51" s="252">
        <v>33.222085079999999</v>
      </c>
      <c r="O51" s="252">
        <v>50.82110861000001</v>
      </c>
      <c r="P51" s="252">
        <v>94.456122900000011</v>
      </c>
      <c r="Q51" s="252">
        <v>52.407670820000007</v>
      </c>
      <c r="R51" s="266" t="s">
        <v>758</v>
      </c>
    </row>
    <row r="52" spans="1:18">
      <c r="A52" s="376"/>
      <c r="B52" s="294" t="s">
        <v>83</v>
      </c>
      <c r="C52" s="333"/>
      <c r="D52" s="267" t="s">
        <v>740</v>
      </c>
      <c r="E52" s="252">
        <v>64.071285000000003</v>
      </c>
      <c r="F52" s="252">
        <v>72.956277149999991</v>
      </c>
      <c r="G52" s="252">
        <v>91.008038180000014</v>
      </c>
      <c r="H52" s="252">
        <v>98.204526830000006</v>
      </c>
      <c r="I52" s="252">
        <v>83.32059529</v>
      </c>
      <c r="J52" s="252">
        <v>106.99669319</v>
      </c>
      <c r="K52" s="252">
        <v>124.68431956000001</v>
      </c>
      <c r="L52" s="252">
        <v>126.29528616000003</v>
      </c>
      <c r="M52" s="252">
        <v>123.90117655</v>
      </c>
      <c r="N52" s="252">
        <v>47.26062263</v>
      </c>
      <c r="O52" s="252">
        <v>17.908699049999999</v>
      </c>
      <c r="P52" s="252">
        <v>9.0213471299999988</v>
      </c>
      <c r="Q52" s="252">
        <v>9.2896029800000015</v>
      </c>
      <c r="R52" s="266" t="s">
        <v>759</v>
      </c>
    </row>
    <row r="53" spans="1:18">
      <c r="A53" s="376"/>
      <c r="B53" s="294" t="s">
        <v>84</v>
      </c>
      <c r="C53" s="333"/>
      <c r="D53" s="267" t="s">
        <v>741</v>
      </c>
      <c r="E53" s="252">
        <v>25.763855039999996</v>
      </c>
      <c r="F53" s="252">
        <v>25.369250340000001</v>
      </c>
      <c r="G53" s="252">
        <v>27.808660419999995</v>
      </c>
      <c r="H53" s="252">
        <v>31.231809279999997</v>
      </c>
      <c r="I53" s="252">
        <v>23.15012115</v>
      </c>
      <c r="J53" s="252">
        <v>25.273115440000002</v>
      </c>
      <c r="K53" s="252">
        <v>28.371085249999997</v>
      </c>
      <c r="L53" s="252">
        <v>28.443817949999996</v>
      </c>
      <c r="M53" s="252">
        <v>25.628538160000002</v>
      </c>
      <c r="N53" s="252">
        <v>24.788180669999999</v>
      </c>
      <c r="O53" s="252">
        <v>26.603011189999997</v>
      </c>
      <c r="P53" s="252">
        <v>20.868745529999998</v>
      </c>
      <c r="Q53" s="252">
        <v>23.740157089999997</v>
      </c>
      <c r="R53" s="266" t="s">
        <v>760</v>
      </c>
    </row>
    <row r="54" spans="1:18">
      <c r="A54" s="28" t="s">
        <v>41</v>
      </c>
      <c r="B54" s="294" t="s">
        <v>85</v>
      </c>
      <c r="C54" s="333"/>
      <c r="D54" s="267" t="s">
        <v>742</v>
      </c>
      <c r="E54" s="252">
        <v>0.82969493000000005</v>
      </c>
      <c r="F54" s="252">
        <v>0.79717623000000004</v>
      </c>
      <c r="G54" s="252">
        <v>3.4603263800000001</v>
      </c>
      <c r="H54" s="252">
        <v>3.6319534400000002</v>
      </c>
      <c r="I54" s="252">
        <v>0.47558034999999993</v>
      </c>
      <c r="J54" s="252">
        <v>0.61231259000000005</v>
      </c>
      <c r="K54" s="252">
        <v>0.70577509999999999</v>
      </c>
      <c r="L54" s="252">
        <v>0.77924158999999993</v>
      </c>
      <c r="M54" s="252">
        <v>0.89683042000000002</v>
      </c>
      <c r="N54" s="252">
        <v>1.1266635599999999</v>
      </c>
      <c r="O54" s="252">
        <v>1.2015241299999999</v>
      </c>
      <c r="P54" s="252">
        <v>1.0088256799999999</v>
      </c>
      <c r="Q54" s="252">
        <v>1.05519827</v>
      </c>
      <c r="R54" s="266" t="s">
        <v>761</v>
      </c>
    </row>
    <row r="55" spans="1:18">
      <c r="A55" s="376"/>
      <c r="B55" s="295"/>
      <c r="C55" s="332" t="s">
        <v>108</v>
      </c>
      <c r="D55" s="267" t="s">
        <v>743</v>
      </c>
      <c r="E55" s="252">
        <v>11577.912000750001</v>
      </c>
      <c r="F55" s="252">
        <v>11130.691155759998</v>
      </c>
      <c r="G55" s="252">
        <v>10782.679736300001</v>
      </c>
      <c r="H55" s="252">
        <v>11441.10630284</v>
      </c>
      <c r="I55" s="252">
        <v>11570.83647013</v>
      </c>
      <c r="J55" s="252">
        <v>12124.853516360001</v>
      </c>
      <c r="K55" s="252">
        <v>12431.370739620002</v>
      </c>
      <c r="L55" s="252">
        <v>12955.609220179998</v>
      </c>
      <c r="M55" s="252">
        <v>13441.03473859</v>
      </c>
      <c r="N55" s="252">
        <v>13706.652054939999</v>
      </c>
      <c r="O55" s="252">
        <v>13868.727459420001</v>
      </c>
      <c r="P55" s="252">
        <v>14756.47103816</v>
      </c>
      <c r="Q55" s="252">
        <v>15549.887475970001</v>
      </c>
      <c r="R55" s="266" t="s">
        <v>762</v>
      </c>
    </row>
    <row r="56" spans="1:18">
      <c r="A56" s="28" t="s">
        <v>42</v>
      </c>
      <c r="B56" s="294" t="s">
        <v>86</v>
      </c>
      <c r="C56" s="332" t="s">
        <v>109</v>
      </c>
      <c r="D56" s="267" t="s">
        <v>744</v>
      </c>
      <c r="E56" s="252">
        <v>1179.5777942699999</v>
      </c>
      <c r="F56" s="252">
        <v>1330.98785279</v>
      </c>
      <c r="G56" s="252">
        <v>1158.0470071100001</v>
      </c>
      <c r="H56" s="252">
        <v>1264.38157836</v>
      </c>
      <c r="I56" s="252">
        <v>1573.9332095299997</v>
      </c>
      <c r="J56" s="252">
        <v>1581.4564056099998</v>
      </c>
      <c r="K56" s="252">
        <v>1669.78522746</v>
      </c>
      <c r="L56" s="252">
        <v>1842.1264665299998</v>
      </c>
      <c r="M56" s="252">
        <v>1870.9292061299998</v>
      </c>
      <c r="N56" s="252">
        <v>1782.6665925100001</v>
      </c>
      <c r="O56" s="252">
        <v>1743.0808040999998</v>
      </c>
      <c r="P56" s="252">
        <v>1808.1006482899998</v>
      </c>
      <c r="Q56" s="252">
        <v>1759.4350216099999</v>
      </c>
      <c r="R56" s="266" t="s">
        <v>763</v>
      </c>
    </row>
    <row r="57" spans="1:18">
      <c r="A57" s="28" t="s">
        <v>43</v>
      </c>
      <c r="B57" s="295"/>
      <c r="C57" s="333"/>
      <c r="D57" s="267" t="s">
        <v>653</v>
      </c>
      <c r="E57" s="252">
        <v>13303.14622672</v>
      </c>
      <c r="F57" s="252">
        <v>13001.491794429998</v>
      </c>
      <c r="G57" s="252">
        <v>12569.536968750001</v>
      </c>
      <c r="H57" s="252">
        <v>13346.151245750001</v>
      </c>
      <c r="I57" s="252">
        <v>13720.267892239999</v>
      </c>
      <c r="J57" s="252">
        <v>14705.279882610001</v>
      </c>
      <c r="K57" s="252">
        <v>14858.258168290002</v>
      </c>
      <c r="L57" s="252">
        <v>16000.683246809998</v>
      </c>
      <c r="M57" s="252">
        <v>16164.07887736</v>
      </c>
      <c r="N57" s="252">
        <v>16128.49359459</v>
      </c>
      <c r="O57" s="252">
        <v>16212.076026750001</v>
      </c>
      <c r="P57" s="252">
        <v>17200.124853220001</v>
      </c>
      <c r="Q57" s="252">
        <v>18037.643057010002</v>
      </c>
      <c r="R57" s="266" t="s">
        <v>483</v>
      </c>
    </row>
    <row r="58" spans="1:18">
      <c r="A58" s="377" t="s">
        <v>44</v>
      </c>
      <c r="B58" s="334"/>
      <c r="C58" s="335"/>
      <c r="D58" s="255" t="s">
        <v>654</v>
      </c>
      <c r="E58" s="252"/>
      <c r="F58" s="252"/>
      <c r="G58" s="252"/>
      <c r="H58" s="252"/>
      <c r="I58" s="252"/>
      <c r="J58" s="252"/>
      <c r="K58" s="252"/>
      <c r="L58" s="252"/>
      <c r="M58" s="252"/>
      <c r="N58" s="252"/>
      <c r="O58" s="252"/>
      <c r="P58" s="252"/>
      <c r="Q58" s="252"/>
      <c r="R58" s="150" t="s">
        <v>703</v>
      </c>
    </row>
    <row r="59" spans="1:18">
      <c r="A59" s="28" t="s">
        <v>45</v>
      </c>
      <c r="B59" s="295"/>
      <c r="C59" s="333"/>
      <c r="D59" s="265" t="s">
        <v>745</v>
      </c>
      <c r="E59" s="252">
        <v>771.31209585999977</v>
      </c>
      <c r="F59" s="252">
        <v>749.21637056999998</v>
      </c>
      <c r="G59" s="252">
        <v>617.40592201000004</v>
      </c>
      <c r="H59" s="252">
        <v>723.88368490000028</v>
      </c>
      <c r="I59" s="252">
        <v>618.22309011999982</v>
      </c>
      <c r="J59" s="252">
        <v>616.54111195999974</v>
      </c>
      <c r="K59" s="252">
        <v>625.35034887000006</v>
      </c>
      <c r="L59" s="252">
        <v>640.93068108999989</v>
      </c>
      <c r="M59" s="252">
        <v>640.16120514000011</v>
      </c>
      <c r="N59" s="252">
        <v>639.18594163</v>
      </c>
      <c r="O59" s="252">
        <v>646.23548137</v>
      </c>
      <c r="P59" s="252">
        <v>651.25126063999971</v>
      </c>
      <c r="Q59" s="252">
        <v>642.39008206999995</v>
      </c>
      <c r="R59" s="266" t="s">
        <v>764</v>
      </c>
    </row>
    <row r="60" spans="1:18">
      <c r="A60" s="28" t="s">
        <v>46</v>
      </c>
      <c r="B60" s="295"/>
      <c r="C60" s="333"/>
      <c r="D60" s="265" t="s">
        <v>746</v>
      </c>
      <c r="E60" s="252">
        <v>38.064489660000007</v>
      </c>
      <c r="F60" s="252">
        <v>49.921103979999998</v>
      </c>
      <c r="G60" s="252">
        <v>154.36264546000001</v>
      </c>
      <c r="H60" s="252">
        <v>42.988932840000004</v>
      </c>
      <c r="I60" s="252">
        <v>147.28634288999999</v>
      </c>
      <c r="J60" s="252">
        <v>148.18522773000001</v>
      </c>
      <c r="K60" s="252">
        <v>155.10917102000002</v>
      </c>
      <c r="L60" s="252">
        <v>168.68506307000004</v>
      </c>
      <c r="M60" s="252">
        <v>155.79001312000003</v>
      </c>
      <c r="N60" s="252">
        <v>157.61008556000002</v>
      </c>
      <c r="O60" s="252">
        <v>158.06885793000001</v>
      </c>
      <c r="P60" s="252">
        <v>155.95376084999998</v>
      </c>
      <c r="Q60" s="252">
        <v>169.18491352000001</v>
      </c>
      <c r="R60" s="266" t="s">
        <v>765</v>
      </c>
    </row>
    <row r="61" spans="1:18">
      <c r="A61" s="28" t="s">
        <v>47</v>
      </c>
      <c r="B61" s="295"/>
      <c r="C61" s="333"/>
      <c r="D61" s="265" t="s">
        <v>747</v>
      </c>
      <c r="E61" s="252">
        <v>216.53704895000001</v>
      </c>
      <c r="F61" s="252">
        <v>214.80887183999999</v>
      </c>
      <c r="G61" s="252">
        <v>215.20124036999999</v>
      </c>
      <c r="H61" s="252">
        <v>229.60540831999998</v>
      </c>
      <c r="I61" s="252">
        <v>230.08451645</v>
      </c>
      <c r="J61" s="252">
        <v>222.39098322000001</v>
      </c>
      <c r="K61" s="252">
        <v>243.83165697999999</v>
      </c>
      <c r="L61" s="252">
        <v>248.64832357</v>
      </c>
      <c r="M61" s="252">
        <v>251.43332029999996</v>
      </c>
      <c r="N61" s="252">
        <v>260.10134178000004</v>
      </c>
      <c r="O61" s="252">
        <v>255.74930544</v>
      </c>
      <c r="P61" s="252">
        <v>253.87790473999996</v>
      </c>
      <c r="Q61" s="252">
        <v>251.01967726000001</v>
      </c>
      <c r="R61" s="266" t="s">
        <v>766</v>
      </c>
    </row>
    <row r="62" spans="1:18">
      <c r="A62" s="28" t="s">
        <v>48</v>
      </c>
      <c r="B62" s="295"/>
      <c r="C62" s="333"/>
      <c r="D62" s="265" t="s">
        <v>655</v>
      </c>
      <c r="E62" s="252">
        <v>1025.9136344699998</v>
      </c>
      <c r="F62" s="252">
        <v>1013.9463463899999</v>
      </c>
      <c r="G62" s="252">
        <v>986.96980784000016</v>
      </c>
      <c r="H62" s="252">
        <v>996.47802606000027</v>
      </c>
      <c r="I62" s="252">
        <v>995.59394945999986</v>
      </c>
      <c r="J62" s="252">
        <v>987.11732290999976</v>
      </c>
      <c r="K62" s="252">
        <v>1024.2911768700001</v>
      </c>
      <c r="L62" s="252">
        <v>1058.2640677300001</v>
      </c>
      <c r="M62" s="252">
        <v>1047.38453856</v>
      </c>
      <c r="N62" s="252">
        <v>1056.8973689700001</v>
      </c>
      <c r="O62" s="252">
        <v>1060.05364474</v>
      </c>
      <c r="P62" s="252">
        <v>1061.0829262299997</v>
      </c>
      <c r="Q62" s="252">
        <v>1062.5946728500001</v>
      </c>
      <c r="R62" s="266" t="s">
        <v>484</v>
      </c>
    </row>
    <row r="63" spans="1:18">
      <c r="A63" s="28" t="s">
        <v>49</v>
      </c>
      <c r="B63" s="295"/>
      <c r="C63" s="333"/>
      <c r="D63" s="255" t="s">
        <v>656</v>
      </c>
      <c r="E63" s="252">
        <v>0</v>
      </c>
      <c r="F63" s="252">
        <v>0</v>
      </c>
      <c r="G63" s="252">
        <v>0</v>
      </c>
      <c r="H63" s="252">
        <v>0</v>
      </c>
      <c r="I63" s="252">
        <v>0</v>
      </c>
      <c r="J63" s="252">
        <v>0</v>
      </c>
      <c r="K63" s="252">
        <v>0</v>
      </c>
      <c r="L63" s="252">
        <v>0</v>
      </c>
      <c r="M63" s="252">
        <v>0</v>
      </c>
      <c r="N63" s="252">
        <v>0</v>
      </c>
      <c r="O63" s="252">
        <v>0</v>
      </c>
      <c r="P63" s="252">
        <v>0</v>
      </c>
      <c r="Q63" s="252">
        <v>0.94355</v>
      </c>
      <c r="R63" s="150" t="s">
        <v>656</v>
      </c>
    </row>
    <row r="64" spans="1:18">
      <c r="A64" s="28" t="s">
        <v>50</v>
      </c>
      <c r="B64" s="294" t="s">
        <v>87</v>
      </c>
      <c r="C64" s="332" t="s">
        <v>110</v>
      </c>
      <c r="D64" s="255" t="s">
        <v>657</v>
      </c>
      <c r="E64" s="252">
        <v>14329.05986119</v>
      </c>
      <c r="F64" s="252">
        <v>14015.438140819997</v>
      </c>
      <c r="G64" s="252">
        <v>13556.50677659</v>
      </c>
      <c r="H64" s="252">
        <v>14342.629271810001</v>
      </c>
      <c r="I64" s="252">
        <v>14715.8618417</v>
      </c>
      <c r="J64" s="252">
        <v>15692.397205520001</v>
      </c>
      <c r="K64" s="252">
        <v>15882.549345160001</v>
      </c>
      <c r="L64" s="252">
        <v>17058.947314539997</v>
      </c>
      <c r="M64" s="252">
        <v>17211.46341592</v>
      </c>
      <c r="N64" s="252">
        <v>17185.390963559999</v>
      </c>
      <c r="O64" s="252">
        <v>17272.129671490002</v>
      </c>
      <c r="P64" s="252">
        <v>18261.20777945</v>
      </c>
      <c r="Q64" s="252">
        <v>19101.18127986</v>
      </c>
      <c r="R64" s="150" t="s">
        <v>459</v>
      </c>
    </row>
    <row r="65" spans="1:18">
      <c r="A65" s="28"/>
      <c r="B65" s="294" t="s">
        <v>88</v>
      </c>
      <c r="C65" s="291"/>
      <c r="D65" s="254" t="s">
        <v>658</v>
      </c>
      <c r="E65" s="252">
        <v>0</v>
      </c>
      <c r="F65" s="252">
        <v>0</v>
      </c>
      <c r="G65" s="252">
        <v>0</v>
      </c>
      <c r="H65" s="252">
        <v>0</v>
      </c>
      <c r="I65" s="252">
        <v>0</v>
      </c>
      <c r="J65" s="252">
        <v>0</v>
      </c>
      <c r="K65" s="252">
        <v>0</v>
      </c>
      <c r="L65" s="252">
        <v>0</v>
      </c>
      <c r="M65" s="252">
        <v>0</v>
      </c>
      <c r="N65" s="252">
        <v>0</v>
      </c>
      <c r="O65" s="252">
        <v>0</v>
      </c>
      <c r="P65" s="252">
        <v>0</v>
      </c>
      <c r="Q65" s="252">
        <v>0</v>
      </c>
      <c r="R65" s="149" t="s">
        <v>704</v>
      </c>
    </row>
    <row r="66" spans="1:18">
      <c r="A66" s="377" t="s">
        <v>51</v>
      </c>
      <c r="B66" s="334" t="s">
        <v>89</v>
      </c>
      <c r="C66" s="378"/>
      <c r="D66" s="254" t="s">
        <v>659</v>
      </c>
      <c r="E66" s="252"/>
      <c r="F66" s="252"/>
      <c r="G66" s="252"/>
      <c r="H66" s="252"/>
      <c r="I66" s="252"/>
      <c r="J66" s="252"/>
      <c r="K66" s="252"/>
      <c r="L66" s="252"/>
      <c r="M66" s="252"/>
      <c r="N66" s="252"/>
      <c r="O66" s="252"/>
      <c r="P66" s="252"/>
      <c r="Q66" s="252"/>
      <c r="R66" s="149" t="s">
        <v>705</v>
      </c>
    </row>
    <row r="67" spans="1:18">
      <c r="A67" s="28"/>
      <c r="B67" s="294" t="s">
        <v>90</v>
      </c>
      <c r="C67" s="379"/>
      <c r="D67" s="255" t="s">
        <v>660</v>
      </c>
      <c r="E67" s="252">
        <v>992.54955697000003</v>
      </c>
      <c r="F67" s="252">
        <v>992.79427462000001</v>
      </c>
      <c r="G67" s="252">
        <v>1053.0856348699999</v>
      </c>
      <c r="H67" s="252">
        <v>1053.01744732</v>
      </c>
      <c r="I67" s="252">
        <v>1053.0775142299999</v>
      </c>
      <c r="J67" s="252">
        <v>1049.05722031</v>
      </c>
      <c r="K67" s="252">
        <v>1107.0219728199997</v>
      </c>
      <c r="L67" s="252">
        <v>1107.8053983999998</v>
      </c>
      <c r="M67" s="252">
        <v>1109.6855519200001</v>
      </c>
      <c r="N67" s="252">
        <v>1119.1024307300002</v>
      </c>
      <c r="O67" s="252">
        <v>1134.3402488899999</v>
      </c>
      <c r="P67" s="252">
        <v>1080.7022353599998</v>
      </c>
      <c r="Q67" s="252">
        <v>1080.99227116</v>
      </c>
      <c r="R67" s="150" t="s">
        <v>706</v>
      </c>
    </row>
    <row r="68" spans="1:18">
      <c r="A68" s="28" t="s">
        <v>52</v>
      </c>
      <c r="B68" s="294"/>
      <c r="C68" s="379"/>
      <c r="D68" s="255" t="s">
        <v>661</v>
      </c>
      <c r="E68" s="252">
        <v>1152.55731915</v>
      </c>
      <c r="F68" s="252">
        <v>1202.5979717600003</v>
      </c>
      <c r="G68" s="252">
        <v>1222.09332586</v>
      </c>
      <c r="H68" s="252">
        <v>1240.69787023</v>
      </c>
      <c r="I68" s="252">
        <v>1309.2866105000001</v>
      </c>
      <c r="J68" s="252">
        <v>1310.3057624899998</v>
      </c>
      <c r="K68" s="252">
        <v>1341.8685386499999</v>
      </c>
      <c r="L68" s="252">
        <v>1329.02496918</v>
      </c>
      <c r="M68" s="252">
        <v>1382.6516184</v>
      </c>
      <c r="N68" s="252">
        <v>1385.3914559400002</v>
      </c>
      <c r="O68" s="252">
        <v>1444.6661301000004</v>
      </c>
      <c r="P68" s="252">
        <v>1471.8507148899998</v>
      </c>
      <c r="Q68" s="252">
        <v>1524.7916032000001</v>
      </c>
      <c r="R68" s="150" t="s">
        <v>707</v>
      </c>
    </row>
    <row r="69" spans="1:18">
      <c r="A69" s="28"/>
      <c r="B69" s="294" t="s">
        <v>91</v>
      </c>
      <c r="C69" s="379"/>
      <c r="D69" s="255" t="s">
        <v>662</v>
      </c>
      <c r="E69" s="252">
        <v>7.7983000000000002E-4</v>
      </c>
      <c r="F69" s="252">
        <v>7.7983000000000002E-4</v>
      </c>
      <c r="G69" s="252">
        <v>7.7983000000000002E-4</v>
      </c>
      <c r="H69" s="252">
        <v>7.7983000000000002E-4</v>
      </c>
      <c r="I69" s="252">
        <v>7.7983000000000002E-4</v>
      </c>
      <c r="J69" s="252">
        <v>7.7983000000000002E-4</v>
      </c>
      <c r="K69" s="252">
        <v>7.7983000000000002E-4</v>
      </c>
      <c r="L69" s="252">
        <v>7.7983000000000002E-4</v>
      </c>
      <c r="M69" s="252">
        <v>7.7983000000000002E-4</v>
      </c>
      <c r="N69" s="252">
        <v>7.7983000000000002E-4</v>
      </c>
      <c r="O69" s="252">
        <v>7.7983000000000002E-4</v>
      </c>
      <c r="P69" s="252">
        <v>7.7983000000000002E-4</v>
      </c>
      <c r="Q69" s="252">
        <v>7.7983000000000002E-4</v>
      </c>
      <c r="R69" s="150" t="s">
        <v>708</v>
      </c>
    </row>
    <row r="70" spans="1:18">
      <c r="A70" s="28"/>
      <c r="B70" s="294" t="s">
        <v>92</v>
      </c>
      <c r="C70" s="379"/>
      <c r="D70" s="255" t="s">
        <v>663</v>
      </c>
      <c r="E70" s="252">
        <v>1.2534700000000001</v>
      </c>
      <c r="F70" s="252">
        <v>1.2534700000000001</v>
      </c>
      <c r="G70" s="252">
        <v>1.2534700000000001</v>
      </c>
      <c r="H70" s="252">
        <v>1.2534700000000001</v>
      </c>
      <c r="I70" s="252">
        <v>1.2534700000000001</v>
      </c>
      <c r="J70" s="252">
        <v>1.2534700000000001</v>
      </c>
      <c r="K70" s="252">
        <v>1.2534700000000001</v>
      </c>
      <c r="L70" s="252">
        <v>1.2534700000000001</v>
      </c>
      <c r="M70" s="252">
        <v>1.2534700000000001</v>
      </c>
      <c r="N70" s="252">
        <v>1.2534700000000001</v>
      </c>
      <c r="O70" s="252">
        <v>1.2534700000000001</v>
      </c>
      <c r="P70" s="252">
        <v>1.2534700000000001</v>
      </c>
      <c r="Q70" s="252">
        <v>1.2534700000000001</v>
      </c>
      <c r="R70" s="150" t="s">
        <v>369</v>
      </c>
    </row>
    <row r="71" spans="1:18">
      <c r="A71" s="28" t="s">
        <v>53</v>
      </c>
      <c r="B71" s="294" t="s">
        <v>53</v>
      </c>
      <c r="C71" s="379"/>
      <c r="D71" s="255" t="s">
        <v>664</v>
      </c>
      <c r="E71" s="252">
        <v>-46.999629079999998</v>
      </c>
      <c r="F71" s="252">
        <v>-75.939764849999989</v>
      </c>
      <c r="G71" s="252">
        <v>-106.35440345999999</v>
      </c>
      <c r="H71" s="252">
        <v>-60.940912189999992</v>
      </c>
      <c r="I71" s="252">
        <v>-59.628506819999991</v>
      </c>
      <c r="J71" s="252">
        <v>-63.861970689999993</v>
      </c>
      <c r="K71" s="252">
        <v>-48.544553800000003</v>
      </c>
      <c r="L71" s="252">
        <v>-42.623141399999994</v>
      </c>
      <c r="M71" s="252">
        <v>-17.181570229999998</v>
      </c>
      <c r="N71" s="252">
        <v>-4.1692243800000002</v>
      </c>
      <c r="O71" s="252">
        <v>-15.120405719999997</v>
      </c>
      <c r="P71" s="252">
        <v>-5.0101256700000016</v>
      </c>
      <c r="Q71" s="252">
        <v>22.961820620000001</v>
      </c>
      <c r="R71" s="150" t="s">
        <v>709</v>
      </c>
    </row>
    <row r="72" spans="1:18" hidden="1">
      <c r="A72" s="28" t="s">
        <v>54</v>
      </c>
      <c r="B72" s="294"/>
      <c r="C72" s="379"/>
      <c r="D72" s="268" t="s">
        <v>665</v>
      </c>
      <c r="E72" s="252">
        <v>0</v>
      </c>
      <c r="F72" s="252">
        <v>0</v>
      </c>
      <c r="G72" s="252">
        <v>0</v>
      </c>
      <c r="H72" s="252">
        <v>0</v>
      </c>
      <c r="I72" s="252">
        <v>0</v>
      </c>
      <c r="J72" s="252">
        <v>0</v>
      </c>
      <c r="K72" s="252">
        <v>0</v>
      </c>
      <c r="L72" s="252">
        <v>0</v>
      </c>
      <c r="M72" s="252">
        <v>0</v>
      </c>
      <c r="N72" s="252">
        <v>0</v>
      </c>
      <c r="O72" s="252">
        <v>0</v>
      </c>
      <c r="P72" s="252">
        <v>0</v>
      </c>
      <c r="Q72" s="252">
        <v>0</v>
      </c>
      <c r="R72" s="338"/>
    </row>
    <row r="73" spans="1:18">
      <c r="A73" s="28"/>
      <c r="B73" s="294" t="s">
        <v>93</v>
      </c>
      <c r="C73" s="379"/>
      <c r="D73" s="255" t="s">
        <v>666</v>
      </c>
      <c r="E73" s="252">
        <v>0</v>
      </c>
      <c r="F73" s="252">
        <v>0</v>
      </c>
      <c r="G73" s="252">
        <v>0</v>
      </c>
      <c r="H73" s="252">
        <v>0</v>
      </c>
      <c r="I73" s="252">
        <v>0</v>
      </c>
      <c r="J73" s="252">
        <v>-2.3220544199999997</v>
      </c>
      <c r="K73" s="252">
        <v>-1.6024384</v>
      </c>
      <c r="L73" s="252">
        <v>-0.76699827000000009</v>
      </c>
      <c r="M73" s="252">
        <v>0</v>
      </c>
      <c r="N73" s="252">
        <v>0</v>
      </c>
      <c r="O73" s="252">
        <v>0</v>
      </c>
      <c r="P73" s="252">
        <v>0</v>
      </c>
      <c r="Q73" s="252">
        <v>0</v>
      </c>
      <c r="R73" s="150" t="s">
        <v>710</v>
      </c>
    </row>
    <row r="74" spans="1:18">
      <c r="A74" s="28"/>
      <c r="B74" s="294" t="s">
        <v>94</v>
      </c>
      <c r="C74" s="379"/>
      <c r="D74" s="255" t="s">
        <v>667</v>
      </c>
      <c r="E74" s="252">
        <v>3336.537272340001</v>
      </c>
      <c r="F74" s="252">
        <v>3187.28477419</v>
      </c>
      <c r="G74" s="252">
        <v>3347.4273225499996</v>
      </c>
      <c r="H74" s="252">
        <v>3330.7007529899997</v>
      </c>
      <c r="I74" s="252">
        <v>3630.0881001300008</v>
      </c>
      <c r="J74" s="252">
        <v>3718.7435981699996</v>
      </c>
      <c r="K74" s="252">
        <v>3816.4121192599996</v>
      </c>
      <c r="L74" s="252">
        <v>3933.8904856400004</v>
      </c>
      <c r="M74" s="252">
        <v>4005.4223110200005</v>
      </c>
      <c r="N74" s="252">
        <v>4152.70759903</v>
      </c>
      <c r="O74" s="252">
        <v>4284.9979540200002</v>
      </c>
      <c r="P74" s="252">
        <v>4154.0850470699997</v>
      </c>
      <c r="Q74" s="252">
        <v>4285.1578826600007</v>
      </c>
      <c r="R74" s="150" t="s">
        <v>711</v>
      </c>
    </row>
    <row r="75" spans="1:18">
      <c r="A75" s="28" t="s">
        <v>55</v>
      </c>
      <c r="B75" s="379"/>
      <c r="C75" s="379"/>
      <c r="D75" s="255" t="s">
        <v>668</v>
      </c>
      <c r="E75" s="252">
        <v>0</v>
      </c>
      <c r="F75" s="252">
        <v>0</v>
      </c>
      <c r="G75" s="252">
        <v>0</v>
      </c>
      <c r="H75" s="252">
        <v>0</v>
      </c>
      <c r="I75" s="252">
        <v>0</v>
      </c>
      <c r="J75" s="252">
        <v>0</v>
      </c>
      <c r="K75" s="252">
        <v>0</v>
      </c>
      <c r="L75" s="252">
        <v>0</v>
      </c>
      <c r="M75" s="252">
        <v>0</v>
      </c>
      <c r="N75" s="252">
        <v>0</v>
      </c>
      <c r="O75" s="252">
        <v>0</v>
      </c>
      <c r="P75" s="252">
        <v>0</v>
      </c>
      <c r="Q75" s="252">
        <v>0</v>
      </c>
      <c r="R75" s="150" t="s">
        <v>712</v>
      </c>
    </row>
    <row r="76" spans="1:18">
      <c r="A76" s="28" t="s">
        <v>56</v>
      </c>
      <c r="B76" s="294" t="s">
        <v>95</v>
      </c>
      <c r="C76" s="379"/>
      <c r="D76" s="255" t="s">
        <v>95</v>
      </c>
      <c r="E76" s="252">
        <v>5435.8987692100009</v>
      </c>
      <c r="F76" s="252">
        <v>5307.9915055500005</v>
      </c>
      <c r="G76" s="252">
        <v>5517.5061296499989</v>
      </c>
      <c r="H76" s="252">
        <v>5564.7294081799992</v>
      </c>
      <c r="I76" s="252">
        <v>5934.077967870001</v>
      </c>
      <c r="J76" s="252">
        <v>6013.17680569</v>
      </c>
      <c r="K76" s="252">
        <v>6216.4098883599991</v>
      </c>
      <c r="L76" s="252">
        <v>6328.5849633800008</v>
      </c>
      <c r="M76" s="252">
        <v>6481.8321609400009</v>
      </c>
      <c r="N76" s="252">
        <v>6654.2865111500005</v>
      </c>
      <c r="O76" s="252">
        <v>6850.1381771200013</v>
      </c>
      <c r="P76" s="252">
        <v>6702.8821214799991</v>
      </c>
      <c r="Q76" s="252">
        <v>6915.1578274700005</v>
      </c>
      <c r="R76" s="150" t="s">
        <v>487</v>
      </c>
    </row>
    <row r="77" spans="1:18" s="114" customFormat="1" ht="9.75" thickBot="1">
      <c r="A77" s="40" t="s">
        <v>57</v>
      </c>
      <c r="B77" s="218" t="s">
        <v>96</v>
      </c>
      <c r="C77" s="380"/>
      <c r="D77" s="270" t="s">
        <v>669</v>
      </c>
      <c r="E77" s="271">
        <v>19764.9586304</v>
      </c>
      <c r="F77" s="271">
        <v>19323.429646369997</v>
      </c>
      <c r="G77" s="271">
        <v>19074.012906240001</v>
      </c>
      <c r="H77" s="271">
        <v>19907.35867999</v>
      </c>
      <c r="I77" s="271">
        <v>20649.939809570002</v>
      </c>
      <c r="J77" s="271">
        <v>21705.574011210003</v>
      </c>
      <c r="K77" s="271">
        <v>22098.95923352</v>
      </c>
      <c r="L77" s="271">
        <v>23387.53227792</v>
      </c>
      <c r="M77" s="271">
        <v>23693.29557686</v>
      </c>
      <c r="N77" s="271">
        <v>23839.677474709999</v>
      </c>
      <c r="O77" s="271">
        <v>24122.267848610005</v>
      </c>
      <c r="P77" s="271">
        <v>24964.089900929997</v>
      </c>
      <c r="Q77" s="271">
        <v>26016.339107330001</v>
      </c>
      <c r="R77" s="208" t="s">
        <v>713</v>
      </c>
    </row>
    <row r="78" spans="1:18" ht="9.75" thickBot="1">
      <c r="A78" s="381"/>
      <c r="B78" s="382"/>
      <c r="C78" s="382"/>
      <c r="D78" s="339"/>
      <c r="E78" s="275"/>
      <c r="F78" s="275"/>
      <c r="G78" s="275"/>
      <c r="H78" s="275"/>
      <c r="I78" s="275"/>
      <c r="J78" s="275"/>
      <c r="K78" s="275"/>
      <c r="L78" s="275"/>
      <c r="M78" s="275"/>
      <c r="N78" s="275"/>
      <c r="O78" s="275"/>
      <c r="P78" s="275"/>
      <c r="Q78" s="275"/>
      <c r="R78" s="109"/>
    </row>
    <row r="80" spans="1:18">
      <c r="D80" s="306" t="s">
        <v>304</v>
      </c>
      <c r="E80" s="21">
        <v>-29.639582039999368</v>
      </c>
      <c r="F80" s="21">
        <v>1.1799995263572782E-5</v>
      </c>
      <c r="G80" s="21">
        <v>1.0470004781382158E-5</v>
      </c>
      <c r="H80" s="21">
        <v>-4.4000007619615644E-6</v>
      </c>
      <c r="I80" s="21">
        <v>-1.0147799948754255E-3</v>
      </c>
      <c r="J80" s="21">
        <v>-5.0499947974458337E-6</v>
      </c>
      <c r="K80" s="21">
        <v>-9.7199990705121309E-6</v>
      </c>
      <c r="L80" s="21">
        <v>-1.2090004020137712E-5</v>
      </c>
      <c r="M80" s="21">
        <v>-2.014156999939587E-2</v>
      </c>
      <c r="N80" s="21">
        <v>-0.48270140999738942</v>
      </c>
      <c r="O80" s="21">
        <v>7.0280000363709405E-4</v>
      </c>
      <c r="P80" s="21">
        <v>7.5619999915943481E-4</v>
      </c>
      <c r="Q80" s="21">
        <v>-5.1381999946897849E-4</v>
      </c>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C34" sqref="C34"/>
    </sheetView>
  </sheetViews>
  <sheetFormatPr defaultColWidth="9.140625" defaultRowHeight="9"/>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216" customWidth="1"/>
    <col min="16" max="16384" width="9.140625" style="3"/>
  </cols>
  <sheetData>
    <row r="1" spans="1:15" s="1" customFormat="1" ht="12.75">
      <c r="A1" s="582" t="s">
        <v>715</v>
      </c>
      <c r="B1" s="582"/>
      <c r="C1" s="582"/>
      <c r="D1" s="582"/>
      <c r="E1" s="582"/>
      <c r="F1" s="582"/>
      <c r="G1" s="582"/>
      <c r="H1" s="582"/>
      <c r="I1" s="582"/>
      <c r="J1" s="582"/>
      <c r="K1" s="582"/>
      <c r="L1" s="582"/>
      <c r="M1" s="582"/>
      <c r="N1" s="582"/>
      <c r="O1" s="582"/>
    </row>
    <row r="2" spans="1:15" s="360" customFormat="1" ht="12" customHeight="1">
      <c r="A2" s="571" t="s">
        <v>1343</v>
      </c>
      <c r="B2" s="571"/>
      <c r="C2" s="571"/>
      <c r="D2" s="571"/>
      <c r="E2" s="571"/>
      <c r="F2" s="571"/>
      <c r="G2" s="571"/>
      <c r="H2" s="571"/>
      <c r="I2" s="571"/>
      <c r="J2" s="571"/>
      <c r="K2" s="571"/>
      <c r="L2" s="571"/>
      <c r="M2" s="571"/>
      <c r="N2" s="571"/>
      <c r="O2" s="571"/>
    </row>
    <row r="3" spans="1:15" s="4" customFormat="1" ht="12" customHeight="1" thickBot="1">
      <c r="A3" s="317"/>
      <c r="B3" s="317"/>
      <c r="C3" s="317"/>
      <c r="D3" s="317"/>
      <c r="E3" s="317"/>
      <c r="F3" s="317"/>
      <c r="G3" s="317"/>
      <c r="H3" s="317"/>
      <c r="I3" s="317"/>
      <c r="J3" s="317"/>
      <c r="K3" s="317"/>
      <c r="L3" s="317"/>
      <c r="M3" s="317"/>
      <c r="N3" s="317"/>
      <c r="O3" s="215"/>
    </row>
    <row r="4" spans="1:15" s="234" customFormat="1"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233" t="s">
        <v>354</v>
      </c>
    </row>
    <row r="5" spans="1:15">
      <c r="A5" s="218" t="s">
        <v>620</v>
      </c>
      <c r="B5" s="318"/>
      <c r="C5" s="319"/>
      <c r="D5" s="319"/>
      <c r="E5" s="319"/>
      <c r="F5" s="319"/>
      <c r="G5" s="319"/>
      <c r="H5" s="320"/>
      <c r="I5" s="319"/>
      <c r="J5" s="319"/>
      <c r="K5" s="319"/>
      <c r="L5" s="319"/>
      <c r="M5" s="319"/>
      <c r="N5" s="319"/>
      <c r="O5" s="222" t="s">
        <v>670</v>
      </c>
    </row>
    <row r="6" spans="1:15">
      <c r="A6" s="223" t="s">
        <v>621</v>
      </c>
      <c r="B6" s="321"/>
      <c r="C6" s="252"/>
      <c r="D6" s="252"/>
      <c r="E6" s="252"/>
      <c r="F6" s="252"/>
      <c r="G6" s="252"/>
      <c r="H6" s="322"/>
      <c r="I6" s="252"/>
      <c r="J6" s="252"/>
      <c r="K6" s="252"/>
      <c r="L6" s="252"/>
      <c r="M6" s="252"/>
      <c r="N6" s="323"/>
      <c r="O6" s="224" t="s">
        <v>671</v>
      </c>
    </row>
    <row r="7" spans="1:15">
      <c r="A7" s="231" t="s">
        <v>716</v>
      </c>
      <c r="B7" s="324">
        <v>1594.9776237200001</v>
      </c>
      <c r="C7" s="324">
        <v>1641.2199744600002</v>
      </c>
      <c r="D7" s="324">
        <v>1726.32577608</v>
      </c>
      <c r="E7" s="324">
        <v>1810.3119325499997</v>
      </c>
      <c r="F7" s="324">
        <v>1812.7705499599997</v>
      </c>
      <c r="G7" s="324">
        <v>1828.61360631</v>
      </c>
      <c r="H7" s="324">
        <v>1857.9353768800001</v>
      </c>
      <c r="I7" s="324">
        <v>1850.8947917399998</v>
      </c>
      <c r="J7" s="324">
        <v>1795.83400394</v>
      </c>
      <c r="K7" s="324">
        <v>1783.7399201000001</v>
      </c>
      <c r="L7" s="324">
        <v>1737.5857223099999</v>
      </c>
      <c r="M7" s="324">
        <v>1674.8383478999997</v>
      </c>
      <c r="N7" s="324">
        <v>1735.03871837</v>
      </c>
      <c r="O7" s="227" t="s">
        <v>672</v>
      </c>
    </row>
    <row r="8" spans="1:15">
      <c r="A8" s="231" t="s">
        <v>623</v>
      </c>
      <c r="B8" s="324">
        <v>12.38035103</v>
      </c>
      <c r="C8" s="324">
        <v>11.26081364</v>
      </c>
      <c r="D8" s="324">
        <v>10.25085185</v>
      </c>
      <c r="E8" s="324">
        <v>13.61098878</v>
      </c>
      <c r="F8" s="324">
        <v>11.865849559999999</v>
      </c>
      <c r="G8" s="324">
        <v>12.80773269</v>
      </c>
      <c r="H8" s="324">
        <v>10.376706710000001</v>
      </c>
      <c r="I8" s="324">
        <v>10.30878562</v>
      </c>
      <c r="J8" s="324">
        <v>10.382095810000001</v>
      </c>
      <c r="K8" s="324">
        <v>12.97587364</v>
      </c>
      <c r="L8" s="324">
        <v>10.62264175</v>
      </c>
      <c r="M8" s="324">
        <v>15.25861433</v>
      </c>
      <c r="N8" s="324">
        <v>16.594784950000001</v>
      </c>
      <c r="O8" s="227" t="s">
        <v>673</v>
      </c>
    </row>
    <row r="9" spans="1:15">
      <c r="A9" s="231" t="s">
        <v>624</v>
      </c>
      <c r="B9" s="324">
        <v>234.56545770999998</v>
      </c>
      <c r="C9" s="324">
        <v>232.99584121000001</v>
      </c>
      <c r="D9" s="324">
        <v>219.11049103999997</v>
      </c>
      <c r="E9" s="324">
        <v>221.65441816000001</v>
      </c>
      <c r="F9" s="324">
        <v>233.24311611000005</v>
      </c>
      <c r="G9" s="324">
        <v>229.26375901</v>
      </c>
      <c r="H9" s="324">
        <v>240.24434260000001</v>
      </c>
      <c r="I9" s="324">
        <v>234.87926902000004</v>
      </c>
      <c r="J9" s="324">
        <v>227.90150314999997</v>
      </c>
      <c r="K9" s="324">
        <v>232.10241331999998</v>
      </c>
      <c r="L9" s="324">
        <v>230.47608916999999</v>
      </c>
      <c r="M9" s="324">
        <v>293.25256187999997</v>
      </c>
      <c r="N9" s="324">
        <v>306.88906686000001</v>
      </c>
      <c r="O9" s="227" t="s">
        <v>674</v>
      </c>
    </row>
    <row r="10" spans="1:15">
      <c r="A10" s="231" t="s">
        <v>625</v>
      </c>
      <c r="B10" s="324">
        <v>384.27787503000002</v>
      </c>
      <c r="C10" s="324">
        <v>351.49956055000001</v>
      </c>
      <c r="D10" s="324">
        <v>342.50567793999994</v>
      </c>
      <c r="E10" s="324">
        <v>325.7515573</v>
      </c>
      <c r="F10" s="324">
        <v>360.14412327000002</v>
      </c>
      <c r="G10" s="324">
        <v>343.14227400000004</v>
      </c>
      <c r="H10" s="324">
        <v>396.79998538000001</v>
      </c>
      <c r="I10" s="324">
        <v>436.65241158999999</v>
      </c>
      <c r="J10" s="324">
        <v>584.72555504999991</v>
      </c>
      <c r="K10" s="324">
        <v>612.96619466000004</v>
      </c>
      <c r="L10" s="324">
        <v>683.06266176000008</v>
      </c>
      <c r="M10" s="324">
        <v>729.71968200000003</v>
      </c>
      <c r="N10" s="324">
        <v>757.47185833999993</v>
      </c>
      <c r="O10" s="227" t="s">
        <v>675</v>
      </c>
    </row>
    <row r="11" spans="1:15">
      <c r="A11" s="225" t="s">
        <v>717</v>
      </c>
      <c r="B11" s="324">
        <v>0</v>
      </c>
      <c r="C11" s="324">
        <v>0</v>
      </c>
      <c r="D11" s="324">
        <v>0</v>
      </c>
      <c r="E11" s="324">
        <v>0</v>
      </c>
      <c r="F11" s="324">
        <v>0</v>
      </c>
      <c r="G11" s="324">
        <v>0</v>
      </c>
      <c r="H11" s="324">
        <v>0</v>
      </c>
      <c r="I11" s="324">
        <v>0</v>
      </c>
      <c r="J11" s="324">
        <v>0</v>
      </c>
      <c r="K11" s="324">
        <v>0</v>
      </c>
      <c r="L11" s="324">
        <v>0</v>
      </c>
      <c r="M11" s="324">
        <v>0</v>
      </c>
      <c r="N11" s="324">
        <v>0</v>
      </c>
      <c r="O11" s="226" t="s">
        <v>676</v>
      </c>
    </row>
    <row r="12" spans="1:15" ht="18">
      <c r="A12" s="225" t="s">
        <v>718</v>
      </c>
      <c r="B12" s="324">
        <v>0</v>
      </c>
      <c r="C12" s="324">
        <v>0</v>
      </c>
      <c r="D12" s="324">
        <v>0</v>
      </c>
      <c r="E12" s="324">
        <v>0</v>
      </c>
      <c r="F12" s="324">
        <v>0</v>
      </c>
      <c r="G12" s="324">
        <v>0</v>
      </c>
      <c r="H12" s="324">
        <v>0</v>
      </c>
      <c r="I12" s="324">
        <v>0</v>
      </c>
      <c r="J12" s="324">
        <v>0</v>
      </c>
      <c r="K12" s="324">
        <v>0</v>
      </c>
      <c r="L12" s="324">
        <v>0</v>
      </c>
      <c r="M12" s="324">
        <v>0</v>
      </c>
      <c r="N12" s="324">
        <v>0</v>
      </c>
      <c r="O12" s="227" t="s">
        <v>677</v>
      </c>
    </row>
    <row r="13" spans="1:15" ht="18">
      <c r="A13" s="225" t="s">
        <v>628</v>
      </c>
      <c r="B13" s="324">
        <v>0</v>
      </c>
      <c r="C13" s="324">
        <v>0</v>
      </c>
      <c r="D13" s="324">
        <v>0</v>
      </c>
      <c r="E13" s="324">
        <v>0</v>
      </c>
      <c r="F13" s="324">
        <v>0</v>
      </c>
      <c r="G13" s="324">
        <v>0</v>
      </c>
      <c r="H13" s="324">
        <v>0</v>
      </c>
      <c r="I13" s="324">
        <v>0</v>
      </c>
      <c r="J13" s="324">
        <v>0</v>
      </c>
      <c r="K13" s="324">
        <v>0</v>
      </c>
      <c r="L13" s="324">
        <v>0</v>
      </c>
      <c r="M13" s="324">
        <v>0</v>
      </c>
      <c r="N13" s="324">
        <v>0</v>
      </c>
      <c r="O13" s="227" t="s">
        <v>678</v>
      </c>
    </row>
    <row r="14" spans="1:15">
      <c r="A14" s="231" t="s">
        <v>629</v>
      </c>
      <c r="B14" s="324">
        <v>267.51282902000003</v>
      </c>
      <c r="C14" s="324">
        <v>227.53376921999998</v>
      </c>
      <c r="D14" s="324">
        <v>262.87035658999997</v>
      </c>
      <c r="E14" s="324">
        <v>306.77139982999995</v>
      </c>
      <c r="F14" s="324">
        <v>325.57803360000003</v>
      </c>
      <c r="G14" s="324">
        <v>356.28493545999999</v>
      </c>
      <c r="H14" s="324">
        <v>362.14847826999994</v>
      </c>
      <c r="I14" s="324">
        <v>365.18535857000006</v>
      </c>
      <c r="J14" s="324">
        <v>389.83610470000002</v>
      </c>
      <c r="K14" s="324">
        <v>396.67172032000002</v>
      </c>
      <c r="L14" s="324">
        <v>399.72354349</v>
      </c>
      <c r="M14" s="324">
        <v>414.21693809000004</v>
      </c>
      <c r="N14" s="324">
        <v>419.69571885999994</v>
      </c>
      <c r="O14" s="227" t="s">
        <v>679</v>
      </c>
    </row>
    <row r="15" spans="1:15">
      <c r="A15" s="231" t="s">
        <v>630</v>
      </c>
      <c r="B15" s="324">
        <v>0</v>
      </c>
      <c r="C15" s="324">
        <v>0</v>
      </c>
      <c r="D15" s="324">
        <v>0</v>
      </c>
      <c r="E15" s="324">
        <v>0</v>
      </c>
      <c r="F15" s="324">
        <v>0</v>
      </c>
      <c r="G15" s="324">
        <v>0</v>
      </c>
      <c r="H15" s="324">
        <v>0</v>
      </c>
      <c r="I15" s="324">
        <v>0</v>
      </c>
      <c r="J15" s="324">
        <v>0</v>
      </c>
      <c r="K15" s="324">
        <v>0</v>
      </c>
      <c r="L15" s="324">
        <v>0</v>
      </c>
      <c r="M15" s="324">
        <v>0</v>
      </c>
      <c r="N15" s="324">
        <v>0</v>
      </c>
      <c r="O15" s="227" t="s">
        <v>680</v>
      </c>
    </row>
    <row r="16" spans="1:15">
      <c r="A16" s="231" t="s">
        <v>719</v>
      </c>
      <c r="B16" s="324">
        <v>0</v>
      </c>
      <c r="C16" s="324">
        <v>0</v>
      </c>
      <c r="D16" s="324">
        <v>0</v>
      </c>
      <c r="E16" s="324">
        <v>0</v>
      </c>
      <c r="F16" s="324">
        <v>0</v>
      </c>
      <c r="G16" s="324">
        <v>0</v>
      </c>
      <c r="H16" s="324">
        <v>0</v>
      </c>
      <c r="I16" s="324">
        <v>0</v>
      </c>
      <c r="J16" s="324">
        <v>0</v>
      </c>
      <c r="K16" s="324">
        <v>0</v>
      </c>
      <c r="L16" s="324">
        <v>0</v>
      </c>
      <c r="M16" s="324">
        <v>0</v>
      </c>
      <c r="N16" s="324">
        <v>0</v>
      </c>
      <c r="O16" s="227" t="s">
        <v>681</v>
      </c>
    </row>
    <row r="17" spans="1:15">
      <c r="A17" s="231" t="s">
        <v>720</v>
      </c>
      <c r="B17" s="324">
        <v>0</v>
      </c>
      <c r="C17" s="324">
        <v>0</v>
      </c>
      <c r="D17" s="324">
        <v>0</v>
      </c>
      <c r="E17" s="324">
        <v>0</v>
      </c>
      <c r="F17" s="324">
        <v>0</v>
      </c>
      <c r="G17" s="324">
        <v>0</v>
      </c>
      <c r="H17" s="324">
        <v>0</v>
      </c>
      <c r="I17" s="324">
        <v>0</v>
      </c>
      <c r="J17" s="324">
        <v>0</v>
      </c>
      <c r="K17" s="324">
        <v>0</v>
      </c>
      <c r="L17" s="324">
        <v>0</v>
      </c>
      <c r="M17" s="324">
        <v>0</v>
      </c>
      <c r="N17" s="324">
        <v>0</v>
      </c>
      <c r="O17" s="227" t="s">
        <v>682</v>
      </c>
    </row>
    <row r="18" spans="1:15">
      <c r="A18" s="231" t="s">
        <v>721</v>
      </c>
      <c r="B18" s="324">
        <v>0</v>
      </c>
      <c r="C18" s="324">
        <v>0</v>
      </c>
      <c r="D18" s="324">
        <v>0</v>
      </c>
      <c r="E18" s="324">
        <v>0</v>
      </c>
      <c r="F18" s="324">
        <v>0</v>
      </c>
      <c r="G18" s="324">
        <v>0</v>
      </c>
      <c r="H18" s="324">
        <v>0</v>
      </c>
      <c r="I18" s="324">
        <v>0</v>
      </c>
      <c r="J18" s="324">
        <v>0</v>
      </c>
      <c r="K18" s="324">
        <v>0</v>
      </c>
      <c r="L18" s="324">
        <v>0</v>
      </c>
      <c r="M18" s="324">
        <v>0</v>
      </c>
      <c r="N18" s="324">
        <v>0</v>
      </c>
      <c r="O18" s="227" t="s">
        <v>773</v>
      </c>
    </row>
    <row r="19" spans="1:15">
      <c r="A19" s="231" t="s">
        <v>68</v>
      </c>
      <c r="B19" s="324">
        <v>2493.7141365599996</v>
      </c>
      <c r="C19" s="324">
        <v>2464.5099591000003</v>
      </c>
      <c r="D19" s="324">
        <v>2561.0631535499992</v>
      </c>
      <c r="E19" s="324">
        <v>2678.1002966399992</v>
      </c>
      <c r="F19" s="324">
        <v>2743.6016725300001</v>
      </c>
      <c r="G19" s="324">
        <v>2770.1123074899997</v>
      </c>
      <c r="H19" s="324">
        <v>2867.50488989</v>
      </c>
      <c r="I19" s="324">
        <v>2897.9206165700002</v>
      </c>
      <c r="J19" s="324">
        <v>3008.6792626900001</v>
      </c>
      <c r="K19" s="324">
        <v>3038.4561220799997</v>
      </c>
      <c r="L19" s="324">
        <v>3061.4706585399999</v>
      </c>
      <c r="M19" s="324">
        <v>3127.28614423</v>
      </c>
      <c r="N19" s="324">
        <v>3235.69014745</v>
      </c>
      <c r="O19" s="227" t="s">
        <v>481</v>
      </c>
    </row>
    <row r="20" spans="1:15">
      <c r="A20" s="223" t="s">
        <v>636</v>
      </c>
      <c r="B20" s="324"/>
      <c r="C20" s="324"/>
      <c r="D20" s="324"/>
      <c r="E20" s="324"/>
      <c r="F20" s="324"/>
      <c r="G20" s="324"/>
      <c r="H20" s="324"/>
      <c r="I20" s="324"/>
      <c r="J20" s="324"/>
      <c r="K20" s="324"/>
      <c r="L20" s="324"/>
      <c r="M20" s="324"/>
      <c r="N20" s="324"/>
      <c r="O20" s="224" t="s">
        <v>686</v>
      </c>
    </row>
    <row r="21" spans="1:15">
      <c r="A21" s="231" t="s">
        <v>637</v>
      </c>
      <c r="B21" s="324">
        <v>182.01572163</v>
      </c>
      <c r="C21" s="324">
        <v>214.84661633000002</v>
      </c>
      <c r="D21" s="324">
        <v>220.31695092000001</v>
      </c>
      <c r="E21" s="324">
        <v>210.364407</v>
      </c>
      <c r="F21" s="324">
        <v>249.01201768000001</v>
      </c>
      <c r="G21" s="324">
        <v>239.36859149999998</v>
      </c>
      <c r="H21" s="324">
        <v>212.12544263999999</v>
      </c>
      <c r="I21" s="324">
        <v>290.88993751000004</v>
      </c>
      <c r="J21" s="324">
        <v>264.85306070999997</v>
      </c>
      <c r="K21" s="324">
        <v>233.72545303000001</v>
      </c>
      <c r="L21" s="324">
        <v>244.57224775000003</v>
      </c>
      <c r="M21" s="324">
        <v>246.32257570000002</v>
      </c>
      <c r="N21" s="324">
        <v>215.17770024000004</v>
      </c>
      <c r="O21" s="227" t="s">
        <v>687</v>
      </c>
    </row>
    <row r="22" spans="1:15">
      <c r="A22" s="231" t="s">
        <v>638</v>
      </c>
      <c r="B22" s="324">
        <v>53.998751860000006</v>
      </c>
      <c r="C22" s="324">
        <v>47.792871520000006</v>
      </c>
      <c r="D22" s="324">
        <v>35.964679140000001</v>
      </c>
      <c r="E22" s="324">
        <v>33.882125419999994</v>
      </c>
      <c r="F22" s="324">
        <v>61.074087749999997</v>
      </c>
      <c r="G22" s="324">
        <v>77.139439919999987</v>
      </c>
      <c r="H22" s="324">
        <v>86.701565400000007</v>
      </c>
      <c r="I22" s="324">
        <v>89.47392391999999</v>
      </c>
      <c r="J22" s="324">
        <v>62.165804729999998</v>
      </c>
      <c r="K22" s="324">
        <v>67.910581550000003</v>
      </c>
      <c r="L22" s="324">
        <v>109.44371254000002</v>
      </c>
      <c r="M22" s="324">
        <v>51.563465939999993</v>
      </c>
      <c r="N22" s="324">
        <v>79.347430700000004</v>
      </c>
      <c r="O22" s="227" t="s">
        <v>688</v>
      </c>
    </row>
    <row r="23" spans="1:15">
      <c r="A23" s="231" t="s">
        <v>639</v>
      </c>
      <c r="B23" s="324">
        <v>247.04004838999992</v>
      </c>
      <c r="C23" s="324">
        <v>244.88402794999999</v>
      </c>
      <c r="D23" s="324">
        <v>244.71031382000001</v>
      </c>
      <c r="E23" s="324">
        <v>239.99195457000005</v>
      </c>
      <c r="F23" s="324">
        <v>254.95920782000007</v>
      </c>
      <c r="G23" s="324">
        <v>233.85835362000003</v>
      </c>
      <c r="H23" s="324">
        <v>233.70504132999997</v>
      </c>
      <c r="I23" s="324">
        <v>266.67435602999996</v>
      </c>
      <c r="J23" s="324">
        <v>270.33894105999991</v>
      </c>
      <c r="K23" s="324">
        <v>265.14378556999998</v>
      </c>
      <c r="L23" s="324">
        <v>293.39661467000008</v>
      </c>
      <c r="M23" s="324">
        <v>301.93706638000003</v>
      </c>
      <c r="N23" s="324">
        <v>295.82884795000001</v>
      </c>
      <c r="O23" s="227" t="s">
        <v>689</v>
      </c>
    </row>
    <row r="24" spans="1:15">
      <c r="A24" s="231" t="s">
        <v>640</v>
      </c>
      <c r="B24" s="324">
        <v>0</v>
      </c>
      <c r="C24" s="324">
        <v>0</v>
      </c>
      <c r="D24" s="324">
        <v>0</v>
      </c>
      <c r="E24" s="324">
        <v>0</v>
      </c>
      <c r="F24" s="324">
        <v>0</v>
      </c>
      <c r="G24" s="324">
        <v>0</v>
      </c>
      <c r="H24" s="324">
        <v>1.2065092400000001</v>
      </c>
      <c r="I24" s="324">
        <v>0</v>
      </c>
      <c r="J24" s="324">
        <v>0</v>
      </c>
      <c r="K24" s="324">
        <v>0</v>
      </c>
      <c r="L24" s="324">
        <v>0</v>
      </c>
      <c r="M24" s="324">
        <v>0</v>
      </c>
      <c r="N24" s="324">
        <v>1.2050224300000001</v>
      </c>
      <c r="O24" s="227" t="s">
        <v>690</v>
      </c>
    </row>
    <row r="25" spans="1:15">
      <c r="A25" s="231" t="s">
        <v>641</v>
      </c>
      <c r="B25" s="324">
        <v>16.351651020000002</v>
      </c>
      <c r="C25" s="324">
        <v>18.032705199999995</v>
      </c>
      <c r="D25" s="324">
        <v>15.974039009999998</v>
      </c>
      <c r="E25" s="324">
        <v>10.677484240000002</v>
      </c>
      <c r="F25" s="324">
        <v>16.356538839999999</v>
      </c>
      <c r="G25" s="324">
        <v>16.462493949999999</v>
      </c>
      <c r="H25" s="324">
        <v>30.158166930000007</v>
      </c>
      <c r="I25" s="324">
        <v>26.844911719999995</v>
      </c>
      <c r="J25" s="324">
        <v>19.023991559999999</v>
      </c>
      <c r="K25" s="324">
        <v>16.028515169999999</v>
      </c>
      <c r="L25" s="324">
        <v>17.955294150000004</v>
      </c>
      <c r="M25" s="324">
        <v>20.863476770000002</v>
      </c>
      <c r="N25" s="324">
        <v>23.553872290000001</v>
      </c>
      <c r="O25" s="227" t="s">
        <v>691</v>
      </c>
    </row>
    <row r="26" spans="1:15">
      <c r="A26" s="231" t="s">
        <v>722</v>
      </c>
      <c r="B26" s="324">
        <v>91.873292489999997</v>
      </c>
      <c r="C26" s="324">
        <v>100.82822745999999</v>
      </c>
      <c r="D26" s="324">
        <v>94.715125639999982</v>
      </c>
      <c r="E26" s="324">
        <v>99.128159859999982</v>
      </c>
      <c r="F26" s="324">
        <v>92.187057179999982</v>
      </c>
      <c r="G26" s="324">
        <v>90.808244679999987</v>
      </c>
      <c r="H26" s="324">
        <v>95.198034769999992</v>
      </c>
      <c r="I26" s="324">
        <v>106.35250087999999</v>
      </c>
      <c r="J26" s="324">
        <v>83.901444260000005</v>
      </c>
      <c r="K26" s="324">
        <v>107.52382721999999</v>
      </c>
      <c r="L26" s="324">
        <v>109.38821413999999</v>
      </c>
      <c r="M26" s="324">
        <v>103.94733516999999</v>
      </c>
      <c r="N26" s="324">
        <v>104.85498945000002</v>
      </c>
      <c r="O26" s="227" t="s">
        <v>774</v>
      </c>
    </row>
    <row r="27" spans="1:15">
      <c r="A27" s="231" t="s">
        <v>77</v>
      </c>
      <c r="B27" s="324">
        <v>591.27946556000018</v>
      </c>
      <c r="C27" s="324">
        <v>626.38444860999982</v>
      </c>
      <c r="D27" s="324">
        <v>611.68110871000022</v>
      </c>
      <c r="E27" s="324">
        <v>594.04413126999987</v>
      </c>
      <c r="F27" s="324">
        <v>673.58890948999999</v>
      </c>
      <c r="G27" s="324">
        <v>657.6371238700001</v>
      </c>
      <c r="H27" s="324">
        <v>659.09476052999992</v>
      </c>
      <c r="I27" s="324">
        <v>780.2356302200003</v>
      </c>
      <c r="J27" s="324">
        <v>700.28324250000003</v>
      </c>
      <c r="K27" s="324">
        <v>690.33216275000018</v>
      </c>
      <c r="L27" s="324">
        <v>774.75608345000001</v>
      </c>
      <c r="M27" s="324">
        <v>724.63392013999987</v>
      </c>
      <c r="N27" s="324">
        <v>719.96786325000005</v>
      </c>
      <c r="O27" s="227" t="s">
        <v>482</v>
      </c>
    </row>
    <row r="28" spans="1:15" s="114" customFormat="1">
      <c r="A28" s="239" t="s">
        <v>78</v>
      </c>
      <c r="B28" s="519">
        <v>3084.9936021799995</v>
      </c>
      <c r="C28" s="519">
        <v>3090.8944077900001</v>
      </c>
      <c r="D28" s="519">
        <v>3172.7442623200004</v>
      </c>
      <c r="E28" s="519">
        <v>3272.1444279800003</v>
      </c>
      <c r="F28" s="519">
        <v>3417.1905820900001</v>
      </c>
      <c r="G28" s="519">
        <v>3427.7494313899997</v>
      </c>
      <c r="H28" s="519">
        <v>3526.5996504600002</v>
      </c>
      <c r="I28" s="519">
        <v>3678.1562468500006</v>
      </c>
      <c r="J28" s="519">
        <v>3708.9625052500005</v>
      </c>
      <c r="K28" s="519">
        <v>3728.7882848800004</v>
      </c>
      <c r="L28" s="519">
        <v>3836.2267420800003</v>
      </c>
      <c r="M28" s="519">
        <v>3851.9200644100001</v>
      </c>
      <c r="N28" s="519">
        <v>3955.6580107499999</v>
      </c>
      <c r="O28" s="282" t="s">
        <v>345</v>
      </c>
    </row>
    <row r="29" spans="1:15">
      <c r="A29" s="218" t="s">
        <v>650</v>
      </c>
      <c r="B29" s="324"/>
      <c r="C29" s="324"/>
      <c r="D29" s="324"/>
      <c r="E29" s="324"/>
      <c r="F29" s="324"/>
      <c r="G29" s="324"/>
      <c r="H29" s="324"/>
      <c r="I29" s="324"/>
      <c r="J29" s="324"/>
      <c r="K29" s="324"/>
      <c r="L29" s="324"/>
      <c r="M29" s="324"/>
      <c r="N29" s="324"/>
      <c r="O29" s="222" t="s">
        <v>700</v>
      </c>
    </row>
    <row r="30" spans="1:15">
      <c r="A30" s="223" t="s">
        <v>651</v>
      </c>
      <c r="B30" s="324"/>
      <c r="C30" s="324"/>
      <c r="D30" s="324"/>
      <c r="E30" s="324"/>
      <c r="F30" s="324"/>
      <c r="G30" s="324"/>
      <c r="H30" s="324"/>
      <c r="I30" s="324"/>
      <c r="J30" s="324"/>
      <c r="K30" s="324"/>
      <c r="L30" s="324"/>
      <c r="M30" s="324"/>
      <c r="N30" s="324"/>
      <c r="O30" s="224" t="s">
        <v>701</v>
      </c>
    </row>
    <row r="31" spans="1:15">
      <c r="A31" s="231" t="s">
        <v>652</v>
      </c>
      <c r="B31" s="324"/>
      <c r="C31" s="324"/>
      <c r="D31" s="324"/>
      <c r="E31" s="324"/>
      <c r="F31" s="324"/>
      <c r="G31" s="324"/>
      <c r="H31" s="324"/>
      <c r="I31" s="324"/>
      <c r="J31" s="324"/>
      <c r="K31" s="324"/>
      <c r="L31" s="324"/>
      <c r="M31" s="324"/>
      <c r="N31" s="324"/>
      <c r="O31" s="227" t="s">
        <v>702</v>
      </c>
    </row>
    <row r="32" spans="1:15">
      <c r="A32" s="240" t="s">
        <v>729</v>
      </c>
      <c r="B32" s="324">
        <v>111.80772571</v>
      </c>
      <c r="C32" s="324">
        <v>112.65814885</v>
      </c>
      <c r="D32" s="324">
        <v>118.10250859999998</v>
      </c>
      <c r="E32" s="324">
        <v>120.93797006000001</v>
      </c>
      <c r="F32" s="324">
        <v>128.49597669999997</v>
      </c>
      <c r="G32" s="324">
        <v>171.55119172999997</v>
      </c>
      <c r="H32" s="324">
        <v>158.09736699000001</v>
      </c>
      <c r="I32" s="324">
        <v>191.80996551000004</v>
      </c>
      <c r="J32" s="324">
        <v>197.35653529000001</v>
      </c>
      <c r="K32" s="324">
        <v>180.62800945999996</v>
      </c>
      <c r="L32" s="324">
        <v>198.36860833999995</v>
      </c>
      <c r="M32" s="324">
        <v>153.64636222000001</v>
      </c>
      <c r="N32" s="324">
        <v>148.46954545000003</v>
      </c>
      <c r="O32" s="283" t="s">
        <v>748</v>
      </c>
    </row>
    <row r="33" spans="1:15">
      <c r="A33" s="240" t="s">
        <v>730</v>
      </c>
      <c r="B33" s="324">
        <v>70.229442419999998</v>
      </c>
      <c r="C33" s="324">
        <v>63.109240390000004</v>
      </c>
      <c r="D33" s="324">
        <v>75.781332939999999</v>
      </c>
      <c r="E33" s="324">
        <v>75.709447230000009</v>
      </c>
      <c r="F33" s="324">
        <v>75.600865289999987</v>
      </c>
      <c r="G33" s="324">
        <v>56.537569430000005</v>
      </c>
      <c r="H33" s="324">
        <v>64.725725439999991</v>
      </c>
      <c r="I33" s="324">
        <v>75.60515829000002</v>
      </c>
      <c r="J33" s="324">
        <v>70.756575940000005</v>
      </c>
      <c r="K33" s="324">
        <v>79.629723899999988</v>
      </c>
      <c r="L33" s="324">
        <v>87.325587159999998</v>
      </c>
      <c r="M33" s="324">
        <v>96.609763489999992</v>
      </c>
      <c r="N33" s="324">
        <v>145.35596565000003</v>
      </c>
      <c r="O33" s="283" t="s">
        <v>749</v>
      </c>
    </row>
    <row r="34" spans="1:15">
      <c r="A34" s="240" t="s">
        <v>767</v>
      </c>
      <c r="B34" s="324">
        <v>117.62680834</v>
      </c>
      <c r="C34" s="324">
        <v>119.69487611999999</v>
      </c>
      <c r="D34" s="324">
        <v>123.43253831999999</v>
      </c>
      <c r="E34" s="324">
        <v>129.84474906</v>
      </c>
      <c r="F34" s="324">
        <v>129.70549653</v>
      </c>
      <c r="G34" s="324">
        <v>128.62137283999999</v>
      </c>
      <c r="H34" s="324">
        <v>127.92545449000001</v>
      </c>
      <c r="I34" s="324">
        <v>123.48565787</v>
      </c>
      <c r="J34" s="324">
        <v>129.15266450000001</v>
      </c>
      <c r="K34" s="324">
        <v>120.11029600999998</v>
      </c>
      <c r="L34" s="324">
        <v>118.77726192</v>
      </c>
      <c r="M34" s="324">
        <v>108.00152016999999</v>
      </c>
      <c r="N34" s="324">
        <v>135.13262475000002</v>
      </c>
      <c r="O34" s="283" t="s">
        <v>775</v>
      </c>
    </row>
    <row r="35" spans="1:15">
      <c r="A35" s="240" t="s">
        <v>768</v>
      </c>
      <c r="B35" s="324">
        <v>5.6496140400000003</v>
      </c>
      <c r="C35" s="324">
        <v>5.6744697000000013</v>
      </c>
      <c r="D35" s="324">
        <v>6.9899959700000007</v>
      </c>
      <c r="E35" s="324">
        <v>6.9564758299999996</v>
      </c>
      <c r="F35" s="324">
        <v>7.1133646099999996</v>
      </c>
      <c r="G35" s="324">
        <v>7.2635503199999993</v>
      </c>
      <c r="H35" s="324">
        <v>7.2740311899999996</v>
      </c>
      <c r="I35" s="324">
        <v>7.2167298300000002</v>
      </c>
      <c r="J35" s="324">
        <v>7.9804656400000002</v>
      </c>
      <c r="K35" s="324">
        <v>8.7595553199999987</v>
      </c>
      <c r="L35" s="324">
        <v>7.9990630800000009</v>
      </c>
      <c r="M35" s="324">
        <v>7.4757653500000005</v>
      </c>
      <c r="N35" s="324">
        <v>7.3949580400000006</v>
      </c>
      <c r="O35" s="283" t="s">
        <v>776</v>
      </c>
    </row>
    <row r="36" spans="1:15">
      <c r="A36" s="240" t="s">
        <v>769</v>
      </c>
      <c r="B36" s="324">
        <v>2.4614778300000002</v>
      </c>
      <c r="C36" s="324">
        <v>0.30091179000000001</v>
      </c>
      <c r="D36" s="324">
        <v>0.65085576000000001</v>
      </c>
      <c r="E36" s="324">
        <v>1.44194054</v>
      </c>
      <c r="F36" s="324">
        <v>0.21575026999999988</v>
      </c>
      <c r="G36" s="324">
        <v>1.33042203</v>
      </c>
      <c r="H36" s="324">
        <v>1.8130463399999999</v>
      </c>
      <c r="I36" s="324">
        <v>2.4789985999999997</v>
      </c>
      <c r="J36" s="324">
        <v>5.7219194899999994</v>
      </c>
      <c r="K36" s="324">
        <v>4.8838350500000001</v>
      </c>
      <c r="L36" s="324">
        <v>5.6081717300000005</v>
      </c>
      <c r="M36" s="324">
        <v>7.7181748800000003</v>
      </c>
      <c r="N36" s="324">
        <v>7.7630093400000009</v>
      </c>
      <c r="O36" s="283" t="s">
        <v>777</v>
      </c>
    </row>
    <row r="37" spans="1:15" ht="18">
      <c r="A37" s="240" t="s">
        <v>770</v>
      </c>
      <c r="B37" s="324">
        <v>1.9533224199999999</v>
      </c>
      <c r="C37" s="324">
        <v>-0.27177806999999998</v>
      </c>
      <c r="D37" s="324">
        <v>-1.78214834</v>
      </c>
      <c r="E37" s="324">
        <v>0.99107411999999995</v>
      </c>
      <c r="F37" s="324">
        <v>0.67215702999999993</v>
      </c>
      <c r="G37" s="324">
        <v>0.20655672999999999</v>
      </c>
      <c r="H37" s="324">
        <v>0.56684241000000002</v>
      </c>
      <c r="I37" s="324">
        <v>3.7545972600000002</v>
      </c>
      <c r="J37" s="324">
        <v>6.435214010000001</v>
      </c>
      <c r="K37" s="324">
        <v>5.0316070900000005</v>
      </c>
      <c r="L37" s="324">
        <v>7.4150726099999993</v>
      </c>
      <c r="M37" s="324">
        <v>7.72953489</v>
      </c>
      <c r="N37" s="324">
        <v>8.1232987999999988</v>
      </c>
      <c r="O37" s="283" t="s">
        <v>778</v>
      </c>
    </row>
    <row r="38" spans="1:15">
      <c r="A38" s="240" t="s">
        <v>771</v>
      </c>
      <c r="B38" s="324">
        <v>0</v>
      </c>
      <c r="C38" s="324">
        <v>0</v>
      </c>
      <c r="D38" s="324">
        <v>0</v>
      </c>
      <c r="E38" s="324">
        <v>0</v>
      </c>
      <c r="F38" s="324">
        <v>0</v>
      </c>
      <c r="G38" s="324">
        <v>0</v>
      </c>
      <c r="H38" s="324">
        <v>0</v>
      </c>
      <c r="I38" s="324">
        <v>0</v>
      </c>
      <c r="J38" s="324">
        <v>0</v>
      </c>
      <c r="K38" s="324">
        <v>0</v>
      </c>
      <c r="L38" s="324">
        <v>0</v>
      </c>
      <c r="M38" s="324">
        <v>0</v>
      </c>
      <c r="N38" s="324">
        <v>0</v>
      </c>
      <c r="O38" s="283" t="s">
        <v>779</v>
      </c>
    </row>
    <row r="39" spans="1:15">
      <c r="A39" s="241" t="s">
        <v>772</v>
      </c>
      <c r="B39" s="324">
        <v>612.47120321999989</v>
      </c>
      <c r="C39" s="324">
        <v>601.69529790999991</v>
      </c>
      <c r="D39" s="324">
        <v>683.25736229000006</v>
      </c>
      <c r="E39" s="324">
        <v>720.99077865000015</v>
      </c>
      <c r="F39" s="324">
        <v>788.61350159999984</v>
      </c>
      <c r="G39" s="324">
        <v>785.06419477999987</v>
      </c>
      <c r="H39" s="324">
        <v>814.29536277</v>
      </c>
      <c r="I39" s="324">
        <v>899.57995126999992</v>
      </c>
      <c r="J39" s="324">
        <v>864.03203161999988</v>
      </c>
      <c r="K39" s="324">
        <v>881.17356433000009</v>
      </c>
      <c r="L39" s="324">
        <v>904.58321146999992</v>
      </c>
      <c r="M39" s="324">
        <v>931.30847333999986</v>
      </c>
      <c r="N39" s="324">
        <v>896.73553604999984</v>
      </c>
      <c r="O39" s="284" t="s">
        <v>780</v>
      </c>
    </row>
    <row r="40" spans="1:15">
      <c r="A40" s="243" t="s">
        <v>653</v>
      </c>
      <c r="B40" s="324">
        <v>922.19959410000013</v>
      </c>
      <c r="C40" s="324">
        <v>902.86116680999999</v>
      </c>
      <c r="D40" s="324">
        <v>1006.4324456900001</v>
      </c>
      <c r="E40" s="324">
        <v>1056.87243564</v>
      </c>
      <c r="F40" s="324">
        <v>1130.4171121699999</v>
      </c>
      <c r="G40" s="324">
        <v>1150.5748579999997</v>
      </c>
      <c r="H40" s="324">
        <v>1174.6978297700002</v>
      </c>
      <c r="I40" s="324">
        <v>1303.9310587599998</v>
      </c>
      <c r="J40" s="324">
        <v>1281.4354066799997</v>
      </c>
      <c r="K40" s="324">
        <v>1280.2165913400004</v>
      </c>
      <c r="L40" s="324">
        <v>1330.0769765</v>
      </c>
      <c r="M40" s="324">
        <v>1312.4895944899999</v>
      </c>
      <c r="N40" s="324">
        <v>1348.9749382599998</v>
      </c>
      <c r="O40" s="285" t="s">
        <v>490</v>
      </c>
    </row>
    <row r="41" spans="1:15">
      <c r="A41" s="225" t="s">
        <v>654</v>
      </c>
      <c r="B41" s="324"/>
      <c r="C41" s="324"/>
      <c r="D41" s="324"/>
      <c r="E41" s="324"/>
      <c r="F41" s="324"/>
      <c r="G41" s="324"/>
      <c r="H41" s="324"/>
      <c r="I41" s="324"/>
      <c r="J41" s="324"/>
      <c r="K41" s="324"/>
      <c r="L41" s="324"/>
      <c r="M41" s="324"/>
      <c r="N41" s="324"/>
      <c r="O41" s="227" t="s">
        <v>703</v>
      </c>
    </row>
    <row r="42" spans="1:15">
      <c r="A42" s="241" t="s">
        <v>745</v>
      </c>
      <c r="B42" s="324">
        <v>771.31209585999977</v>
      </c>
      <c r="C42" s="324">
        <v>749.21637056999998</v>
      </c>
      <c r="D42" s="324">
        <v>617.40592201000004</v>
      </c>
      <c r="E42" s="324">
        <v>723.88368490000028</v>
      </c>
      <c r="F42" s="324">
        <v>618.22309011999982</v>
      </c>
      <c r="G42" s="324">
        <v>616.54111195999974</v>
      </c>
      <c r="H42" s="324">
        <v>625.35034887000006</v>
      </c>
      <c r="I42" s="324">
        <v>640.93068108999989</v>
      </c>
      <c r="J42" s="324">
        <v>640.16120514000011</v>
      </c>
      <c r="K42" s="324">
        <v>639.18594163</v>
      </c>
      <c r="L42" s="324">
        <v>646.23548137</v>
      </c>
      <c r="M42" s="324">
        <v>651.25126063999971</v>
      </c>
      <c r="N42" s="324">
        <v>642.39008206999995</v>
      </c>
      <c r="O42" s="286" t="s">
        <v>781</v>
      </c>
    </row>
    <row r="43" spans="1:15">
      <c r="A43" s="241" t="s">
        <v>746</v>
      </c>
      <c r="B43" s="324">
        <v>38.064489660000007</v>
      </c>
      <c r="C43" s="324">
        <v>49.921103979999998</v>
      </c>
      <c r="D43" s="324">
        <v>154.36264546000001</v>
      </c>
      <c r="E43" s="324">
        <v>42.988932840000004</v>
      </c>
      <c r="F43" s="324">
        <v>147.28634288999999</v>
      </c>
      <c r="G43" s="324">
        <v>148.18522773000001</v>
      </c>
      <c r="H43" s="324">
        <v>155.10917102000002</v>
      </c>
      <c r="I43" s="324">
        <v>168.68506307000004</v>
      </c>
      <c r="J43" s="324">
        <v>155.79001312000003</v>
      </c>
      <c r="K43" s="324">
        <v>157.61008556000002</v>
      </c>
      <c r="L43" s="324">
        <v>158.06885793000001</v>
      </c>
      <c r="M43" s="324">
        <v>155.95376084999998</v>
      </c>
      <c r="N43" s="324">
        <v>169.18491352000001</v>
      </c>
      <c r="O43" s="286" t="s">
        <v>782</v>
      </c>
    </row>
    <row r="44" spans="1:15">
      <c r="A44" s="241" t="s">
        <v>747</v>
      </c>
      <c r="B44" s="324">
        <v>216.53704895000001</v>
      </c>
      <c r="C44" s="324">
        <v>214.80887183999999</v>
      </c>
      <c r="D44" s="324">
        <v>215.20124036999999</v>
      </c>
      <c r="E44" s="324">
        <v>229.60540831999998</v>
      </c>
      <c r="F44" s="324">
        <v>230.08451645</v>
      </c>
      <c r="G44" s="324">
        <v>222.39098322000001</v>
      </c>
      <c r="H44" s="324">
        <v>243.83165697999999</v>
      </c>
      <c r="I44" s="324">
        <v>248.64832357</v>
      </c>
      <c r="J44" s="324">
        <v>251.43332029999996</v>
      </c>
      <c r="K44" s="324">
        <v>260.10134178000004</v>
      </c>
      <c r="L44" s="324">
        <v>255.74930544</v>
      </c>
      <c r="M44" s="324">
        <v>253.87790473999996</v>
      </c>
      <c r="N44" s="324">
        <v>251.01967726000001</v>
      </c>
      <c r="O44" s="286" t="s">
        <v>766</v>
      </c>
    </row>
    <row r="45" spans="1:15">
      <c r="A45" s="243" t="s">
        <v>655</v>
      </c>
      <c r="B45" s="324">
        <v>1025.9136345900001</v>
      </c>
      <c r="C45" s="324">
        <v>1013.9463465</v>
      </c>
      <c r="D45" s="324">
        <v>986.96980797999993</v>
      </c>
      <c r="E45" s="324">
        <v>996.47802619999993</v>
      </c>
      <c r="F45" s="324">
        <v>995.59394956999995</v>
      </c>
      <c r="G45" s="324">
        <v>987.1173230500001</v>
      </c>
      <c r="H45" s="324">
        <v>1024.29117701</v>
      </c>
      <c r="I45" s="324">
        <v>1058.2640678599996</v>
      </c>
      <c r="J45" s="324">
        <v>1047.3845387000001</v>
      </c>
      <c r="K45" s="324">
        <v>1056.8973691399999</v>
      </c>
      <c r="L45" s="324">
        <v>1060.0536448999997</v>
      </c>
      <c r="M45" s="324">
        <v>1061.0829263800003</v>
      </c>
      <c r="N45" s="324">
        <v>1062.5946730099997</v>
      </c>
      <c r="O45" s="285" t="s">
        <v>484</v>
      </c>
    </row>
    <row r="46" spans="1:15">
      <c r="A46" s="231" t="s">
        <v>656</v>
      </c>
      <c r="B46" s="324">
        <v>0</v>
      </c>
      <c r="C46" s="324">
        <v>0</v>
      </c>
      <c r="D46" s="324">
        <v>0</v>
      </c>
      <c r="E46" s="324">
        <v>0</v>
      </c>
      <c r="F46" s="324">
        <v>0</v>
      </c>
      <c r="G46" s="324">
        <v>0</v>
      </c>
      <c r="H46" s="324">
        <v>0</v>
      </c>
      <c r="I46" s="324">
        <v>0</v>
      </c>
      <c r="J46" s="324">
        <v>0</v>
      </c>
      <c r="K46" s="324">
        <v>0</v>
      </c>
      <c r="L46" s="324">
        <v>0</v>
      </c>
      <c r="M46" s="324">
        <v>0</v>
      </c>
      <c r="N46" s="324">
        <v>0.94355</v>
      </c>
      <c r="O46" s="227" t="s">
        <v>656</v>
      </c>
    </row>
    <row r="47" spans="1:15">
      <c r="A47" s="231" t="s">
        <v>657</v>
      </c>
      <c r="B47" s="324">
        <v>1948.11322877</v>
      </c>
      <c r="C47" s="324">
        <v>1916.8075133700002</v>
      </c>
      <c r="D47" s="324">
        <v>1993.4022537399999</v>
      </c>
      <c r="E47" s="324">
        <v>2053.3504619099999</v>
      </c>
      <c r="F47" s="324">
        <v>2126.0110618200001</v>
      </c>
      <c r="G47" s="324">
        <v>2137.6921811100001</v>
      </c>
      <c r="H47" s="324">
        <v>2198.98900688</v>
      </c>
      <c r="I47" s="324">
        <v>2362.1951266800006</v>
      </c>
      <c r="J47" s="324">
        <v>2328.8199454099999</v>
      </c>
      <c r="K47" s="324">
        <v>2337.1139605600001</v>
      </c>
      <c r="L47" s="324">
        <v>2390.1306214500005</v>
      </c>
      <c r="M47" s="324">
        <v>2373.5725209699999</v>
      </c>
      <c r="N47" s="324">
        <v>2412.5131613599997</v>
      </c>
      <c r="O47" s="227" t="s">
        <v>459</v>
      </c>
    </row>
    <row r="48" spans="1:15">
      <c r="A48" s="223" t="s">
        <v>723</v>
      </c>
      <c r="B48" s="324"/>
      <c r="C48" s="324"/>
      <c r="D48" s="324"/>
      <c r="E48" s="324"/>
      <c r="F48" s="324"/>
      <c r="G48" s="324"/>
      <c r="H48" s="324"/>
      <c r="I48" s="324"/>
      <c r="J48" s="324"/>
      <c r="K48" s="324"/>
      <c r="L48" s="324"/>
      <c r="M48" s="324"/>
      <c r="N48" s="324"/>
      <c r="O48" s="224" t="s">
        <v>783</v>
      </c>
    </row>
    <row r="49" spans="1:15">
      <c r="A49" s="231" t="s">
        <v>724</v>
      </c>
      <c r="B49" s="324">
        <v>1152.55731915</v>
      </c>
      <c r="C49" s="324">
        <v>1202.5979717600003</v>
      </c>
      <c r="D49" s="324">
        <v>1222.09332586</v>
      </c>
      <c r="E49" s="324">
        <v>1240.69787023</v>
      </c>
      <c r="F49" s="324">
        <v>1309.2866105000001</v>
      </c>
      <c r="G49" s="324">
        <v>1310.3057624899998</v>
      </c>
      <c r="H49" s="324">
        <v>1341.8685386499999</v>
      </c>
      <c r="I49" s="324">
        <v>1329.02496918</v>
      </c>
      <c r="J49" s="324">
        <v>1382.6516184</v>
      </c>
      <c r="K49" s="324">
        <v>1385.3914559400002</v>
      </c>
      <c r="L49" s="324">
        <v>1444.6661301000004</v>
      </c>
      <c r="M49" s="324">
        <v>1471.8507148899998</v>
      </c>
      <c r="N49" s="324">
        <v>1524.7916032000001</v>
      </c>
      <c r="O49" s="227" t="s">
        <v>784</v>
      </c>
    </row>
    <row r="50" spans="1:15">
      <c r="A50" s="231" t="s">
        <v>725</v>
      </c>
      <c r="B50" s="324">
        <v>-15.676955570000001</v>
      </c>
      <c r="C50" s="324">
        <v>-28.511070609999997</v>
      </c>
      <c r="D50" s="324">
        <v>-42.751311779999995</v>
      </c>
      <c r="E50" s="324">
        <v>-21.9039012</v>
      </c>
      <c r="F50" s="324">
        <v>-18.108081149999997</v>
      </c>
      <c r="G50" s="324">
        <v>-20.24850107</v>
      </c>
      <c r="H50" s="324">
        <v>-14.257908350000001</v>
      </c>
      <c r="I50" s="324">
        <v>-13.063854129999999</v>
      </c>
      <c r="J50" s="324">
        <v>-2.5302258100000001</v>
      </c>
      <c r="K50" s="324">
        <v>5.8005106100000008</v>
      </c>
      <c r="L50" s="324">
        <v>1.4304375900000001</v>
      </c>
      <c r="M50" s="324">
        <v>6.4968160199999998</v>
      </c>
      <c r="N50" s="324">
        <v>18.3532373</v>
      </c>
      <c r="O50" s="226" t="s">
        <v>785</v>
      </c>
    </row>
    <row r="51" spans="1:15" s="303" customFormat="1" hidden="1">
      <c r="A51" s="231" t="s">
        <v>665</v>
      </c>
      <c r="B51" s="324">
        <v>0</v>
      </c>
      <c r="C51" s="324">
        <v>0</v>
      </c>
      <c r="D51" s="324">
        <v>0</v>
      </c>
      <c r="E51" s="324">
        <v>0</v>
      </c>
      <c r="F51" s="324">
        <v>0</v>
      </c>
      <c r="G51" s="324">
        <v>0</v>
      </c>
      <c r="H51" s="324">
        <v>0</v>
      </c>
      <c r="I51" s="324">
        <v>0</v>
      </c>
      <c r="J51" s="324">
        <v>0</v>
      </c>
      <c r="K51" s="324">
        <v>0</v>
      </c>
      <c r="L51" s="324">
        <v>0</v>
      </c>
      <c r="M51" s="324">
        <v>0</v>
      </c>
      <c r="N51" s="324">
        <v>0</v>
      </c>
      <c r="O51" s="227"/>
    </row>
    <row r="52" spans="1:15">
      <c r="A52" s="231" t="s">
        <v>726</v>
      </c>
      <c r="B52" s="324">
        <v>0</v>
      </c>
      <c r="C52" s="324">
        <v>0</v>
      </c>
      <c r="D52" s="324">
        <v>0</v>
      </c>
      <c r="E52" s="324">
        <v>0</v>
      </c>
      <c r="F52" s="324">
        <v>0</v>
      </c>
      <c r="G52" s="324">
        <v>0</v>
      </c>
      <c r="H52" s="324">
        <v>0</v>
      </c>
      <c r="I52" s="324">
        <v>0</v>
      </c>
      <c r="J52" s="324">
        <v>0</v>
      </c>
      <c r="K52" s="324">
        <v>0</v>
      </c>
      <c r="L52" s="324">
        <v>0</v>
      </c>
      <c r="M52" s="324">
        <v>0</v>
      </c>
      <c r="N52" s="324">
        <v>0</v>
      </c>
      <c r="O52" s="227" t="s">
        <v>786</v>
      </c>
    </row>
    <row r="53" spans="1:15">
      <c r="A53" s="231" t="s">
        <v>727</v>
      </c>
      <c r="B53" s="324">
        <v>1136.8803635600002</v>
      </c>
      <c r="C53" s="324">
        <v>1174.0869011300001</v>
      </c>
      <c r="D53" s="324">
        <v>1179.3420140599999</v>
      </c>
      <c r="E53" s="324">
        <v>1218.79396901</v>
      </c>
      <c r="F53" s="324">
        <v>1291.1785293399998</v>
      </c>
      <c r="G53" s="324">
        <v>1290.0572614100001</v>
      </c>
      <c r="H53" s="324">
        <v>1327.6106302799999</v>
      </c>
      <c r="I53" s="324">
        <v>1315.9611150400001</v>
      </c>
      <c r="J53" s="324">
        <v>1380.1213925900001</v>
      </c>
      <c r="K53" s="324">
        <v>1391.1919665600001</v>
      </c>
      <c r="L53" s="324">
        <v>1446.0965677100003</v>
      </c>
      <c r="M53" s="324">
        <v>1478.3475309199998</v>
      </c>
      <c r="N53" s="324">
        <v>1543.14484053</v>
      </c>
      <c r="O53" s="227" t="s">
        <v>491</v>
      </c>
    </row>
    <row r="54" spans="1:15" s="114" customFormat="1" ht="9.75" thickBot="1">
      <c r="A54" s="244" t="s">
        <v>728</v>
      </c>
      <c r="B54" s="519">
        <v>3084.9935923999997</v>
      </c>
      <c r="C54" s="519">
        <v>3090.8944145500004</v>
      </c>
      <c r="D54" s="519">
        <v>3172.7442678700004</v>
      </c>
      <c r="E54" s="519">
        <v>3272.1444309900003</v>
      </c>
      <c r="F54" s="519">
        <v>3417.1895912400005</v>
      </c>
      <c r="G54" s="519">
        <v>3427.7494425700002</v>
      </c>
      <c r="H54" s="519">
        <v>3526.5996372299996</v>
      </c>
      <c r="I54" s="519">
        <v>3678.1562418100007</v>
      </c>
      <c r="J54" s="519">
        <v>3708.9413380800002</v>
      </c>
      <c r="K54" s="519">
        <v>3728.3059271800007</v>
      </c>
      <c r="L54" s="519">
        <v>3836.2271892200006</v>
      </c>
      <c r="M54" s="519">
        <v>3851.92005195</v>
      </c>
      <c r="N54" s="519">
        <v>3955.6580018999994</v>
      </c>
      <c r="O54" s="287" t="s">
        <v>713</v>
      </c>
    </row>
    <row r="55" spans="1:15" ht="9.75" thickBot="1">
      <c r="A55" s="583"/>
      <c r="B55" s="584"/>
      <c r="C55" s="584"/>
      <c r="D55" s="584"/>
      <c r="E55" s="584"/>
      <c r="F55" s="584"/>
      <c r="G55" s="584"/>
      <c r="H55" s="584"/>
      <c r="I55" s="584"/>
      <c r="J55" s="584"/>
      <c r="K55" s="584"/>
      <c r="L55" s="584"/>
      <c r="M55" s="584"/>
      <c r="N55" s="584"/>
      <c r="O55" s="316"/>
    </row>
    <row r="57" spans="1:15">
      <c r="A57" s="3" t="s">
        <v>304</v>
      </c>
      <c r="B57" s="21">
        <v>-9.7799998002301436E-6</v>
      </c>
      <c r="C57" s="21">
        <v>6.7600003603729419E-6</v>
      </c>
      <c r="D57" s="21">
        <v>5.5499999689345714E-6</v>
      </c>
      <c r="E57" s="21">
        <v>3.0100000003585592E-6</v>
      </c>
      <c r="F57" s="21">
        <v>-9.9084999965270981E-4</v>
      </c>
      <c r="G57" s="21">
        <v>1.1180000456079142E-5</v>
      </c>
      <c r="H57" s="21">
        <v>-1.3230000604380621E-5</v>
      </c>
      <c r="I57" s="21">
        <v>-5.0399999054207001E-6</v>
      </c>
      <c r="J57" s="21">
        <v>-2.1167170000353508E-2</v>
      </c>
      <c r="K57" s="21">
        <v>-0.48235769999973854</v>
      </c>
      <c r="L57" s="21">
        <v>4.4714000023304834E-4</v>
      </c>
      <c r="M57" s="21">
        <v>-1.2460000107239466E-5</v>
      </c>
      <c r="N57" s="21">
        <v>-8.8500005404057447E-6</v>
      </c>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C34" sqref="C34"/>
    </sheetView>
  </sheetViews>
  <sheetFormatPr defaultColWidth="9.140625" defaultRowHeight="9"/>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216" customWidth="1"/>
    <col min="16" max="16384" width="9.140625" style="3"/>
  </cols>
  <sheetData>
    <row r="1" spans="1:15" s="1" customFormat="1" ht="12.75">
      <c r="A1" s="560" t="s">
        <v>787</v>
      </c>
      <c r="B1" s="561"/>
      <c r="C1" s="561"/>
      <c r="D1" s="561"/>
      <c r="E1" s="561"/>
      <c r="F1" s="561"/>
      <c r="G1" s="561"/>
      <c r="H1" s="561"/>
      <c r="I1" s="561"/>
      <c r="J1" s="561"/>
      <c r="K1" s="561"/>
      <c r="L1" s="561"/>
      <c r="M1" s="561"/>
      <c r="N1" s="561"/>
      <c r="O1" s="562"/>
    </row>
    <row r="2" spans="1:15" s="360" customFormat="1" ht="15" customHeight="1">
      <c r="A2" s="570" t="s">
        <v>1344</v>
      </c>
      <c r="B2" s="571"/>
      <c r="C2" s="571"/>
      <c r="D2" s="571"/>
      <c r="E2" s="571"/>
      <c r="F2" s="571"/>
      <c r="G2" s="571"/>
      <c r="H2" s="571"/>
      <c r="I2" s="571"/>
      <c r="J2" s="571"/>
      <c r="K2" s="571"/>
      <c r="L2" s="571"/>
      <c r="M2" s="571"/>
      <c r="N2" s="571"/>
      <c r="O2" s="572"/>
    </row>
    <row r="3" spans="1:15" s="4" customFormat="1" ht="11.25" customHeight="1" thickBot="1">
      <c r="A3" s="383"/>
      <c r="B3" s="82"/>
      <c r="C3" s="82"/>
      <c r="D3" s="82"/>
      <c r="E3" s="82"/>
      <c r="F3" s="82"/>
      <c r="G3" s="82"/>
      <c r="H3" s="82"/>
      <c r="I3" s="82"/>
      <c r="J3" s="82"/>
      <c r="K3" s="82"/>
      <c r="L3" s="82"/>
      <c r="M3" s="82"/>
      <c r="N3" s="82"/>
      <c r="O3" s="384"/>
    </row>
    <row r="4" spans="1:15" s="234" customFormat="1"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217" t="s">
        <v>354</v>
      </c>
    </row>
    <row r="5" spans="1:15">
      <c r="A5" s="40" t="s">
        <v>620</v>
      </c>
      <c r="B5" s="72"/>
      <c r="C5" s="73"/>
      <c r="D5" s="72"/>
      <c r="E5" s="72"/>
      <c r="F5" s="72"/>
      <c r="G5" s="72"/>
      <c r="H5" s="74"/>
      <c r="I5" s="72"/>
      <c r="J5" s="72"/>
      <c r="K5" s="72"/>
      <c r="L5" s="72"/>
      <c r="M5" s="72"/>
      <c r="N5" s="72"/>
      <c r="O5" s="385" t="s">
        <v>670</v>
      </c>
    </row>
    <row r="6" spans="1:15">
      <c r="A6" s="254" t="s">
        <v>621</v>
      </c>
      <c r="B6" s="76"/>
      <c r="C6" s="77"/>
      <c r="D6" s="76"/>
      <c r="E6" s="76"/>
      <c r="F6" s="76"/>
      <c r="G6" s="76"/>
      <c r="H6" s="78"/>
      <c r="I6" s="76"/>
      <c r="J6" s="76"/>
      <c r="K6" s="76"/>
      <c r="L6" s="76"/>
      <c r="M6" s="76"/>
      <c r="N6" s="76"/>
      <c r="O6" s="386" t="s">
        <v>671</v>
      </c>
    </row>
    <row r="7" spans="1:15">
      <c r="A7" s="257" t="s">
        <v>622</v>
      </c>
      <c r="B7" s="76">
        <v>3245.2737433400002</v>
      </c>
      <c r="C7" s="76">
        <v>3099.51165223</v>
      </c>
      <c r="D7" s="76">
        <v>3215.39618475</v>
      </c>
      <c r="E7" s="76">
        <v>3298.1873009800001</v>
      </c>
      <c r="F7" s="76">
        <v>3479.3010160999997</v>
      </c>
      <c r="G7" s="76">
        <v>3548.4699278700004</v>
      </c>
      <c r="H7" s="76">
        <v>3697.8833953799995</v>
      </c>
      <c r="I7" s="76">
        <v>3756.1957429899999</v>
      </c>
      <c r="J7" s="76">
        <v>3798.8502107899999</v>
      </c>
      <c r="K7" s="76">
        <v>3823.8868159499998</v>
      </c>
      <c r="L7" s="76">
        <v>3725.1633391699997</v>
      </c>
      <c r="M7" s="76">
        <v>3549.6727008000003</v>
      </c>
      <c r="N7" s="76">
        <v>3620.6784941199999</v>
      </c>
      <c r="O7" s="387" t="s">
        <v>672</v>
      </c>
    </row>
    <row r="8" spans="1:15">
      <c r="A8" s="257" t="s">
        <v>623</v>
      </c>
      <c r="B8" s="76">
        <v>38.63074829</v>
      </c>
      <c r="C8" s="76">
        <v>34.836382909999998</v>
      </c>
      <c r="D8" s="76">
        <v>34.439657319999995</v>
      </c>
      <c r="E8" s="76">
        <v>44.534435330000001</v>
      </c>
      <c r="F8" s="76">
        <v>55.451083320000002</v>
      </c>
      <c r="G8" s="76">
        <v>59.20534579000001</v>
      </c>
      <c r="H8" s="76">
        <v>59.830145680000001</v>
      </c>
      <c r="I8" s="76">
        <v>34.75377056</v>
      </c>
      <c r="J8" s="76">
        <v>32.949833339999998</v>
      </c>
      <c r="K8" s="76">
        <v>33.34416805</v>
      </c>
      <c r="L8" s="76">
        <v>31.83124698</v>
      </c>
      <c r="M8" s="76">
        <v>33.688191760000002</v>
      </c>
      <c r="N8" s="76">
        <v>44.753514219999992</v>
      </c>
      <c r="O8" s="387" t="s">
        <v>673</v>
      </c>
    </row>
    <row r="9" spans="1:15">
      <c r="A9" s="257" t="s">
        <v>624</v>
      </c>
      <c r="B9" s="76">
        <v>225.23832968999997</v>
      </c>
      <c r="C9" s="76">
        <v>223.98431574</v>
      </c>
      <c r="D9" s="76">
        <v>224.25261694000002</v>
      </c>
      <c r="E9" s="76">
        <v>217.80257516999998</v>
      </c>
      <c r="F9" s="76">
        <v>230.54727548</v>
      </c>
      <c r="G9" s="76">
        <v>249.53699419999998</v>
      </c>
      <c r="H9" s="76">
        <v>252.18802370000003</v>
      </c>
      <c r="I9" s="76">
        <v>255.49781444999999</v>
      </c>
      <c r="J9" s="76">
        <v>252.77834053000004</v>
      </c>
      <c r="K9" s="76">
        <v>250.64468240999997</v>
      </c>
      <c r="L9" s="76">
        <v>249.04348261999996</v>
      </c>
      <c r="M9" s="76">
        <v>304.22379139000003</v>
      </c>
      <c r="N9" s="76">
        <v>306.07135439999996</v>
      </c>
      <c r="O9" s="387" t="s">
        <v>674</v>
      </c>
    </row>
    <row r="10" spans="1:15">
      <c r="A10" s="257" t="s">
        <v>625</v>
      </c>
      <c r="B10" s="76">
        <v>353.18988322999996</v>
      </c>
      <c r="C10" s="76">
        <v>330.74287605000001</v>
      </c>
      <c r="D10" s="76">
        <v>316.12020456000005</v>
      </c>
      <c r="E10" s="76">
        <v>283.98237936999993</v>
      </c>
      <c r="F10" s="76">
        <v>296.59604041999995</v>
      </c>
      <c r="G10" s="76">
        <v>293.89999498999998</v>
      </c>
      <c r="H10" s="76">
        <v>265.54809180000001</v>
      </c>
      <c r="I10" s="76">
        <v>301.13834817999998</v>
      </c>
      <c r="J10" s="76">
        <v>387.21557322999996</v>
      </c>
      <c r="K10" s="76">
        <v>443.65105531999995</v>
      </c>
      <c r="L10" s="76">
        <v>505.02532990000003</v>
      </c>
      <c r="M10" s="76">
        <v>515.67011012</v>
      </c>
      <c r="N10" s="76">
        <v>517.20151737000003</v>
      </c>
      <c r="O10" s="387" t="s">
        <v>675</v>
      </c>
    </row>
    <row r="11" spans="1:15" ht="18">
      <c r="A11" s="257" t="s">
        <v>626</v>
      </c>
      <c r="B11" s="76">
        <v>0</v>
      </c>
      <c r="C11" s="76">
        <v>0</v>
      </c>
      <c r="D11" s="76">
        <v>0</v>
      </c>
      <c r="E11" s="76">
        <v>0</v>
      </c>
      <c r="F11" s="76">
        <v>0</v>
      </c>
      <c r="G11" s="76">
        <v>0</v>
      </c>
      <c r="H11" s="76">
        <v>0</v>
      </c>
      <c r="I11" s="76">
        <v>0</v>
      </c>
      <c r="J11" s="76">
        <v>0</v>
      </c>
      <c r="K11" s="76">
        <v>0</v>
      </c>
      <c r="L11" s="76">
        <v>0</v>
      </c>
      <c r="M11" s="76">
        <v>0</v>
      </c>
      <c r="N11" s="76">
        <v>0</v>
      </c>
      <c r="O11" s="387" t="s">
        <v>676</v>
      </c>
    </row>
    <row r="12" spans="1:15" ht="18">
      <c r="A12" s="257" t="s">
        <v>627</v>
      </c>
      <c r="B12" s="76">
        <v>0</v>
      </c>
      <c r="C12" s="76">
        <v>0</v>
      </c>
      <c r="D12" s="76">
        <v>0</v>
      </c>
      <c r="E12" s="76">
        <v>0</v>
      </c>
      <c r="F12" s="76">
        <v>0</v>
      </c>
      <c r="G12" s="76">
        <v>0</v>
      </c>
      <c r="H12" s="76">
        <v>0</v>
      </c>
      <c r="I12" s="76">
        <v>0</v>
      </c>
      <c r="J12" s="76">
        <v>0</v>
      </c>
      <c r="K12" s="76">
        <v>0</v>
      </c>
      <c r="L12" s="76">
        <v>0</v>
      </c>
      <c r="M12" s="76">
        <v>0</v>
      </c>
      <c r="N12" s="76">
        <v>0</v>
      </c>
      <c r="O12" s="387" t="s">
        <v>677</v>
      </c>
    </row>
    <row r="13" spans="1:15" ht="18">
      <c r="A13" s="257" t="s">
        <v>628</v>
      </c>
      <c r="B13" s="76">
        <v>0</v>
      </c>
      <c r="C13" s="76">
        <v>0</v>
      </c>
      <c r="D13" s="76">
        <v>0</v>
      </c>
      <c r="E13" s="76">
        <v>0</v>
      </c>
      <c r="F13" s="76">
        <v>0</v>
      </c>
      <c r="G13" s="76">
        <v>0</v>
      </c>
      <c r="H13" s="76">
        <v>0</v>
      </c>
      <c r="I13" s="76">
        <v>0</v>
      </c>
      <c r="J13" s="76">
        <v>0</v>
      </c>
      <c r="K13" s="76">
        <v>0</v>
      </c>
      <c r="L13" s="76">
        <v>0</v>
      </c>
      <c r="M13" s="76">
        <v>0</v>
      </c>
      <c r="N13" s="76">
        <v>0</v>
      </c>
      <c r="O13" s="387" t="s">
        <v>678</v>
      </c>
    </row>
    <row r="14" spans="1:15">
      <c r="A14" s="257" t="s">
        <v>629</v>
      </c>
      <c r="B14" s="76">
        <v>247.87748222000005</v>
      </c>
      <c r="C14" s="76">
        <v>269.34800776999998</v>
      </c>
      <c r="D14" s="76">
        <v>237.23689944</v>
      </c>
      <c r="E14" s="76">
        <v>249.97659554000001</v>
      </c>
      <c r="F14" s="76">
        <v>252.49619741000004</v>
      </c>
      <c r="G14" s="76">
        <v>272.49430712000003</v>
      </c>
      <c r="H14" s="76">
        <v>278.73820840999997</v>
      </c>
      <c r="I14" s="76">
        <v>273.45084612999995</v>
      </c>
      <c r="J14" s="76">
        <v>282.69340940000001</v>
      </c>
      <c r="K14" s="76">
        <v>294.03260517000007</v>
      </c>
      <c r="L14" s="76">
        <v>295.38830751</v>
      </c>
      <c r="M14" s="76">
        <v>293.16956279999999</v>
      </c>
      <c r="N14" s="76">
        <v>294.58031938999994</v>
      </c>
      <c r="O14" s="387" t="s">
        <v>679</v>
      </c>
    </row>
    <row r="15" spans="1:15">
      <c r="A15" s="257" t="s">
        <v>630</v>
      </c>
      <c r="B15" s="76">
        <v>0</v>
      </c>
      <c r="C15" s="76">
        <v>0</v>
      </c>
      <c r="D15" s="76">
        <v>0</v>
      </c>
      <c r="E15" s="76">
        <v>0</v>
      </c>
      <c r="F15" s="76">
        <v>0</v>
      </c>
      <c r="G15" s="76">
        <v>0</v>
      </c>
      <c r="H15" s="76">
        <v>0</v>
      </c>
      <c r="I15" s="76">
        <v>0</v>
      </c>
      <c r="J15" s="76">
        <v>0</v>
      </c>
      <c r="K15" s="76">
        <v>0</v>
      </c>
      <c r="L15" s="76">
        <v>0</v>
      </c>
      <c r="M15" s="76">
        <v>0</v>
      </c>
      <c r="N15" s="76">
        <v>0</v>
      </c>
      <c r="O15" s="387" t="s">
        <v>680</v>
      </c>
    </row>
    <row r="16" spans="1:15" ht="18">
      <c r="A16" s="257" t="s">
        <v>631</v>
      </c>
      <c r="B16" s="76">
        <v>0</v>
      </c>
      <c r="C16" s="76">
        <v>0</v>
      </c>
      <c r="D16" s="76">
        <v>0</v>
      </c>
      <c r="E16" s="76">
        <v>0</v>
      </c>
      <c r="F16" s="76">
        <v>0</v>
      </c>
      <c r="G16" s="76">
        <v>0</v>
      </c>
      <c r="H16" s="76">
        <v>0</v>
      </c>
      <c r="I16" s="76">
        <v>0</v>
      </c>
      <c r="J16" s="76">
        <v>0</v>
      </c>
      <c r="K16" s="76">
        <v>0.66162897999999992</v>
      </c>
      <c r="L16" s="76">
        <v>0.64037140999999997</v>
      </c>
      <c r="M16" s="76">
        <v>0.61900755000000007</v>
      </c>
      <c r="N16" s="76">
        <v>0.59753688000000005</v>
      </c>
      <c r="O16" s="387" t="s">
        <v>681</v>
      </c>
    </row>
    <row r="17" spans="1:15">
      <c r="A17" s="257" t="s">
        <v>632</v>
      </c>
      <c r="B17" s="76">
        <v>0</v>
      </c>
      <c r="C17" s="76">
        <v>0</v>
      </c>
      <c r="D17" s="76">
        <v>0</v>
      </c>
      <c r="E17" s="76">
        <v>0</v>
      </c>
      <c r="F17" s="76">
        <v>0</v>
      </c>
      <c r="G17" s="76">
        <v>0</v>
      </c>
      <c r="H17" s="76">
        <v>0</v>
      </c>
      <c r="I17" s="76">
        <v>0</v>
      </c>
      <c r="J17" s="76">
        <v>0</v>
      </c>
      <c r="K17" s="76">
        <v>0</v>
      </c>
      <c r="L17" s="76">
        <v>0</v>
      </c>
      <c r="M17" s="76">
        <v>0</v>
      </c>
      <c r="N17" s="76">
        <v>0</v>
      </c>
      <c r="O17" s="387" t="s">
        <v>682</v>
      </c>
    </row>
    <row r="18" spans="1:15">
      <c r="A18" s="257" t="s">
        <v>633</v>
      </c>
      <c r="B18" s="76">
        <v>24.561096190000001</v>
      </c>
      <c r="C18" s="76">
        <v>23.672818889999999</v>
      </c>
      <c r="D18" s="76">
        <v>24.846098259999998</v>
      </c>
      <c r="E18" s="76">
        <v>24.724852210000002</v>
      </c>
      <c r="F18" s="76">
        <v>24.35255931</v>
      </c>
      <c r="G18" s="76">
        <v>26.414451379999999</v>
      </c>
      <c r="H18" s="76">
        <v>25.284799900000003</v>
      </c>
      <c r="I18" s="76">
        <v>24.599322860000001</v>
      </c>
      <c r="J18" s="76">
        <v>24.681473799999999</v>
      </c>
      <c r="K18" s="76">
        <v>23.672111730000001</v>
      </c>
      <c r="L18" s="76">
        <v>23.60800059</v>
      </c>
      <c r="M18" s="76">
        <v>22.305111789999998</v>
      </c>
      <c r="N18" s="76">
        <v>21.591432059999999</v>
      </c>
      <c r="O18" s="387" t="s">
        <v>683</v>
      </c>
    </row>
    <row r="19" spans="1:15" ht="18">
      <c r="A19" s="257" t="s">
        <v>634</v>
      </c>
      <c r="B19" s="76">
        <v>0.27850000000000003</v>
      </c>
      <c r="C19" s="76">
        <v>0.27850000000000003</v>
      </c>
      <c r="D19" s="76">
        <v>0.27850000000000003</v>
      </c>
      <c r="E19" s="76">
        <v>0.27850000000000003</v>
      </c>
      <c r="F19" s="76">
        <v>0.27850000000000003</v>
      </c>
      <c r="G19" s="76">
        <v>0.36649999999999999</v>
      </c>
      <c r="H19" s="76">
        <v>0.36649999999999999</v>
      </c>
      <c r="I19" s="76">
        <v>0.36649999999999999</v>
      </c>
      <c r="J19" s="76">
        <v>0.36649999999999999</v>
      </c>
      <c r="K19" s="76">
        <v>0.36649999999999999</v>
      </c>
      <c r="L19" s="76">
        <v>0.36649999999999999</v>
      </c>
      <c r="M19" s="76">
        <v>0.36649999999999999</v>
      </c>
      <c r="N19" s="76">
        <v>0.36649999999999999</v>
      </c>
      <c r="O19" s="387" t="s">
        <v>684</v>
      </c>
    </row>
    <row r="20" spans="1:15">
      <c r="A20" s="257" t="s">
        <v>635</v>
      </c>
      <c r="B20" s="76">
        <v>41.519213530000002</v>
      </c>
      <c r="C20" s="76">
        <v>39.252386460000004</v>
      </c>
      <c r="D20" s="76">
        <v>37.083586230000002</v>
      </c>
      <c r="E20" s="76">
        <v>38.482281640000004</v>
      </c>
      <c r="F20" s="76">
        <v>37.308776449999996</v>
      </c>
      <c r="G20" s="76">
        <v>38.491367259999997</v>
      </c>
      <c r="H20" s="76">
        <v>38.82648665</v>
      </c>
      <c r="I20" s="76">
        <v>40.326538120000002</v>
      </c>
      <c r="J20" s="76">
        <v>40.746150889999996</v>
      </c>
      <c r="K20" s="76">
        <v>40.779187389999997</v>
      </c>
      <c r="L20" s="76">
        <v>40.883380729999999</v>
      </c>
      <c r="M20" s="76">
        <v>43.381315389999997</v>
      </c>
      <c r="N20" s="76">
        <v>45.340741810000004</v>
      </c>
      <c r="O20" s="387" t="s">
        <v>685</v>
      </c>
    </row>
    <row r="21" spans="1:15">
      <c r="A21" s="257" t="s">
        <v>68</v>
      </c>
      <c r="B21" s="76">
        <v>4176.5689965299998</v>
      </c>
      <c r="C21" s="76">
        <v>4021.6269401000009</v>
      </c>
      <c r="D21" s="76">
        <v>4089.6537475599994</v>
      </c>
      <c r="E21" s="76">
        <v>4157.9689202899999</v>
      </c>
      <c r="F21" s="76">
        <v>4376.3314485799983</v>
      </c>
      <c r="G21" s="76">
        <v>4488.8788886599996</v>
      </c>
      <c r="H21" s="76">
        <v>4618.6656515599998</v>
      </c>
      <c r="I21" s="76">
        <v>4686.3288833199995</v>
      </c>
      <c r="J21" s="76">
        <v>4820.2814920200008</v>
      </c>
      <c r="K21" s="76">
        <v>4911.0387550500009</v>
      </c>
      <c r="L21" s="76">
        <v>4871.9499589699999</v>
      </c>
      <c r="M21" s="76">
        <v>4763.0962916300005</v>
      </c>
      <c r="N21" s="76">
        <v>4851.1814103299994</v>
      </c>
      <c r="O21" s="387" t="s">
        <v>481</v>
      </c>
    </row>
    <row r="22" spans="1:15">
      <c r="A22" s="254" t="s">
        <v>636</v>
      </c>
      <c r="B22" s="76"/>
      <c r="C22" s="76"/>
      <c r="D22" s="76"/>
      <c r="E22" s="76"/>
      <c r="F22" s="76"/>
      <c r="G22" s="76"/>
      <c r="H22" s="76"/>
      <c r="I22" s="76"/>
      <c r="J22" s="76"/>
      <c r="K22" s="76"/>
      <c r="L22" s="76"/>
      <c r="M22" s="76"/>
      <c r="N22" s="76"/>
      <c r="O22" s="386" t="s">
        <v>686</v>
      </c>
    </row>
    <row r="23" spans="1:15">
      <c r="A23" s="257" t="s">
        <v>637</v>
      </c>
      <c r="B23" s="76">
        <v>206.59196007</v>
      </c>
      <c r="C23" s="76">
        <v>180.7803586</v>
      </c>
      <c r="D23" s="76">
        <v>219.01592923000004</v>
      </c>
      <c r="E23" s="76">
        <v>255.65804963999997</v>
      </c>
      <c r="F23" s="76">
        <v>215.14419617999999</v>
      </c>
      <c r="G23" s="76">
        <v>174.58238169000003</v>
      </c>
      <c r="H23" s="76">
        <v>205.925963</v>
      </c>
      <c r="I23" s="76">
        <v>201.26351441</v>
      </c>
      <c r="J23" s="76">
        <v>254.69451438999997</v>
      </c>
      <c r="K23" s="76">
        <v>251.17904634000004</v>
      </c>
      <c r="L23" s="76">
        <v>255.85562687000001</v>
      </c>
      <c r="M23" s="76">
        <v>202.86629786000003</v>
      </c>
      <c r="N23" s="76">
        <v>223.17472323000001</v>
      </c>
      <c r="O23" s="388" t="s">
        <v>687</v>
      </c>
    </row>
    <row r="24" spans="1:15">
      <c r="A24" s="257" t="s">
        <v>788</v>
      </c>
      <c r="B24" s="76">
        <v>4.2105044899999999</v>
      </c>
      <c r="C24" s="76">
        <v>8.5831600200000011</v>
      </c>
      <c r="D24" s="76">
        <v>3.9843586500000003</v>
      </c>
      <c r="E24" s="76">
        <v>4.3321217800000005</v>
      </c>
      <c r="F24" s="76">
        <v>4.9954102999999996</v>
      </c>
      <c r="G24" s="76">
        <v>17.272926090000002</v>
      </c>
      <c r="H24" s="76">
        <v>92.579295940000009</v>
      </c>
      <c r="I24" s="76">
        <v>121.67468777000001</v>
      </c>
      <c r="J24" s="76">
        <v>120.163551</v>
      </c>
      <c r="K24" s="76">
        <v>2.8324235199999999</v>
      </c>
      <c r="L24" s="76">
        <v>2.7609474499999997</v>
      </c>
      <c r="M24" s="76">
        <v>6.5243890599999999</v>
      </c>
      <c r="N24" s="76">
        <v>3.0578677699999997</v>
      </c>
      <c r="O24" s="388" t="s">
        <v>830</v>
      </c>
    </row>
    <row r="25" spans="1:15">
      <c r="A25" s="257" t="s">
        <v>809</v>
      </c>
      <c r="B25" s="76">
        <v>21.676459009999999</v>
      </c>
      <c r="C25" s="76">
        <v>20.119167770000001</v>
      </c>
      <c r="D25" s="76">
        <v>13.227102910000001</v>
      </c>
      <c r="E25" s="76">
        <v>16.53634344</v>
      </c>
      <c r="F25" s="76">
        <v>18.792780970000003</v>
      </c>
      <c r="G25" s="76">
        <v>19.191928910000005</v>
      </c>
      <c r="H25" s="76">
        <v>20.861129119999998</v>
      </c>
      <c r="I25" s="76">
        <v>21.395977030000001</v>
      </c>
      <c r="J25" s="76">
        <v>17.706073510000003</v>
      </c>
      <c r="K25" s="76">
        <v>21.890221580000002</v>
      </c>
      <c r="L25" s="76">
        <v>21.514866129999998</v>
      </c>
      <c r="M25" s="76">
        <v>23.05413059</v>
      </c>
      <c r="N25" s="76">
        <v>24.130953890000001</v>
      </c>
      <c r="O25" s="388" t="s">
        <v>831</v>
      </c>
    </row>
    <row r="26" spans="1:15">
      <c r="A26" s="257" t="s">
        <v>810</v>
      </c>
      <c r="B26" s="76">
        <v>202.87968841</v>
      </c>
      <c r="C26" s="76">
        <v>202.07288088999999</v>
      </c>
      <c r="D26" s="76">
        <v>205.91668125999999</v>
      </c>
      <c r="E26" s="76">
        <v>209.83461439999999</v>
      </c>
      <c r="F26" s="76">
        <v>184.08935680000002</v>
      </c>
      <c r="G26" s="76">
        <v>184.58965382</v>
      </c>
      <c r="H26" s="76">
        <v>182.68136625000002</v>
      </c>
      <c r="I26" s="76">
        <v>196.45052992999999</v>
      </c>
      <c r="J26" s="76">
        <v>186.70762120000001</v>
      </c>
      <c r="K26" s="76">
        <v>181.54235951999999</v>
      </c>
      <c r="L26" s="76">
        <v>182.46609771999999</v>
      </c>
      <c r="M26" s="76">
        <v>174.57750377999997</v>
      </c>
      <c r="N26" s="76">
        <v>187.59235982999999</v>
      </c>
      <c r="O26" s="388" t="s">
        <v>832</v>
      </c>
    </row>
    <row r="27" spans="1:15">
      <c r="A27" s="257" t="s">
        <v>811</v>
      </c>
      <c r="B27" s="76">
        <v>2.8005917299999998</v>
      </c>
      <c r="C27" s="76">
        <v>0.61748971000000008</v>
      </c>
      <c r="D27" s="76">
        <v>-0.93499768999999988</v>
      </c>
      <c r="E27" s="76">
        <v>1.8702536600000002</v>
      </c>
      <c r="F27" s="76">
        <v>1.6979849300000001</v>
      </c>
      <c r="G27" s="76">
        <v>1.4672594099999998</v>
      </c>
      <c r="H27" s="76">
        <v>2.0350040899999997</v>
      </c>
      <c r="I27" s="76">
        <v>5.2465668799999996</v>
      </c>
      <c r="J27" s="76">
        <v>8.3060802200000001</v>
      </c>
      <c r="K27" s="76">
        <v>6.3252863599999998</v>
      </c>
      <c r="L27" s="76">
        <v>8.7406185700000005</v>
      </c>
      <c r="M27" s="76">
        <v>8.9415010500000012</v>
      </c>
      <c r="N27" s="76">
        <v>9.3066136400000001</v>
      </c>
      <c r="O27" s="388" t="s">
        <v>833</v>
      </c>
    </row>
    <row r="28" spans="1:15" ht="18">
      <c r="A28" s="257" t="s">
        <v>812</v>
      </c>
      <c r="B28" s="76">
        <v>1.9641292700000001</v>
      </c>
      <c r="C28" s="76">
        <v>-0.28301530000000003</v>
      </c>
      <c r="D28" s="76">
        <v>7.9134289999999996E-2</v>
      </c>
      <c r="E28" s="76">
        <v>0.82678708999999995</v>
      </c>
      <c r="F28" s="76">
        <v>-0.86869605000000016</v>
      </c>
      <c r="G28" s="76">
        <v>0.41964009999999996</v>
      </c>
      <c r="H28" s="76">
        <v>0.69480541000000007</v>
      </c>
      <c r="I28" s="76">
        <v>1.3369497299999999</v>
      </c>
      <c r="J28" s="76">
        <v>3.2029942500000002</v>
      </c>
      <c r="K28" s="76">
        <v>3.2174442500000002</v>
      </c>
      <c r="L28" s="76">
        <v>3.7402188600000001</v>
      </c>
      <c r="M28" s="76">
        <v>6.1830896600000003</v>
      </c>
      <c r="N28" s="76">
        <v>7.2661351600000001</v>
      </c>
      <c r="O28" s="388" t="s">
        <v>834</v>
      </c>
    </row>
    <row r="29" spans="1:15">
      <c r="A29" s="257" t="s">
        <v>813</v>
      </c>
      <c r="B29" s="76">
        <v>0</v>
      </c>
      <c r="C29" s="76">
        <v>0</v>
      </c>
      <c r="D29" s="76">
        <v>0</v>
      </c>
      <c r="E29" s="76">
        <v>0</v>
      </c>
      <c r="F29" s="76">
        <v>0</v>
      </c>
      <c r="G29" s="76">
        <v>0</v>
      </c>
      <c r="H29" s="76">
        <v>0</v>
      </c>
      <c r="I29" s="76">
        <v>0</v>
      </c>
      <c r="J29" s="76">
        <v>0</v>
      </c>
      <c r="K29" s="76">
        <v>0</v>
      </c>
      <c r="L29" s="76">
        <v>1.014</v>
      </c>
      <c r="M29" s="76">
        <v>1.1220000000000001</v>
      </c>
      <c r="N29" s="76">
        <v>1.22321923</v>
      </c>
      <c r="O29" s="388" t="s">
        <v>835</v>
      </c>
    </row>
    <row r="30" spans="1:15" ht="18">
      <c r="A30" s="257" t="s">
        <v>814</v>
      </c>
      <c r="B30" s="76">
        <v>27.166222229999999</v>
      </c>
      <c r="C30" s="76">
        <v>27.042630320000001</v>
      </c>
      <c r="D30" s="76">
        <v>26.919038399999998</v>
      </c>
      <c r="E30" s="76">
        <v>26.795446499999997</v>
      </c>
      <c r="F30" s="76">
        <v>26.671854579999998</v>
      </c>
      <c r="G30" s="76">
        <v>26.54826267</v>
      </c>
      <c r="H30" s="76">
        <v>26.424670760000001</v>
      </c>
      <c r="I30" s="76">
        <v>26.301078840000002</v>
      </c>
      <c r="J30" s="76">
        <v>26.177486940000001</v>
      </c>
      <c r="K30" s="76">
        <v>26.053895019999999</v>
      </c>
      <c r="L30" s="76">
        <v>27.952303119999996</v>
      </c>
      <c r="M30" s="76">
        <v>27.828711199999997</v>
      </c>
      <c r="N30" s="76">
        <v>27.705856789999999</v>
      </c>
      <c r="O30" s="388" t="s">
        <v>836</v>
      </c>
    </row>
    <row r="31" spans="1:15">
      <c r="A31" s="257" t="s">
        <v>815</v>
      </c>
      <c r="B31" s="76">
        <v>3.02344065</v>
      </c>
      <c r="C31" s="76">
        <v>2.9892392200000004</v>
      </c>
      <c r="D31" s="76">
        <v>2.9438142399999996</v>
      </c>
      <c r="E31" s="76">
        <v>2.8786547499999999</v>
      </c>
      <c r="F31" s="76">
        <v>3.0756742899999998</v>
      </c>
      <c r="G31" s="76">
        <v>3.0031115900000001</v>
      </c>
      <c r="H31" s="76">
        <v>2.9598788799999998</v>
      </c>
      <c r="I31" s="76">
        <v>2.8707131000000001</v>
      </c>
      <c r="J31" s="76">
        <v>3.1962701</v>
      </c>
      <c r="K31" s="76">
        <v>3.17955816</v>
      </c>
      <c r="L31" s="76">
        <v>3.1500360500000002</v>
      </c>
      <c r="M31" s="76">
        <v>3.1255419600000001</v>
      </c>
      <c r="N31" s="76">
        <v>3.3191528199999998</v>
      </c>
      <c r="O31" s="388" t="s">
        <v>837</v>
      </c>
    </row>
    <row r="32" spans="1:15">
      <c r="A32" s="257" t="s">
        <v>816</v>
      </c>
      <c r="B32" s="76">
        <v>13.07771398</v>
      </c>
      <c r="C32" s="76">
        <v>12.758202929999996</v>
      </c>
      <c r="D32" s="76">
        <v>13.375623390000001</v>
      </c>
      <c r="E32" s="76">
        <v>13.361853210000001</v>
      </c>
      <c r="F32" s="76">
        <v>13.086978420000003</v>
      </c>
      <c r="G32" s="76">
        <v>12.819321939999996</v>
      </c>
      <c r="H32" s="76">
        <v>14.33548463</v>
      </c>
      <c r="I32" s="76">
        <v>13.916079459999995</v>
      </c>
      <c r="J32" s="76">
        <v>13.576945250000007</v>
      </c>
      <c r="K32" s="76">
        <v>13.657080450000002</v>
      </c>
      <c r="L32" s="76">
        <v>14.142885729999998</v>
      </c>
      <c r="M32" s="76">
        <v>13.659559709999996</v>
      </c>
      <c r="N32" s="76">
        <v>13.335820519999999</v>
      </c>
      <c r="O32" s="388" t="s">
        <v>838</v>
      </c>
    </row>
    <row r="33" spans="1:15">
      <c r="A33" s="257" t="s">
        <v>817</v>
      </c>
      <c r="B33" s="76">
        <v>352.10351950000006</v>
      </c>
      <c r="C33" s="76">
        <v>407.69845589000005</v>
      </c>
      <c r="D33" s="76">
        <v>407.46462529000001</v>
      </c>
      <c r="E33" s="76">
        <v>383.70738387999995</v>
      </c>
      <c r="F33" s="76">
        <v>676.23225588000003</v>
      </c>
      <c r="G33" s="76">
        <v>747.40670077000004</v>
      </c>
      <c r="H33" s="76">
        <v>753.28483927000002</v>
      </c>
      <c r="I33" s="76">
        <v>808.43683314999998</v>
      </c>
      <c r="J33" s="76">
        <v>769.99594381999998</v>
      </c>
      <c r="K33" s="76">
        <v>820.95702972999993</v>
      </c>
      <c r="L33" s="76">
        <v>897.75917665999998</v>
      </c>
      <c r="M33" s="76">
        <v>877.46462888000008</v>
      </c>
      <c r="N33" s="76">
        <v>857.82693727999992</v>
      </c>
      <c r="O33" s="388" t="s">
        <v>839</v>
      </c>
    </row>
    <row r="34" spans="1:15">
      <c r="A34" s="257" t="s">
        <v>77</v>
      </c>
      <c r="B34" s="76">
        <v>835.49422959999981</v>
      </c>
      <c r="C34" s="76">
        <v>862.37857029999998</v>
      </c>
      <c r="D34" s="76">
        <v>891.99131024999986</v>
      </c>
      <c r="E34" s="76">
        <v>915.80150864999996</v>
      </c>
      <c r="F34" s="76">
        <v>1142.9177965700003</v>
      </c>
      <c r="G34" s="76">
        <v>1187.30118724</v>
      </c>
      <c r="H34" s="76">
        <v>1301.7824376400001</v>
      </c>
      <c r="I34" s="76">
        <v>1398.8929305900006</v>
      </c>
      <c r="J34" s="76">
        <v>1403.7274809500002</v>
      </c>
      <c r="K34" s="76">
        <v>1330.8343452499998</v>
      </c>
      <c r="L34" s="76">
        <v>1419.0967773799998</v>
      </c>
      <c r="M34" s="76">
        <v>1345.3473540300001</v>
      </c>
      <c r="N34" s="76">
        <v>1357.9396405299999</v>
      </c>
      <c r="O34" s="387" t="s">
        <v>482</v>
      </c>
    </row>
    <row r="35" spans="1:15" s="114" customFormat="1">
      <c r="A35" s="19" t="s">
        <v>78</v>
      </c>
      <c r="B35" s="112">
        <v>5012.0632262099998</v>
      </c>
      <c r="C35" s="112">
        <v>4884.0055104200019</v>
      </c>
      <c r="D35" s="112">
        <v>4981.6450578299991</v>
      </c>
      <c r="E35" s="112">
        <v>5073.7704289700005</v>
      </c>
      <c r="F35" s="112">
        <v>5519.2492451899998</v>
      </c>
      <c r="G35" s="112">
        <v>5676.1800759400003</v>
      </c>
      <c r="H35" s="112">
        <v>5920.4480892699994</v>
      </c>
      <c r="I35" s="112">
        <v>6085.2218139700008</v>
      </c>
      <c r="J35" s="112">
        <v>6224.0089730099999</v>
      </c>
      <c r="K35" s="112">
        <v>6241.8731003499997</v>
      </c>
      <c r="L35" s="112">
        <v>6291.0467363900007</v>
      </c>
      <c r="M35" s="112">
        <v>6108.4436457300008</v>
      </c>
      <c r="N35" s="112">
        <v>6209.1210508800004</v>
      </c>
      <c r="O35" s="229" t="s">
        <v>345</v>
      </c>
    </row>
    <row r="36" spans="1:15">
      <c r="A36" s="230" t="s">
        <v>650</v>
      </c>
      <c r="B36" s="76"/>
      <c r="C36" s="76"/>
      <c r="D36" s="76"/>
      <c r="E36" s="76"/>
      <c r="F36" s="76"/>
      <c r="G36" s="76"/>
      <c r="H36" s="76"/>
      <c r="I36" s="76"/>
      <c r="J36" s="76"/>
      <c r="K36" s="76"/>
      <c r="L36" s="76"/>
      <c r="M36" s="76"/>
      <c r="N36" s="76"/>
      <c r="O36" s="264" t="s">
        <v>700</v>
      </c>
    </row>
    <row r="37" spans="1:15">
      <c r="A37" s="254" t="s">
        <v>651</v>
      </c>
      <c r="B37" s="76"/>
      <c r="C37" s="76"/>
      <c r="D37" s="76"/>
      <c r="E37" s="76"/>
      <c r="F37" s="76"/>
      <c r="G37" s="76"/>
      <c r="H37" s="76"/>
      <c r="I37" s="76"/>
      <c r="J37" s="76"/>
      <c r="K37" s="76"/>
      <c r="L37" s="76"/>
      <c r="M37" s="76"/>
      <c r="N37" s="76"/>
      <c r="O37" s="386" t="s">
        <v>701</v>
      </c>
    </row>
    <row r="38" spans="1:15">
      <c r="A38" s="255" t="s">
        <v>818</v>
      </c>
      <c r="B38" s="76">
        <v>108.51362814999999</v>
      </c>
      <c r="C38" s="76">
        <v>100.16923155999999</v>
      </c>
      <c r="D38" s="76">
        <v>100.10179156000001</v>
      </c>
      <c r="E38" s="76">
        <v>101.28343154000001</v>
      </c>
      <c r="F38" s="76">
        <v>58.950097779999993</v>
      </c>
      <c r="G38" s="76">
        <v>71.775978019999997</v>
      </c>
      <c r="H38" s="76">
        <v>66.538348049999996</v>
      </c>
      <c r="I38" s="76">
        <v>50.024010539999999</v>
      </c>
      <c r="J38" s="76">
        <v>47.747737709999996</v>
      </c>
      <c r="K38" s="76">
        <v>56.200709830000001</v>
      </c>
      <c r="L38" s="76">
        <v>51.004640950000017</v>
      </c>
      <c r="M38" s="76">
        <v>54.658030560000007</v>
      </c>
      <c r="N38" s="76">
        <v>54.926675869999997</v>
      </c>
      <c r="O38" s="387" t="s">
        <v>840</v>
      </c>
    </row>
    <row r="39" spans="1:15">
      <c r="A39" s="255" t="s">
        <v>819</v>
      </c>
      <c r="B39" s="76">
        <v>6.6195475399999992</v>
      </c>
      <c r="C39" s="76">
        <v>6.11291663</v>
      </c>
      <c r="D39" s="76">
        <v>8.1391136500000005</v>
      </c>
      <c r="E39" s="76">
        <v>7.7063178200000015</v>
      </c>
      <c r="F39" s="76">
        <v>8.392436159999999</v>
      </c>
      <c r="G39" s="76">
        <v>4.8020094099999993</v>
      </c>
      <c r="H39" s="76">
        <v>5.90223019</v>
      </c>
      <c r="I39" s="76">
        <v>9.1283074099999997</v>
      </c>
      <c r="J39" s="76">
        <v>5.7875400299999997</v>
      </c>
      <c r="K39" s="76">
        <v>21.552010849999998</v>
      </c>
      <c r="L39" s="76">
        <v>16.326297010000001</v>
      </c>
      <c r="M39" s="76">
        <v>12.31790037</v>
      </c>
      <c r="N39" s="76">
        <v>16.450786310000002</v>
      </c>
      <c r="O39" s="387" t="s">
        <v>841</v>
      </c>
    </row>
    <row r="40" spans="1:15">
      <c r="A40" s="255" t="s">
        <v>820</v>
      </c>
      <c r="B40" s="76">
        <v>64.071285000000003</v>
      </c>
      <c r="C40" s="76">
        <v>72.956277149999991</v>
      </c>
      <c r="D40" s="76">
        <v>91.008038180000014</v>
      </c>
      <c r="E40" s="76">
        <v>98.204526830000006</v>
      </c>
      <c r="F40" s="76">
        <v>83.32059529</v>
      </c>
      <c r="G40" s="76">
        <v>106.99669319</v>
      </c>
      <c r="H40" s="76">
        <v>124.68431956000001</v>
      </c>
      <c r="I40" s="76">
        <v>126.29528616000003</v>
      </c>
      <c r="J40" s="76">
        <v>123.90117655</v>
      </c>
      <c r="K40" s="76">
        <v>47.26062263</v>
      </c>
      <c r="L40" s="76">
        <v>17.908699049999999</v>
      </c>
      <c r="M40" s="76">
        <v>9.0213471299999988</v>
      </c>
      <c r="N40" s="76">
        <v>9.2896029800000015</v>
      </c>
      <c r="O40" s="387" t="s">
        <v>842</v>
      </c>
    </row>
    <row r="41" spans="1:15">
      <c r="A41" s="255" t="s">
        <v>821</v>
      </c>
      <c r="B41" s="76">
        <v>25.763855039999996</v>
      </c>
      <c r="C41" s="76">
        <v>25.369250340000001</v>
      </c>
      <c r="D41" s="76">
        <v>27.808660419999995</v>
      </c>
      <c r="E41" s="76">
        <v>31.231809279999997</v>
      </c>
      <c r="F41" s="76">
        <v>23.15012115</v>
      </c>
      <c r="G41" s="76">
        <v>25.273115440000002</v>
      </c>
      <c r="H41" s="76">
        <v>28.371085249999997</v>
      </c>
      <c r="I41" s="76">
        <v>28.443817949999996</v>
      </c>
      <c r="J41" s="76">
        <v>25.628538160000002</v>
      </c>
      <c r="K41" s="76">
        <v>24.788180669999999</v>
      </c>
      <c r="L41" s="76">
        <v>26.603011189999997</v>
      </c>
      <c r="M41" s="76">
        <v>20.868745529999998</v>
      </c>
      <c r="N41" s="76">
        <v>23.740157089999997</v>
      </c>
      <c r="O41" s="387" t="s">
        <v>843</v>
      </c>
    </row>
    <row r="42" spans="1:15">
      <c r="A42" s="255" t="s">
        <v>822</v>
      </c>
      <c r="B42" s="76">
        <v>0.82969493000000005</v>
      </c>
      <c r="C42" s="76">
        <v>0.79717623000000004</v>
      </c>
      <c r="D42" s="76">
        <v>3.4603263800000001</v>
      </c>
      <c r="E42" s="76">
        <v>3.6319534400000002</v>
      </c>
      <c r="F42" s="76">
        <v>0.47558034999999993</v>
      </c>
      <c r="G42" s="76">
        <v>0.61231259000000005</v>
      </c>
      <c r="H42" s="76">
        <v>0.70577509999999999</v>
      </c>
      <c r="I42" s="76">
        <v>0.77924158999999993</v>
      </c>
      <c r="J42" s="76">
        <v>0.89683042000000002</v>
      </c>
      <c r="K42" s="76">
        <v>1.1266635599999999</v>
      </c>
      <c r="L42" s="76">
        <v>1.2015241299999999</v>
      </c>
      <c r="M42" s="76">
        <v>1.0088256799999999</v>
      </c>
      <c r="N42" s="76">
        <v>1.05519827</v>
      </c>
      <c r="O42" s="387" t="s">
        <v>844</v>
      </c>
    </row>
    <row r="43" spans="1:15">
      <c r="A43" s="255" t="s">
        <v>823</v>
      </c>
      <c r="B43" s="76">
        <v>507.24678001000001</v>
      </c>
      <c r="C43" s="76">
        <v>544.69606249000003</v>
      </c>
      <c r="D43" s="76">
        <v>412.96301125000002</v>
      </c>
      <c r="E43" s="76">
        <v>485.77695172999995</v>
      </c>
      <c r="F43" s="76">
        <v>702.06092889999991</v>
      </c>
      <c r="G43" s="76">
        <v>743.60042292000003</v>
      </c>
      <c r="H43" s="76">
        <v>805.44707585999981</v>
      </c>
      <c r="I43" s="76">
        <v>857.92728122999995</v>
      </c>
      <c r="J43" s="76">
        <v>918.33739725999999</v>
      </c>
      <c r="K43" s="76">
        <v>827.85011063000002</v>
      </c>
      <c r="L43" s="76">
        <v>773.96143088999997</v>
      </c>
      <c r="M43" s="76">
        <v>786.03466569</v>
      </c>
      <c r="N43" s="76">
        <v>731.64540388</v>
      </c>
      <c r="O43" s="387" t="s">
        <v>845</v>
      </c>
    </row>
    <row r="44" spans="1:15">
      <c r="A44" s="255" t="s">
        <v>657</v>
      </c>
      <c r="B44" s="76">
        <v>713.04479084000002</v>
      </c>
      <c r="C44" s="76">
        <v>750.10091458999989</v>
      </c>
      <c r="D44" s="76">
        <v>643.48094162999985</v>
      </c>
      <c r="E44" s="76">
        <v>727.83499081999992</v>
      </c>
      <c r="F44" s="76">
        <v>876.34975982999993</v>
      </c>
      <c r="G44" s="76">
        <v>953.06053175</v>
      </c>
      <c r="H44" s="76">
        <v>1031.6488342</v>
      </c>
      <c r="I44" s="76">
        <v>1072.5979450899999</v>
      </c>
      <c r="J44" s="76">
        <v>1122.2992203599999</v>
      </c>
      <c r="K44" s="76">
        <v>978.77829834999989</v>
      </c>
      <c r="L44" s="76">
        <v>887.00560340999971</v>
      </c>
      <c r="M44" s="76">
        <v>883.90951517000019</v>
      </c>
      <c r="N44" s="76">
        <v>837.10782460999985</v>
      </c>
      <c r="O44" s="387" t="s">
        <v>459</v>
      </c>
    </row>
    <row r="45" spans="1:15">
      <c r="A45" s="254" t="s">
        <v>658</v>
      </c>
      <c r="B45" s="76">
        <v>0</v>
      </c>
      <c r="C45" s="76">
        <v>0</v>
      </c>
      <c r="D45" s="76">
        <v>0</v>
      </c>
      <c r="E45" s="76">
        <v>0</v>
      </c>
      <c r="F45" s="76">
        <v>0</v>
      </c>
      <c r="G45" s="76">
        <v>0</v>
      </c>
      <c r="H45" s="76">
        <v>0</v>
      </c>
      <c r="I45" s="76">
        <v>0</v>
      </c>
      <c r="J45" s="76">
        <v>0</v>
      </c>
      <c r="K45" s="76">
        <v>0</v>
      </c>
      <c r="L45" s="76">
        <v>0</v>
      </c>
      <c r="M45" s="76">
        <v>0</v>
      </c>
      <c r="N45" s="76">
        <v>0</v>
      </c>
      <c r="O45" s="386" t="s">
        <v>704</v>
      </c>
    </row>
    <row r="46" spans="1:15">
      <c r="A46" s="254" t="s">
        <v>659</v>
      </c>
      <c r="B46" s="76">
        <v>4299.0184056500011</v>
      </c>
      <c r="C46" s="76">
        <v>4133.9046043599992</v>
      </c>
      <c r="D46" s="76">
        <v>4338.1641155400002</v>
      </c>
      <c r="E46" s="76">
        <v>4345.9354391199986</v>
      </c>
      <c r="F46" s="76">
        <v>4642.8994384799998</v>
      </c>
      <c r="G46" s="76">
        <v>4723.1195442600001</v>
      </c>
      <c r="H46" s="76">
        <v>4888.7992580600012</v>
      </c>
      <c r="I46" s="76">
        <v>5012.6238483299994</v>
      </c>
      <c r="J46" s="76">
        <v>5101.71076834</v>
      </c>
      <c r="K46" s="76">
        <v>5263.0945445899979</v>
      </c>
      <c r="L46" s="76">
        <v>5404.0416094399998</v>
      </c>
      <c r="M46" s="76">
        <v>5224.5345905700005</v>
      </c>
      <c r="N46" s="76">
        <v>5372.0129869699995</v>
      </c>
      <c r="O46" s="386" t="s">
        <v>705</v>
      </c>
    </row>
    <row r="47" spans="1:15">
      <c r="A47" s="255" t="s">
        <v>660</v>
      </c>
      <c r="B47" s="76">
        <v>992.54955697000003</v>
      </c>
      <c r="C47" s="76">
        <v>992.79427462000001</v>
      </c>
      <c r="D47" s="76">
        <v>1053.0856348699999</v>
      </c>
      <c r="E47" s="76">
        <v>1053.01744732</v>
      </c>
      <c r="F47" s="76">
        <v>1053.0775142299999</v>
      </c>
      <c r="G47" s="76">
        <v>1049.05722031</v>
      </c>
      <c r="H47" s="76">
        <v>1107.0219728199997</v>
      </c>
      <c r="I47" s="76">
        <v>1107.8053983999998</v>
      </c>
      <c r="J47" s="76">
        <v>1109.6855519200001</v>
      </c>
      <c r="K47" s="76">
        <v>1119.1024307300002</v>
      </c>
      <c r="L47" s="76">
        <v>1134.3402488899999</v>
      </c>
      <c r="M47" s="76">
        <v>1080.7022353599998</v>
      </c>
      <c r="N47" s="76">
        <v>1080.99227116</v>
      </c>
      <c r="O47" s="387" t="s">
        <v>706</v>
      </c>
    </row>
    <row r="48" spans="1:15">
      <c r="A48" s="255" t="s">
        <v>824</v>
      </c>
      <c r="B48" s="76">
        <v>7.7983000000000002E-4</v>
      </c>
      <c r="C48" s="76">
        <v>7.7983000000000002E-4</v>
      </c>
      <c r="D48" s="76">
        <v>7.7983000000000002E-4</v>
      </c>
      <c r="E48" s="76">
        <v>7.7983000000000002E-4</v>
      </c>
      <c r="F48" s="76">
        <v>7.7983000000000002E-4</v>
      </c>
      <c r="G48" s="76">
        <v>7.7983000000000002E-4</v>
      </c>
      <c r="H48" s="76">
        <v>7.7983000000000002E-4</v>
      </c>
      <c r="I48" s="76">
        <v>7.7983000000000002E-4</v>
      </c>
      <c r="J48" s="76">
        <v>7.7983000000000002E-4</v>
      </c>
      <c r="K48" s="76">
        <v>7.7983000000000002E-4</v>
      </c>
      <c r="L48" s="76">
        <v>7.7983000000000002E-4</v>
      </c>
      <c r="M48" s="76">
        <v>7.7983000000000002E-4</v>
      </c>
      <c r="N48" s="76">
        <v>7.7983000000000002E-4</v>
      </c>
      <c r="O48" s="387" t="s">
        <v>846</v>
      </c>
    </row>
    <row r="49" spans="1:15">
      <c r="A49" s="255" t="s">
        <v>825</v>
      </c>
      <c r="B49" s="76">
        <v>1.2534700000000001</v>
      </c>
      <c r="C49" s="76">
        <v>1.2534700000000001</v>
      </c>
      <c r="D49" s="76">
        <v>1.2534700000000001</v>
      </c>
      <c r="E49" s="76">
        <v>1.2534700000000001</v>
      </c>
      <c r="F49" s="76">
        <v>1.2534700000000001</v>
      </c>
      <c r="G49" s="76">
        <v>1.2534700000000001</v>
      </c>
      <c r="H49" s="76">
        <v>1.2534700000000001</v>
      </c>
      <c r="I49" s="76">
        <v>1.2534700000000001</v>
      </c>
      <c r="J49" s="76">
        <v>1.2534700000000001</v>
      </c>
      <c r="K49" s="76">
        <v>1.2534700000000001</v>
      </c>
      <c r="L49" s="76">
        <v>1.2534700000000001</v>
      </c>
      <c r="M49" s="76">
        <v>1.2534700000000001</v>
      </c>
      <c r="N49" s="76">
        <v>1.2534700000000001</v>
      </c>
      <c r="O49" s="387" t="s">
        <v>847</v>
      </c>
    </row>
    <row r="50" spans="1:15">
      <c r="A50" s="255" t="s">
        <v>826</v>
      </c>
      <c r="B50" s="76">
        <v>-31.322673509999998</v>
      </c>
      <c r="C50" s="76">
        <v>-47.428694239999999</v>
      </c>
      <c r="D50" s="76">
        <v>-63.603091679999999</v>
      </c>
      <c r="E50" s="76">
        <v>-39.037010989999992</v>
      </c>
      <c r="F50" s="76">
        <v>-41.520425669999995</v>
      </c>
      <c r="G50" s="76">
        <v>-43.613469619999996</v>
      </c>
      <c r="H50" s="76">
        <v>-34.286645450000002</v>
      </c>
      <c r="I50" s="76">
        <v>-29.559287269999999</v>
      </c>
      <c r="J50" s="76">
        <v>-14.651344419999997</v>
      </c>
      <c r="K50" s="76">
        <v>-9.969734990000001</v>
      </c>
      <c r="L50" s="76">
        <v>-16.550843309999998</v>
      </c>
      <c r="M50" s="76">
        <v>-11.506941690000001</v>
      </c>
      <c r="N50" s="76">
        <v>4.6085833200000019</v>
      </c>
      <c r="O50" s="387" t="s">
        <v>848</v>
      </c>
    </row>
    <row r="51" spans="1:15">
      <c r="A51" s="255" t="s">
        <v>827</v>
      </c>
      <c r="B51" s="76">
        <v>0</v>
      </c>
      <c r="C51" s="76">
        <v>0</v>
      </c>
      <c r="D51" s="76">
        <v>0</v>
      </c>
      <c r="E51" s="76">
        <v>0</v>
      </c>
      <c r="F51" s="76">
        <v>0</v>
      </c>
      <c r="G51" s="76">
        <v>-2.3220544199999997</v>
      </c>
      <c r="H51" s="76">
        <v>-1.6024384</v>
      </c>
      <c r="I51" s="76">
        <v>-0.76699827000000009</v>
      </c>
      <c r="J51" s="76">
        <v>0</v>
      </c>
      <c r="K51" s="76">
        <v>0</v>
      </c>
      <c r="L51" s="76">
        <v>0</v>
      </c>
      <c r="M51" s="76">
        <v>0</v>
      </c>
      <c r="N51" s="76">
        <v>0</v>
      </c>
      <c r="O51" s="387" t="s">
        <v>849</v>
      </c>
    </row>
    <row r="52" spans="1:15">
      <c r="A52" s="255" t="s">
        <v>828</v>
      </c>
      <c r="B52" s="76">
        <v>3336.537272340001</v>
      </c>
      <c r="C52" s="76">
        <v>3187.28477419</v>
      </c>
      <c r="D52" s="76">
        <v>3347.4273225499996</v>
      </c>
      <c r="E52" s="76">
        <v>3330.7007529899997</v>
      </c>
      <c r="F52" s="76">
        <v>3630.0881001300008</v>
      </c>
      <c r="G52" s="76">
        <v>3718.7435981699996</v>
      </c>
      <c r="H52" s="76">
        <v>3816.4121192599996</v>
      </c>
      <c r="I52" s="76">
        <v>3933.8904856400004</v>
      </c>
      <c r="J52" s="76">
        <v>4005.4223110200005</v>
      </c>
      <c r="K52" s="76">
        <v>4152.70759903</v>
      </c>
      <c r="L52" s="76">
        <v>4284.9979540200002</v>
      </c>
      <c r="M52" s="76">
        <v>4154.0850470699997</v>
      </c>
      <c r="N52" s="76">
        <v>4285.1578826600007</v>
      </c>
      <c r="O52" s="387" t="s">
        <v>850</v>
      </c>
    </row>
    <row r="53" spans="1:15">
      <c r="A53" s="255" t="s">
        <v>95</v>
      </c>
      <c r="B53" s="76">
        <v>4299.0184056500011</v>
      </c>
      <c r="C53" s="76">
        <v>4133.9046043599992</v>
      </c>
      <c r="D53" s="76">
        <v>4338.1641155400002</v>
      </c>
      <c r="E53" s="76">
        <v>4345.9354391199986</v>
      </c>
      <c r="F53" s="76">
        <v>4642.8994384799998</v>
      </c>
      <c r="G53" s="76">
        <v>4723.1195442600001</v>
      </c>
      <c r="H53" s="76">
        <v>4888.7992580600012</v>
      </c>
      <c r="I53" s="76">
        <v>5012.6238483299994</v>
      </c>
      <c r="J53" s="76">
        <v>5101.71076834</v>
      </c>
      <c r="K53" s="76">
        <v>5263.0945445899979</v>
      </c>
      <c r="L53" s="76">
        <v>5404.0416094399998</v>
      </c>
      <c r="M53" s="76">
        <v>5224.5345905700005</v>
      </c>
      <c r="N53" s="76">
        <v>5372.0129869699995</v>
      </c>
      <c r="O53" s="387" t="s">
        <v>487</v>
      </c>
    </row>
    <row r="54" spans="1:15" s="114" customFormat="1" ht="9.75" thickBot="1">
      <c r="A54" s="280" t="s">
        <v>96</v>
      </c>
      <c r="B54" s="112">
        <v>5012.0631965499997</v>
      </c>
      <c r="C54" s="112">
        <v>4884.00551903</v>
      </c>
      <c r="D54" s="112">
        <v>4981.6450572700005</v>
      </c>
      <c r="E54" s="112">
        <v>5073.7704300000005</v>
      </c>
      <c r="F54" s="112">
        <v>5519.2491983999998</v>
      </c>
      <c r="G54" s="112">
        <v>5676.1800760699998</v>
      </c>
      <c r="H54" s="112">
        <v>5920.4480923299998</v>
      </c>
      <c r="I54" s="112">
        <v>6085.2217934900009</v>
      </c>
      <c r="J54" s="112">
        <v>6224.0099887499991</v>
      </c>
      <c r="K54" s="112">
        <v>6241.8728430499996</v>
      </c>
      <c r="L54" s="112">
        <v>6291.047212909999</v>
      </c>
      <c r="M54" s="112">
        <v>6108.4441057700014</v>
      </c>
      <c r="N54" s="112">
        <v>6209.1208116799999</v>
      </c>
      <c r="O54" s="281" t="s">
        <v>488</v>
      </c>
    </row>
    <row r="55" spans="1:15" ht="9.75" thickBot="1">
      <c r="A55" s="583"/>
      <c r="B55" s="584"/>
      <c r="C55" s="584"/>
      <c r="D55" s="584"/>
      <c r="E55" s="584"/>
      <c r="F55" s="584"/>
      <c r="G55" s="584"/>
      <c r="H55" s="584"/>
      <c r="I55" s="584"/>
      <c r="J55" s="584"/>
      <c r="K55" s="584"/>
      <c r="L55" s="584"/>
      <c r="M55" s="584"/>
      <c r="N55" s="584"/>
      <c r="O55" s="316"/>
    </row>
    <row r="57" spans="1:15">
      <c r="A57" s="3" t="s">
        <v>304</v>
      </c>
      <c r="B57" s="21">
        <v>-2.9660000109288376E-5</v>
      </c>
      <c r="C57" s="21">
        <v>8.6099980762810446E-6</v>
      </c>
      <c r="D57" s="21">
        <v>-5.5999862524913624E-7</v>
      </c>
      <c r="E57" s="21">
        <v>1.0300000212737359E-6</v>
      </c>
      <c r="F57" s="21">
        <v>-4.678999994212063E-5</v>
      </c>
      <c r="G57" s="21">
        <v>1.2999953469261527E-7</v>
      </c>
      <c r="H57" s="21">
        <v>3.0600003810832277E-6</v>
      </c>
      <c r="I57" s="21">
        <v>-2.0479999875533395E-5</v>
      </c>
      <c r="J57" s="21">
        <v>1.0157399992749561E-3</v>
      </c>
      <c r="K57" s="21">
        <v>-2.573000001575565E-4</v>
      </c>
      <c r="L57" s="21">
        <v>4.7651999830122804E-4</v>
      </c>
      <c r="M57" s="21">
        <v>4.6004000068933237E-4</v>
      </c>
      <c r="N57" s="21">
        <v>-2.3920000057842117E-4</v>
      </c>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I9" workbookViewId="0">
      <selection activeCell="C34" sqref="C34"/>
    </sheetView>
  </sheetViews>
  <sheetFormatPr defaultColWidth="9.140625" defaultRowHeight="9"/>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579" t="s">
        <v>851</v>
      </c>
      <c r="B1" s="580"/>
      <c r="C1" s="580"/>
      <c r="D1" s="580"/>
      <c r="E1" s="580"/>
      <c r="F1" s="580"/>
      <c r="G1" s="580"/>
      <c r="H1" s="580"/>
      <c r="I1" s="580"/>
      <c r="J1" s="580"/>
      <c r="K1" s="580"/>
      <c r="L1" s="580"/>
      <c r="M1" s="580"/>
      <c r="N1" s="580"/>
      <c r="O1" s="581"/>
    </row>
    <row r="2" spans="1:15" s="360" customFormat="1" ht="18" customHeight="1">
      <c r="A2" s="570" t="s">
        <v>1345</v>
      </c>
      <c r="B2" s="571"/>
      <c r="C2" s="571"/>
      <c r="D2" s="571"/>
      <c r="E2" s="571"/>
      <c r="F2" s="571"/>
      <c r="G2" s="571"/>
      <c r="H2" s="571"/>
      <c r="I2" s="571"/>
      <c r="J2" s="571"/>
      <c r="K2" s="571"/>
      <c r="L2" s="571"/>
      <c r="M2" s="571"/>
      <c r="N2" s="571"/>
      <c r="O2" s="572"/>
    </row>
    <row r="3" spans="1:15" s="4" customFormat="1" ht="3.75" customHeight="1" thickBot="1">
      <c r="A3" s="383"/>
      <c r="B3" s="82"/>
      <c r="C3" s="82"/>
      <c r="D3" s="82"/>
      <c r="E3" s="82"/>
      <c r="F3" s="82"/>
      <c r="G3" s="82"/>
      <c r="H3" s="82"/>
      <c r="I3" s="82"/>
      <c r="J3" s="82"/>
      <c r="K3" s="82"/>
      <c r="L3" s="82"/>
      <c r="M3" s="82"/>
      <c r="N3" s="82"/>
      <c r="O3" s="358"/>
    </row>
    <row r="4" spans="1:15" s="234" customFormat="1"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233" t="s">
        <v>354</v>
      </c>
    </row>
    <row r="5" spans="1:15" s="114" customFormat="1">
      <c r="A5" s="308" t="s">
        <v>620</v>
      </c>
      <c r="B5" s="309"/>
      <c r="C5" s="228"/>
      <c r="D5" s="228"/>
      <c r="E5" s="228"/>
      <c r="F5" s="228"/>
      <c r="G5" s="228"/>
      <c r="H5" s="310"/>
      <c r="I5" s="228"/>
      <c r="J5" s="228"/>
      <c r="K5" s="228"/>
      <c r="L5" s="228"/>
      <c r="M5" s="228"/>
      <c r="N5" s="228"/>
      <c r="O5" s="203" t="s">
        <v>670</v>
      </c>
    </row>
    <row r="6" spans="1:15">
      <c r="A6" s="311" t="s">
        <v>621</v>
      </c>
      <c r="B6" s="219"/>
      <c r="C6" s="220"/>
      <c r="D6" s="220"/>
      <c r="E6" s="220"/>
      <c r="F6" s="220"/>
      <c r="G6" s="220"/>
      <c r="H6" s="221"/>
      <c r="I6" s="220"/>
      <c r="J6" s="220"/>
      <c r="K6" s="220"/>
      <c r="L6" s="220"/>
      <c r="M6" s="220"/>
      <c r="N6" s="220"/>
      <c r="O6" s="205" t="s">
        <v>671</v>
      </c>
    </row>
    <row r="7" spans="1:15">
      <c r="A7" s="312" t="s">
        <v>622</v>
      </c>
      <c r="B7" s="219">
        <v>1230.4004662099999</v>
      </c>
      <c r="C7" s="219">
        <v>1214.7763521999998</v>
      </c>
      <c r="D7" s="219">
        <v>1400.5244268499998</v>
      </c>
      <c r="E7" s="219">
        <v>1337.4798339999998</v>
      </c>
      <c r="F7" s="219">
        <v>1286.8400965799999</v>
      </c>
      <c r="G7" s="219">
        <v>1457.7650769499999</v>
      </c>
      <c r="H7" s="219">
        <v>1125.6251530300001</v>
      </c>
      <c r="I7" s="219">
        <v>1621.3948650100001</v>
      </c>
      <c r="J7" s="219">
        <v>1265.6219891299997</v>
      </c>
      <c r="K7" s="219">
        <v>1165.5003186500001</v>
      </c>
      <c r="L7" s="219">
        <v>1283.0230203199999</v>
      </c>
      <c r="M7" s="219">
        <v>1024.9964723399999</v>
      </c>
      <c r="N7" s="219">
        <v>1178.14350184</v>
      </c>
      <c r="O7" s="313" t="s">
        <v>672</v>
      </c>
    </row>
    <row r="8" spans="1:15">
      <c r="A8" s="193" t="s">
        <v>623</v>
      </c>
      <c r="B8" s="219">
        <v>5744.8145347999998</v>
      </c>
      <c r="C8" s="219">
        <v>5442.7793226699996</v>
      </c>
      <c r="D8" s="219">
        <v>5081.5829863600002</v>
      </c>
      <c r="E8" s="219">
        <v>5487.0364597700009</v>
      </c>
      <c r="F8" s="219">
        <v>5482.0858458100001</v>
      </c>
      <c r="G8" s="219">
        <v>6351.7411614900002</v>
      </c>
      <c r="H8" s="219">
        <v>7361.1806925100009</v>
      </c>
      <c r="I8" s="219">
        <v>8771.6070053399999</v>
      </c>
      <c r="J8" s="219">
        <v>9548.410829370001</v>
      </c>
      <c r="K8" s="219">
        <v>9843.8893501400016</v>
      </c>
      <c r="L8" s="219">
        <v>9780.33940076</v>
      </c>
      <c r="M8" s="219">
        <v>10808.380275369998</v>
      </c>
      <c r="N8" s="219">
        <v>11573.190691130001</v>
      </c>
      <c r="O8" s="313" t="s">
        <v>673</v>
      </c>
    </row>
    <row r="9" spans="1:15">
      <c r="A9" s="193" t="s">
        <v>624</v>
      </c>
      <c r="B9" s="219">
        <v>320.70993659999999</v>
      </c>
      <c r="C9" s="219">
        <v>323.79017221999999</v>
      </c>
      <c r="D9" s="219">
        <v>321.09500672000007</v>
      </c>
      <c r="E9" s="219">
        <v>337.58344265999995</v>
      </c>
      <c r="F9" s="219">
        <v>349.39768125000001</v>
      </c>
      <c r="G9" s="219">
        <v>374.25664834000003</v>
      </c>
      <c r="H9" s="219">
        <v>378.95492687000001</v>
      </c>
      <c r="I9" s="219">
        <v>343.5165445400001</v>
      </c>
      <c r="J9" s="219">
        <v>316.64148198999993</v>
      </c>
      <c r="K9" s="219">
        <v>316.79748162000004</v>
      </c>
      <c r="L9" s="219">
        <v>316.73146434999995</v>
      </c>
      <c r="M9" s="219">
        <v>319.37439461999998</v>
      </c>
      <c r="N9" s="219">
        <v>318.61130821</v>
      </c>
      <c r="O9" s="313" t="s">
        <v>674</v>
      </c>
    </row>
    <row r="10" spans="1:15">
      <c r="A10" s="193" t="s">
        <v>625</v>
      </c>
      <c r="B10" s="219">
        <v>567.42681281</v>
      </c>
      <c r="C10" s="219">
        <v>542.57120588000009</v>
      </c>
      <c r="D10" s="219">
        <v>521.80619542000011</v>
      </c>
      <c r="E10" s="219">
        <v>537.52243803999988</v>
      </c>
      <c r="F10" s="219">
        <v>537.86418589000004</v>
      </c>
      <c r="G10" s="219">
        <v>524.82225597999991</v>
      </c>
      <c r="H10" s="219">
        <v>509.85544509000005</v>
      </c>
      <c r="I10" s="219">
        <v>495.04341143000005</v>
      </c>
      <c r="J10" s="219">
        <v>603.64483879000011</v>
      </c>
      <c r="K10" s="219">
        <v>575.75675836999994</v>
      </c>
      <c r="L10" s="219">
        <v>645.2948536199998</v>
      </c>
      <c r="M10" s="219">
        <v>684.26752036000005</v>
      </c>
      <c r="N10" s="219">
        <v>618.55746642999998</v>
      </c>
      <c r="O10" s="313" t="s">
        <v>675</v>
      </c>
    </row>
    <row r="11" spans="1:15" ht="18">
      <c r="A11" s="193" t="s">
        <v>626</v>
      </c>
      <c r="B11" s="219">
        <v>0</v>
      </c>
      <c r="C11" s="219">
        <v>0</v>
      </c>
      <c r="D11" s="219">
        <v>0</v>
      </c>
      <c r="E11" s="219">
        <v>0</v>
      </c>
      <c r="F11" s="219">
        <v>0</v>
      </c>
      <c r="G11" s="219">
        <v>0</v>
      </c>
      <c r="H11" s="219">
        <v>0</v>
      </c>
      <c r="I11" s="219">
        <v>0</v>
      </c>
      <c r="J11" s="219">
        <v>0</v>
      </c>
      <c r="K11" s="219">
        <v>0</v>
      </c>
      <c r="L11" s="219">
        <v>0</v>
      </c>
      <c r="M11" s="219">
        <v>0</v>
      </c>
      <c r="N11" s="219">
        <v>0</v>
      </c>
      <c r="O11" s="194" t="s">
        <v>676</v>
      </c>
    </row>
    <row r="12" spans="1:15" ht="18">
      <c r="A12" s="193" t="s">
        <v>627</v>
      </c>
      <c r="B12" s="219">
        <v>0</v>
      </c>
      <c r="C12" s="219">
        <v>0</v>
      </c>
      <c r="D12" s="219">
        <v>0</v>
      </c>
      <c r="E12" s="219">
        <v>0</v>
      </c>
      <c r="F12" s="219">
        <v>0</v>
      </c>
      <c r="G12" s="219">
        <v>0</v>
      </c>
      <c r="H12" s="219">
        <v>0</v>
      </c>
      <c r="I12" s="219">
        <v>0</v>
      </c>
      <c r="J12" s="219">
        <v>0</v>
      </c>
      <c r="K12" s="219">
        <v>0</v>
      </c>
      <c r="L12" s="219">
        <v>0</v>
      </c>
      <c r="M12" s="219">
        <v>0</v>
      </c>
      <c r="N12" s="219">
        <v>0</v>
      </c>
      <c r="O12" s="194" t="s">
        <v>677</v>
      </c>
    </row>
    <row r="13" spans="1:15" ht="18">
      <c r="A13" s="193" t="s">
        <v>628</v>
      </c>
      <c r="B13" s="219">
        <v>0</v>
      </c>
      <c r="C13" s="219">
        <v>0</v>
      </c>
      <c r="D13" s="219">
        <v>0</v>
      </c>
      <c r="E13" s="219">
        <v>0</v>
      </c>
      <c r="F13" s="219">
        <v>0</v>
      </c>
      <c r="G13" s="219">
        <v>0</v>
      </c>
      <c r="H13" s="219">
        <v>0</v>
      </c>
      <c r="I13" s="219">
        <v>0</v>
      </c>
      <c r="J13" s="219">
        <v>0</v>
      </c>
      <c r="K13" s="219">
        <v>0</v>
      </c>
      <c r="L13" s="219">
        <v>0</v>
      </c>
      <c r="M13" s="219">
        <v>0</v>
      </c>
      <c r="N13" s="219">
        <v>0</v>
      </c>
      <c r="O13" s="194" t="s">
        <v>678</v>
      </c>
    </row>
    <row r="14" spans="1:15">
      <c r="A14" s="193" t="s">
        <v>629</v>
      </c>
      <c r="B14" s="219">
        <v>3601.7375858899995</v>
      </c>
      <c r="C14" s="219">
        <v>3441.2790995199998</v>
      </c>
      <c r="D14" s="219">
        <v>3339.1030756700006</v>
      </c>
      <c r="E14" s="219">
        <v>3623.8662903900004</v>
      </c>
      <c r="F14" s="219">
        <v>3696.3620353400001</v>
      </c>
      <c r="G14" s="219">
        <v>3568.12875807</v>
      </c>
      <c r="H14" s="219">
        <v>2707.0199254799995</v>
      </c>
      <c r="I14" s="219">
        <v>1514.6688407099996</v>
      </c>
      <c r="J14" s="219">
        <v>1627.7674593499999</v>
      </c>
      <c r="K14" s="219">
        <v>1651.4468882599999</v>
      </c>
      <c r="L14" s="219">
        <v>1658.6081380699998</v>
      </c>
      <c r="M14" s="219">
        <v>1696.3972618900002</v>
      </c>
      <c r="N14" s="219">
        <v>1734.6363323899998</v>
      </c>
      <c r="O14" s="313" t="s">
        <v>679</v>
      </c>
    </row>
    <row r="15" spans="1:15">
      <c r="A15" s="193" t="s">
        <v>630</v>
      </c>
      <c r="B15" s="219">
        <v>0</v>
      </c>
      <c r="C15" s="219">
        <v>0</v>
      </c>
      <c r="D15" s="219">
        <v>0</v>
      </c>
      <c r="E15" s="219">
        <v>0</v>
      </c>
      <c r="F15" s="219">
        <v>0</v>
      </c>
      <c r="G15" s="219">
        <v>0</v>
      </c>
      <c r="H15" s="219">
        <v>0</v>
      </c>
      <c r="I15" s="219">
        <v>0</v>
      </c>
      <c r="J15" s="219">
        <v>0</v>
      </c>
      <c r="K15" s="219">
        <v>0</v>
      </c>
      <c r="L15" s="219">
        <v>0</v>
      </c>
      <c r="M15" s="219">
        <v>0</v>
      </c>
      <c r="N15" s="219">
        <v>0</v>
      </c>
      <c r="O15" s="313" t="s">
        <v>680</v>
      </c>
    </row>
    <row r="16" spans="1:15">
      <c r="A16" s="193" t="s">
        <v>631</v>
      </c>
      <c r="B16" s="219">
        <v>0</v>
      </c>
      <c r="C16" s="219">
        <v>0</v>
      </c>
      <c r="D16" s="219">
        <v>0</v>
      </c>
      <c r="E16" s="219">
        <v>0</v>
      </c>
      <c r="F16" s="219">
        <v>0</v>
      </c>
      <c r="G16" s="219">
        <v>0</v>
      </c>
      <c r="H16" s="219">
        <v>0</v>
      </c>
      <c r="I16" s="219">
        <v>0</v>
      </c>
      <c r="J16" s="219">
        <v>0</v>
      </c>
      <c r="K16" s="219">
        <v>0</v>
      </c>
      <c r="L16" s="219">
        <v>0</v>
      </c>
      <c r="M16" s="219">
        <v>0</v>
      </c>
      <c r="N16" s="219">
        <v>0</v>
      </c>
      <c r="O16" s="313" t="s">
        <v>681</v>
      </c>
    </row>
    <row r="17" spans="1:15">
      <c r="A17" s="193" t="s">
        <v>632</v>
      </c>
      <c r="B17" s="219">
        <v>0</v>
      </c>
      <c r="C17" s="219">
        <v>0</v>
      </c>
      <c r="D17" s="219">
        <v>0</v>
      </c>
      <c r="E17" s="219">
        <v>0</v>
      </c>
      <c r="F17" s="219">
        <v>0</v>
      </c>
      <c r="G17" s="219">
        <v>0</v>
      </c>
      <c r="H17" s="219">
        <v>0</v>
      </c>
      <c r="I17" s="219">
        <v>0</v>
      </c>
      <c r="J17" s="219">
        <v>0</v>
      </c>
      <c r="K17" s="219">
        <v>0</v>
      </c>
      <c r="L17" s="219">
        <v>0</v>
      </c>
      <c r="M17" s="219">
        <v>0</v>
      </c>
      <c r="N17" s="219">
        <v>0</v>
      </c>
      <c r="O17" s="313" t="s">
        <v>682</v>
      </c>
    </row>
    <row r="18" spans="1:15">
      <c r="A18" s="193" t="s">
        <v>853</v>
      </c>
      <c r="B18" s="219">
        <v>26.306867499999999</v>
      </c>
      <c r="C18" s="219">
        <v>26.852343770000001</v>
      </c>
      <c r="D18" s="219">
        <v>27.273722719999999</v>
      </c>
      <c r="E18" s="219">
        <v>27.005510789999999</v>
      </c>
      <c r="F18" s="219">
        <v>27.093263520000001</v>
      </c>
      <c r="G18" s="219">
        <v>40.648324250000002</v>
      </c>
      <c r="H18" s="219">
        <v>40.542355750000006</v>
      </c>
      <c r="I18" s="219">
        <v>40.287868379999999</v>
      </c>
      <c r="J18" s="219">
        <v>40.033940999999999</v>
      </c>
      <c r="K18" s="219">
        <v>39.942809500000003</v>
      </c>
      <c r="L18" s="219">
        <v>40.030171000000003</v>
      </c>
      <c r="M18" s="219">
        <v>39.511419500000002</v>
      </c>
      <c r="N18" s="219">
        <v>39.063358000000001</v>
      </c>
      <c r="O18" s="313" t="s">
        <v>683</v>
      </c>
    </row>
    <row r="19" spans="1:15">
      <c r="A19" s="193" t="s">
        <v>68</v>
      </c>
      <c r="B19" s="219">
        <v>11491.39620388</v>
      </c>
      <c r="C19" s="219">
        <v>10992.04849633</v>
      </c>
      <c r="D19" s="219">
        <v>10691.38541381</v>
      </c>
      <c r="E19" s="219">
        <v>11350.493975740002</v>
      </c>
      <c r="F19" s="219">
        <v>11379.643108439999</v>
      </c>
      <c r="G19" s="219">
        <v>12317.36222515</v>
      </c>
      <c r="H19" s="219">
        <v>12123.1784988</v>
      </c>
      <c r="I19" s="219">
        <v>12786.51853549</v>
      </c>
      <c r="J19" s="219">
        <v>13402.120539679998</v>
      </c>
      <c r="K19" s="219">
        <v>13593.333606639999</v>
      </c>
      <c r="L19" s="219">
        <v>13724.027048209999</v>
      </c>
      <c r="M19" s="219">
        <v>14572.927344129999</v>
      </c>
      <c r="N19" s="219">
        <v>15462.20265811</v>
      </c>
      <c r="O19" s="313" t="s">
        <v>481</v>
      </c>
    </row>
    <row r="20" spans="1:15">
      <c r="A20" s="311" t="s">
        <v>636</v>
      </c>
      <c r="B20" s="219"/>
      <c r="C20" s="219"/>
      <c r="D20" s="219"/>
      <c r="E20" s="219"/>
      <c r="F20" s="219"/>
      <c r="G20" s="219"/>
      <c r="H20" s="219"/>
      <c r="I20" s="219"/>
      <c r="J20" s="219"/>
      <c r="K20" s="219"/>
      <c r="L20" s="219"/>
      <c r="M20" s="219"/>
      <c r="N20" s="219"/>
      <c r="O20" s="205" t="s">
        <v>686</v>
      </c>
    </row>
    <row r="21" spans="1:15">
      <c r="A21" s="312" t="s">
        <v>637</v>
      </c>
      <c r="B21" s="219">
        <v>134.64730872000004</v>
      </c>
      <c r="C21" s="219">
        <v>242.74147514000001</v>
      </c>
      <c r="D21" s="219">
        <v>179.65875056000002</v>
      </c>
      <c r="E21" s="219">
        <v>146.72049598999999</v>
      </c>
      <c r="F21" s="219">
        <v>262.82087658000006</v>
      </c>
      <c r="G21" s="219">
        <v>239.79128974</v>
      </c>
      <c r="H21" s="219">
        <v>216.04359135000001</v>
      </c>
      <c r="I21" s="219">
        <v>537.56266281000001</v>
      </c>
      <c r="J21" s="219">
        <v>269.12268157999995</v>
      </c>
      <c r="K21" s="219">
        <v>200.94664521000004</v>
      </c>
      <c r="L21" s="219">
        <v>178.07052924999996</v>
      </c>
      <c r="M21" s="219">
        <v>235.19537525000004</v>
      </c>
      <c r="N21" s="219">
        <v>280.79929731999994</v>
      </c>
      <c r="O21" s="313" t="s">
        <v>687</v>
      </c>
    </row>
    <row r="22" spans="1:15">
      <c r="A22" s="312" t="s">
        <v>788</v>
      </c>
      <c r="B22" s="219">
        <v>1.2749999600000002</v>
      </c>
      <c r="C22" s="219">
        <v>1.0319855299999998</v>
      </c>
      <c r="D22" s="219">
        <v>0.76393288000000004</v>
      </c>
      <c r="E22" s="219">
        <v>21.638109010000001</v>
      </c>
      <c r="F22" s="219">
        <v>7.3212182199999987</v>
      </c>
      <c r="G22" s="219">
        <v>1.36720379</v>
      </c>
      <c r="H22" s="219">
        <v>289.10330957999997</v>
      </c>
      <c r="I22" s="219">
        <v>259.83110948000001</v>
      </c>
      <c r="J22" s="219">
        <v>1.0837290100000001</v>
      </c>
      <c r="K22" s="219">
        <v>1.0949053100000001</v>
      </c>
      <c r="L22" s="219">
        <v>5.6783470300000003</v>
      </c>
      <c r="M22" s="219">
        <v>51.79794107</v>
      </c>
      <c r="N22" s="219">
        <v>0.43327878999999997</v>
      </c>
      <c r="O22" s="313" t="s">
        <v>829</v>
      </c>
    </row>
    <row r="23" spans="1:15">
      <c r="A23" s="312" t="s">
        <v>809</v>
      </c>
      <c r="B23" s="219">
        <v>38.467084139999997</v>
      </c>
      <c r="C23" s="219">
        <v>25.913446110000002</v>
      </c>
      <c r="D23" s="219">
        <v>28.106116309999997</v>
      </c>
      <c r="E23" s="219">
        <v>19.725007509999998</v>
      </c>
      <c r="F23" s="219">
        <v>37.74403203</v>
      </c>
      <c r="G23" s="219">
        <v>20.064045350000004</v>
      </c>
      <c r="H23" s="219">
        <v>25.562761020000003</v>
      </c>
      <c r="I23" s="219">
        <v>36.700455360000007</v>
      </c>
      <c r="J23" s="219">
        <v>13.812875070000002</v>
      </c>
      <c r="K23" s="219">
        <v>35.338034920000005</v>
      </c>
      <c r="L23" s="219">
        <v>47.687189009999997</v>
      </c>
      <c r="M23" s="219">
        <v>63.33478560999999</v>
      </c>
      <c r="N23" s="219">
        <v>31.212129949999998</v>
      </c>
      <c r="O23" s="313" t="s">
        <v>831</v>
      </c>
    </row>
    <row r="24" spans="1:15">
      <c r="A24" s="312" t="s">
        <v>852</v>
      </c>
      <c r="B24" s="219">
        <v>31.755787379999994</v>
      </c>
      <c r="C24" s="219">
        <v>86.794313259999996</v>
      </c>
      <c r="D24" s="219">
        <v>19.709362049999999</v>
      </c>
      <c r="E24" s="219">
        <v>22.866239220000001</v>
      </c>
      <c r="F24" s="219">
        <v>25.971761840000003</v>
      </c>
      <c r="G24" s="219">
        <v>23.059744869999996</v>
      </c>
      <c r="H24" s="219">
        <v>-1.9766571999999989</v>
      </c>
      <c r="I24" s="219">
        <v>3.5414660900000019</v>
      </c>
      <c r="J24" s="219">
        <v>74.204414900000003</v>
      </c>
      <c r="K24" s="219">
        <v>38.785598800000002</v>
      </c>
      <c r="L24" s="219">
        <v>39.530553889999993</v>
      </c>
      <c r="M24" s="219">
        <v>80.469988549999997</v>
      </c>
      <c r="N24" s="219">
        <v>76.913195340000016</v>
      </c>
      <c r="O24" s="313" t="s">
        <v>861</v>
      </c>
    </row>
    <row r="25" spans="1:15">
      <c r="A25" s="312" t="s">
        <v>855</v>
      </c>
      <c r="B25" s="219">
        <v>206.14518031</v>
      </c>
      <c r="C25" s="219">
        <v>356.48122013</v>
      </c>
      <c r="D25" s="219">
        <v>228.23816189000001</v>
      </c>
      <c r="E25" s="219">
        <v>210.9498518</v>
      </c>
      <c r="F25" s="219">
        <v>333.85788873999996</v>
      </c>
      <c r="G25" s="219">
        <v>284.28228385</v>
      </c>
      <c r="H25" s="219">
        <v>528.73300481999991</v>
      </c>
      <c r="I25" s="219">
        <v>837.63569382000003</v>
      </c>
      <c r="J25" s="219">
        <v>358.22370058999996</v>
      </c>
      <c r="K25" s="219">
        <v>276.16518435</v>
      </c>
      <c r="L25" s="219">
        <v>270.96661926000007</v>
      </c>
      <c r="M25" s="219">
        <v>430.79809057</v>
      </c>
      <c r="N25" s="219">
        <v>389.35790148000001</v>
      </c>
      <c r="O25" s="313" t="s">
        <v>482</v>
      </c>
    </row>
    <row r="26" spans="1:15" s="114" customFormat="1">
      <c r="A26" s="270" t="s">
        <v>78</v>
      </c>
      <c r="B26" s="309">
        <v>11697.54138422</v>
      </c>
      <c r="C26" s="309">
        <v>11348.529716510002</v>
      </c>
      <c r="D26" s="309">
        <v>10919.623575719999</v>
      </c>
      <c r="E26" s="309">
        <v>11561.443827599998</v>
      </c>
      <c r="F26" s="309">
        <v>11713.500997250001</v>
      </c>
      <c r="G26" s="309">
        <v>12601.644509039998</v>
      </c>
      <c r="H26" s="309">
        <v>12651.911503680001</v>
      </c>
      <c r="I26" s="309">
        <v>13624.154229380001</v>
      </c>
      <c r="J26" s="309">
        <v>13760.344240340002</v>
      </c>
      <c r="K26" s="309">
        <v>13869.49879105</v>
      </c>
      <c r="L26" s="309">
        <v>13994.993667530001</v>
      </c>
      <c r="M26" s="309">
        <v>15003.725434760001</v>
      </c>
      <c r="N26" s="309">
        <v>15851.560559650001</v>
      </c>
      <c r="O26" s="208" t="s">
        <v>345</v>
      </c>
    </row>
    <row r="27" spans="1:15">
      <c r="A27" s="314" t="s">
        <v>854</v>
      </c>
      <c r="B27" s="219"/>
      <c r="C27" s="219"/>
      <c r="D27" s="219"/>
      <c r="E27" s="219"/>
      <c r="F27" s="219"/>
      <c r="G27" s="219"/>
      <c r="H27" s="219"/>
      <c r="I27" s="219"/>
      <c r="J27" s="219"/>
      <c r="K27" s="219"/>
      <c r="L27" s="219"/>
      <c r="M27" s="219"/>
      <c r="N27" s="219"/>
      <c r="O27" s="210" t="s">
        <v>862</v>
      </c>
    </row>
    <row r="28" spans="1:15">
      <c r="A28" s="311" t="s">
        <v>856</v>
      </c>
      <c r="B28" s="219">
        <v>9.5694520500000007</v>
      </c>
      <c r="C28" s="219">
        <v>12.530752829999999</v>
      </c>
      <c r="D28" s="219">
        <v>39.628920049999998</v>
      </c>
      <c r="E28" s="219">
        <v>37.815632969999996</v>
      </c>
      <c r="F28" s="219">
        <v>43.374230580000003</v>
      </c>
      <c r="G28" s="219">
        <v>409.22719051000001</v>
      </c>
      <c r="H28" s="219">
        <v>143.77719901</v>
      </c>
      <c r="I28" s="219">
        <v>564.05209438999998</v>
      </c>
      <c r="J28" s="219">
        <v>210.97574390999998</v>
      </c>
      <c r="K28" s="219">
        <v>55.981647689999996</v>
      </c>
      <c r="L28" s="219">
        <v>10.908717449999999</v>
      </c>
      <c r="M28" s="219">
        <v>62.041073600000004</v>
      </c>
      <c r="N28" s="219">
        <v>118.21106605999999</v>
      </c>
      <c r="O28" s="205" t="s">
        <v>863</v>
      </c>
    </row>
    <row r="29" spans="1:15">
      <c r="A29" s="311" t="s">
        <v>857</v>
      </c>
      <c r="B29" s="219">
        <v>9.3319999999999986E-2</v>
      </c>
      <c r="C29" s="219">
        <v>0.10392</v>
      </c>
      <c r="D29" s="219">
        <v>0</v>
      </c>
      <c r="E29" s="219">
        <v>0</v>
      </c>
      <c r="F29" s="219">
        <v>0</v>
      </c>
      <c r="G29" s="219">
        <v>0</v>
      </c>
      <c r="H29" s="219">
        <v>0</v>
      </c>
      <c r="I29" s="219">
        <v>3.6650000000000002E-2</v>
      </c>
      <c r="J29" s="219">
        <v>0</v>
      </c>
      <c r="K29" s="219">
        <v>0</v>
      </c>
      <c r="L29" s="219">
        <v>0</v>
      </c>
      <c r="M29" s="219">
        <v>0</v>
      </c>
      <c r="N29" s="219">
        <v>0</v>
      </c>
      <c r="O29" s="205" t="s">
        <v>864</v>
      </c>
    </row>
    <row r="30" spans="1:15">
      <c r="A30" s="311" t="s">
        <v>858</v>
      </c>
      <c r="B30" s="219">
        <v>20.467258229999999</v>
      </c>
      <c r="C30" s="219">
        <v>20.607392360000006</v>
      </c>
      <c r="D30" s="219">
        <v>35.488291850000003</v>
      </c>
      <c r="E30" s="219">
        <v>24.908035829999999</v>
      </c>
      <c r="F30" s="219">
        <v>16.031540840000002</v>
      </c>
      <c r="G30" s="219">
        <v>14.771998400000001</v>
      </c>
      <c r="H30" s="219">
        <v>26.720777190000007</v>
      </c>
      <c r="I30" s="219">
        <v>19.837044700000003</v>
      </c>
      <c r="J30" s="219">
        <v>19.773990989999998</v>
      </c>
      <c r="K30" s="219">
        <v>33.222085079999999</v>
      </c>
      <c r="L30" s="219">
        <v>50.82110861000001</v>
      </c>
      <c r="M30" s="219">
        <v>94.456122900000011</v>
      </c>
      <c r="N30" s="219">
        <v>52.407670820000007</v>
      </c>
      <c r="O30" s="205" t="s">
        <v>865</v>
      </c>
    </row>
    <row r="31" spans="1:15">
      <c r="A31" s="311" t="s">
        <v>859</v>
      </c>
      <c r="B31" s="219">
        <v>11577.912000750001</v>
      </c>
      <c r="C31" s="219">
        <v>11130.691155759998</v>
      </c>
      <c r="D31" s="219">
        <v>10782.679736300001</v>
      </c>
      <c r="E31" s="219">
        <v>11441.10630284</v>
      </c>
      <c r="F31" s="219">
        <v>11570.83647013</v>
      </c>
      <c r="G31" s="219">
        <v>12124.853516360001</v>
      </c>
      <c r="H31" s="219">
        <v>12431.370739620002</v>
      </c>
      <c r="I31" s="219">
        <v>12955.609220179998</v>
      </c>
      <c r="J31" s="219">
        <v>13441.03473859</v>
      </c>
      <c r="K31" s="219">
        <v>13706.652054939999</v>
      </c>
      <c r="L31" s="219">
        <v>13868.727459420001</v>
      </c>
      <c r="M31" s="219">
        <v>14756.47103816</v>
      </c>
      <c r="N31" s="219">
        <v>15549.887475970001</v>
      </c>
      <c r="O31" s="205" t="s">
        <v>866</v>
      </c>
    </row>
    <row r="32" spans="1:15">
      <c r="A32" s="311" t="s">
        <v>860</v>
      </c>
      <c r="B32" s="219">
        <v>59.859811040000011</v>
      </c>
      <c r="C32" s="219">
        <v>184.59649239000004</v>
      </c>
      <c r="D32" s="219">
        <v>61.826633570000006</v>
      </c>
      <c r="E32" s="219">
        <v>57.613847979999989</v>
      </c>
      <c r="F32" s="219">
        <v>83.258779029999985</v>
      </c>
      <c r="G32" s="219">
        <v>52.791787910000011</v>
      </c>
      <c r="H32" s="219">
        <v>50.042788829999999</v>
      </c>
      <c r="I32" s="219">
        <v>84.619234030000001</v>
      </c>
      <c r="J32" s="219">
        <v>88.55977725000001</v>
      </c>
      <c r="K32" s="219">
        <v>73.642917549999993</v>
      </c>
      <c r="L32" s="219">
        <v>64.536161739999997</v>
      </c>
      <c r="M32" s="219">
        <v>90.757509260000006</v>
      </c>
      <c r="N32" s="219">
        <v>131.05408168</v>
      </c>
      <c r="O32" s="205" t="s">
        <v>867</v>
      </c>
    </row>
    <row r="33" spans="1:15" s="114" customFormat="1" ht="9.75" thickBot="1">
      <c r="A33" s="270" t="s">
        <v>110</v>
      </c>
      <c r="B33" s="309">
        <v>11667.901842130001</v>
      </c>
      <c r="C33" s="309">
        <v>11348.529713430002</v>
      </c>
      <c r="D33" s="309">
        <v>10919.62358184</v>
      </c>
      <c r="E33" s="309">
        <v>11561.443819709999</v>
      </c>
      <c r="F33" s="309">
        <v>11713.501020680003</v>
      </c>
      <c r="G33" s="309">
        <v>12601.644493229998</v>
      </c>
      <c r="H33" s="309">
        <v>12651.911504720001</v>
      </c>
      <c r="I33" s="309">
        <v>13624.154243379997</v>
      </c>
      <c r="J33" s="309">
        <v>13760.344250810002</v>
      </c>
      <c r="K33" s="309">
        <v>13869.498705339998</v>
      </c>
      <c r="L33" s="309">
        <v>13994.993447320001</v>
      </c>
      <c r="M33" s="309">
        <v>15003.72574399</v>
      </c>
      <c r="N33" s="309">
        <v>15851.560294590003</v>
      </c>
      <c r="O33" s="208" t="s">
        <v>486</v>
      </c>
    </row>
    <row r="34" spans="1:15" ht="9.75" thickBot="1">
      <c r="A34" s="583"/>
      <c r="B34" s="584"/>
      <c r="C34" s="584"/>
      <c r="D34" s="584"/>
      <c r="E34" s="584"/>
      <c r="F34" s="584"/>
      <c r="G34" s="584"/>
      <c r="H34" s="584"/>
      <c r="I34" s="584"/>
      <c r="J34" s="584"/>
      <c r="K34" s="584"/>
      <c r="L34" s="584"/>
      <c r="M34" s="584"/>
      <c r="N34" s="584"/>
      <c r="O34" s="315"/>
    </row>
    <row r="36" spans="1:15">
      <c r="A36" s="3" t="s">
        <v>304</v>
      </c>
      <c r="B36" s="21">
        <v>-29.63954208999894</v>
      </c>
      <c r="C36" s="21">
        <v>-3.0800001695752144E-6</v>
      </c>
      <c r="D36" s="21">
        <v>6.1200007621664554E-6</v>
      </c>
      <c r="E36" s="21">
        <v>-7.8899993241066113E-6</v>
      </c>
      <c r="F36" s="21">
        <v>2.3430002329405397E-5</v>
      </c>
      <c r="G36" s="21">
        <v>-1.5809999240445904E-5</v>
      </c>
      <c r="H36" s="21">
        <v>1.0399999155197293E-6</v>
      </c>
      <c r="I36" s="21">
        <v>1.3999995644553564E-5</v>
      </c>
      <c r="J36" s="21">
        <v>1.0469999324413948E-5</v>
      </c>
      <c r="K36" s="21">
        <v>-8.571000216761604E-5</v>
      </c>
      <c r="L36" s="21">
        <v>-2.2021000040695071E-4</v>
      </c>
      <c r="M36" s="21">
        <v>3.0922999940230511E-4</v>
      </c>
      <c r="N36" s="21">
        <v>-2.6505999812798109E-4</v>
      </c>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C34" sqref="C34"/>
    </sheetView>
  </sheetViews>
  <sheetFormatPr defaultRowHeight="15"/>
  <cols>
    <col min="1" max="1" width="3.28515625" style="441" customWidth="1"/>
    <col min="2" max="2" width="3.28515625" style="445" customWidth="1"/>
    <col min="3" max="3" width="62.140625" bestFit="1" customWidth="1"/>
    <col min="4" max="4" width="82.85546875" customWidth="1"/>
  </cols>
  <sheetData>
    <row r="1" spans="2:5">
      <c r="B1" s="442"/>
    </row>
    <row r="2" spans="2:5">
      <c r="B2" s="442"/>
    </row>
    <row r="3" spans="2:5">
      <c r="B3" s="442"/>
    </row>
    <row r="4" spans="2:5">
      <c r="B4" s="442"/>
    </row>
    <row r="5" spans="2:5">
      <c r="B5" s="442"/>
    </row>
    <row r="6" spans="2:5">
      <c r="B6" s="442"/>
    </row>
    <row r="7" spans="2:5">
      <c r="B7" s="442"/>
    </row>
    <row r="8" spans="2:5">
      <c r="B8" s="442"/>
      <c r="C8" s="443" t="s">
        <v>1427</v>
      </c>
      <c r="D8" s="443" t="s">
        <v>1428</v>
      </c>
    </row>
    <row r="9" spans="2:5">
      <c r="B9" s="442"/>
      <c r="C9" t="s">
        <v>1429</v>
      </c>
      <c r="D9" s="444" t="s">
        <v>1430</v>
      </c>
      <c r="E9" s="444"/>
    </row>
    <row r="10" spans="2:5">
      <c r="B10" s="442"/>
    </row>
    <row r="11" spans="2:5">
      <c r="B11" s="442"/>
      <c r="C11" t="s">
        <v>1431</v>
      </c>
      <c r="D11" t="s">
        <v>1432</v>
      </c>
    </row>
    <row r="12" spans="2:5">
      <c r="B12" s="442"/>
      <c r="C12" t="s">
        <v>1433</v>
      </c>
      <c r="D12" t="s">
        <v>1433</v>
      </c>
    </row>
    <row r="13" spans="2:5">
      <c r="B13" s="442"/>
      <c r="C13" t="s">
        <v>1434</v>
      </c>
      <c r="D13" t="s">
        <v>1434</v>
      </c>
    </row>
    <row r="14" spans="2:5">
      <c r="B14" s="442"/>
      <c r="C14" t="s">
        <v>1435</v>
      </c>
      <c r="D14" t="s">
        <v>1435</v>
      </c>
    </row>
    <row r="15" spans="2:5">
      <c r="B15" s="442"/>
    </row>
    <row r="16" spans="2:5">
      <c r="B16" s="442"/>
      <c r="C16" t="s">
        <v>1436</v>
      </c>
      <c r="D16" t="s">
        <v>1436</v>
      </c>
    </row>
    <row r="17" spans="2:2">
      <c r="B17" s="442"/>
    </row>
    <row r="18" spans="2:2">
      <c r="B18" s="442"/>
    </row>
    <row r="19" spans="2:2">
      <c r="B19" s="442"/>
    </row>
    <row r="20" spans="2:2">
      <c r="B20" s="442"/>
    </row>
    <row r="21" spans="2:2">
      <c r="B21" s="442"/>
    </row>
    <row r="22" spans="2:2">
      <c r="B22" s="442"/>
    </row>
    <row r="23" spans="2:2">
      <c r="B23" s="442"/>
    </row>
    <row r="24" spans="2:2">
      <c r="B24" s="442"/>
    </row>
    <row r="25" spans="2:2">
      <c r="B25" s="442"/>
    </row>
    <row r="26" spans="2:2">
      <c r="B26" s="442"/>
    </row>
    <row r="27" spans="2:2">
      <c r="B27" s="442"/>
    </row>
    <row r="28" spans="2:2">
      <c r="B28" s="442"/>
    </row>
    <row r="29" spans="2:2">
      <c r="B29" s="442"/>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34" sqref="C34"/>
    </sheetView>
  </sheetViews>
  <sheetFormatPr defaultColWidth="9.140625" defaultRowHeight="9"/>
  <cols>
    <col min="1" max="1" width="64.140625" style="288" hidden="1" customWidth="1"/>
    <col min="2" max="2" width="55.7109375" style="288" hidden="1" customWidth="1"/>
    <col min="3" max="3" width="39.140625" style="288" customWidth="1"/>
    <col min="4" max="16" width="8.5703125" style="288" customWidth="1"/>
    <col min="17" max="17" width="35.85546875" style="68" customWidth="1"/>
    <col min="18" max="16384" width="9.140625" style="288"/>
  </cols>
  <sheetData>
    <row r="1" spans="1:17" s="367" customFormat="1" ht="12.75">
      <c r="A1" s="579" t="s">
        <v>868</v>
      </c>
      <c r="B1" s="580"/>
      <c r="C1" s="580"/>
      <c r="D1" s="580"/>
      <c r="E1" s="580"/>
      <c r="F1" s="580"/>
      <c r="G1" s="580"/>
      <c r="H1" s="580"/>
      <c r="I1" s="580"/>
      <c r="J1" s="580"/>
      <c r="K1" s="580"/>
      <c r="L1" s="580"/>
      <c r="M1" s="580"/>
      <c r="N1" s="580"/>
      <c r="O1" s="580"/>
      <c r="P1" s="580"/>
      <c r="Q1" s="581"/>
    </row>
    <row r="2" spans="1:17" s="368" customFormat="1" ht="13.5" customHeight="1">
      <c r="A2" s="570" t="s">
        <v>1346</v>
      </c>
      <c r="B2" s="571"/>
      <c r="C2" s="571"/>
      <c r="D2" s="571"/>
      <c r="E2" s="571"/>
      <c r="F2" s="571"/>
      <c r="G2" s="571"/>
      <c r="H2" s="571"/>
      <c r="I2" s="571"/>
      <c r="J2" s="571"/>
      <c r="K2" s="571"/>
      <c r="L2" s="571"/>
      <c r="M2" s="571"/>
      <c r="N2" s="571"/>
      <c r="O2" s="571"/>
      <c r="P2" s="571"/>
      <c r="Q2" s="572"/>
    </row>
    <row r="3" spans="1:17" s="289" customFormat="1" ht="10.5" customHeight="1" thickBot="1">
      <c r="A3" s="383"/>
      <c r="B3" s="82"/>
      <c r="C3" s="82"/>
      <c r="D3" s="82"/>
      <c r="E3" s="82"/>
      <c r="F3" s="82"/>
      <c r="G3" s="82"/>
      <c r="H3" s="82"/>
      <c r="I3" s="82"/>
      <c r="J3" s="82"/>
      <c r="K3" s="82"/>
      <c r="L3" s="82"/>
      <c r="M3" s="82"/>
      <c r="N3" s="82"/>
      <c r="O3" s="82"/>
      <c r="P3" s="82"/>
      <c r="Q3" s="358"/>
    </row>
    <row r="4" spans="1:17" s="290" customFormat="1" ht="9.75" thickBot="1">
      <c r="A4" s="550" t="s">
        <v>6</v>
      </c>
      <c r="B4" s="550" t="s">
        <v>6</v>
      </c>
      <c r="C4" s="550" t="s">
        <v>6</v>
      </c>
      <c r="D4" s="46">
        <v>42186</v>
      </c>
      <c r="E4" s="46">
        <v>42217</v>
      </c>
      <c r="F4" s="46">
        <v>42248</v>
      </c>
      <c r="G4" s="46">
        <v>42278</v>
      </c>
      <c r="H4" s="46">
        <v>42309</v>
      </c>
      <c r="I4" s="46">
        <v>42339</v>
      </c>
      <c r="J4" s="46">
        <v>42370</v>
      </c>
      <c r="K4" s="46">
        <v>42401</v>
      </c>
      <c r="L4" s="46">
        <v>42430</v>
      </c>
      <c r="M4" s="46">
        <v>42461</v>
      </c>
      <c r="N4" s="46">
        <v>42491</v>
      </c>
      <c r="O4" s="46">
        <v>42522</v>
      </c>
      <c r="P4" s="46">
        <v>42552</v>
      </c>
      <c r="Q4" s="248" t="s">
        <v>354</v>
      </c>
    </row>
    <row r="5" spans="1:17">
      <c r="A5" s="374" t="s">
        <v>8</v>
      </c>
      <c r="B5" s="291" t="s">
        <v>8</v>
      </c>
      <c r="C5" s="251" t="s">
        <v>620</v>
      </c>
      <c r="D5" s="292"/>
      <c r="E5" s="292"/>
      <c r="F5" s="292"/>
      <c r="G5" s="292"/>
      <c r="H5" s="292"/>
      <c r="I5" s="292"/>
      <c r="J5" s="292"/>
      <c r="K5" s="292"/>
      <c r="L5" s="292"/>
      <c r="M5" s="292"/>
      <c r="N5" s="292"/>
      <c r="O5" s="292"/>
      <c r="P5" s="292"/>
      <c r="Q5" s="253" t="s">
        <v>670</v>
      </c>
    </row>
    <row r="6" spans="1:17">
      <c r="A6" s="374" t="s">
        <v>915</v>
      </c>
      <c r="B6" s="291" t="s">
        <v>915</v>
      </c>
      <c r="C6" s="254" t="s">
        <v>621</v>
      </c>
      <c r="D6" s="292"/>
      <c r="E6" s="292"/>
      <c r="F6" s="292"/>
      <c r="G6" s="292"/>
      <c r="H6" s="292"/>
      <c r="I6" s="292"/>
      <c r="J6" s="292"/>
      <c r="K6" s="292"/>
      <c r="L6" s="292"/>
      <c r="M6" s="292"/>
      <c r="N6" s="292"/>
      <c r="O6" s="292"/>
      <c r="P6" s="292"/>
      <c r="Q6" s="149" t="s">
        <v>671</v>
      </c>
    </row>
    <row r="7" spans="1:17">
      <c r="A7" s="374" t="s">
        <v>870</v>
      </c>
      <c r="B7" s="291" t="s">
        <v>869</v>
      </c>
      <c r="C7" s="255" t="s">
        <v>622</v>
      </c>
      <c r="D7" s="293">
        <v>1949.34971402</v>
      </c>
      <c r="E7" s="293">
        <v>2021.78589515</v>
      </c>
      <c r="F7" s="293">
        <v>2064.0780545100001</v>
      </c>
      <c r="G7" s="293">
        <v>2070.42545802</v>
      </c>
      <c r="H7" s="293">
        <v>2099.2858948200001</v>
      </c>
      <c r="I7" s="293">
        <v>2161.5014381100004</v>
      </c>
      <c r="J7" s="293">
        <v>2179.7534010200002</v>
      </c>
      <c r="K7" s="293">
        <v>2201.7202105200004</v>
      </c>
      <c r="L7" s="293">
        <v>2216.9534939499999</v>
      </c>
      <c r="M7" s="293">
        <v>2197.4066003100002</v>
      </c>
      <c r="N7" s="293">
        <v>2308.42820381</v>
      </c>
      <c r="O7" s="293">
        <v>2334.3062898399999</v>
      </c>
      <c r="P7" s="293">
        <v>2407.0131028699998</v>
      </c>
      <c r="Q7" s="256" t="s">
        <v>672</v>
      </c>
    </row>
    <row r="8" spans="1:17">
      <c r="A8" s="375" t="s">
        <v>871</v>
      </c>
      <c r="B8" s="291" t="s">
        <v>871</v>
      </c>
      <c r="C8" s="257" t="s">
        <v>623</v>
      </c>
      <c r="D8" s="293">
        <v>4.3339375600000007</v>
      </c>
      <c r="E8" s="293">
        <v>3.29339095</v>
      </c>
      <c r="F8" s="293">
        <v>3.15271123</v>
      </c>
      <c r="G8" s="293">
        <v>3.2251981599999997</v>
      </c>
      <c r="H8" s="293">
        <v>3.0907703999999998</v>
      </c>
      <c r="I8" s="293">
        <v>3.2158336699999999</v>
      </c>
      <c r="J8" s="293">
        <v>2.9515495999999999</v>
      </c>
      <c r="K8" s="293">
        <v>2.9515495999999999</v>
      </c>
      <c r="L8" s="293">
        <v>3.1663576400000002</v>
      </c>
      <c r="M8" s="293">
        <v>3.45445644</v>
      </c>
      <c r="N8" s="293">
        <v>3.45445644</v>
      </c>
      <c r="O8" s="293">
        <v>3.6480571899999998</v>
      </c>
      <c r="P8" s="293">
        <v>3.8065664700000004</v>
      </c>
      <c r="Q8" s="256" t="s">
        <v>673</v>
      </c>
    </row>
    <row r="9" spans="1:17">
      <c r="A9" s="375" t="s">
        <v>498</v>
      </c>
      <c r="B9" s="291" t="s">
        <v>872</v>
      </c>
      <c r="C9" s="257" t="s">
        <v>624</v>
      </c>
      <c r="D9" s="293">
        <v>183.943128</v>
      </c>
      <c r="E9" s="293">
        <v>179.38097999999999</v>
      </c>
      <c r="F9" s="293">
        <v>180.23864600000002</v>
      </c>
      <c r="G9" s="293">
        <v>186.20574775</v>
      </c>
      <c r="H9" s="293">
        <v>191.36982</v>
      </c>
      <c r="I9" s="293">
        <v>193.90528599999999</v>
      </c>
      <c r="J9" s="293">
        <v>194.78433164</v>
      </c>
      <c r="K9" s="293">
        <v>218.88557600000001</v>
      </c>
      <c r="L9" s="293">
        <v>228.78393607999999</v>
      </c>
      <c r="M9" s="293">
        <v>233.03755050000001</v>
      </c>
      <c r="N9" s="293">
        <v>241.39663231000003</v>
      </c>
      <c r="O9" s="293">
        <v>263.29530240000008</v>
      </c>
      <c r="P9" s="293">
        <v>249.60595161000001</v>
      </c>
      <c r="Q9" s="256" t="s">
        <v>674</v>
      </c>
    </row>
    <row r="10" spans="1:17">
      <c r="A10" s="375" t="s">
        <v>873</v>
      </c>
      <c r="B10" s="291" t="s">
        <v>873</v>
      </c>
      <c r="C10" s="257" t="s">
        <v>625</v>
      </c>
      <c r="D10" s="293">
        <v>88.342709999999997</v>
      </c>
      <c r="E10" s="293">
        <v>81.435489999999987</v>
      </c>
      <c r="F10" s="293">
        <v>82.153220000000005</v>
      </c>
      <c r="G10" s="293">
        <v>82.222970000000004</v>
      </c>
      <c r="H10" s="293">
        <v>83.266492000000014</v>
      </c>
      <c r="I10" s="293">
        <v>83.283900000000003</v>
      </c>
      <c r="J10" s="293">
        <v>83.331653039999992</v>
      </c>
      <c r="K10" s="293">
        <v>78.399252459999985</v>
      </c>
      <c r="L10" s="293">
        <v>138.36400700999999</v>
      </c>
      <c r="M10" s="293">
        <v>194.37476577999999</v>
      </c>
      <c r="N10" s="293">
        <v>214.26494008</v>
      </c>
      <c r="O10" s="293">
        <v>260.03014578</v>
      </c>
      <c r="P10" s="293">
        <v>276.90015180999995</v>
      </c>
      <c r="Q10" s="256" t="s">
        <v>675</v>
      </c>
    </row>
    <row r="11" spans="1:17" ht="18">
      <c r="A11" s="375" t="s">
        <v>916</v>
      </c>
      <c r="B11" s="291" t="s">
        <v>874</v>
      </c>
      <c r="C11" s="257" t="s">
        <v>626</v>
      </c>
      <c r="D11" s="293">
        <v>0</v>
      </c>
      <c r="E11" s="293">
        <v>0</v>
      </c>
      <c r="F11" s="293">
        <v>0</v>
      </c>
      <c r="G11" s="293">
        <v>0</v>
      </c>
      <c r="H11" s="293">
        <v>0</v>
      </c>
      <c r="I11" s="293">
        <v>0</v>
      </c>
      <c r="J11" s="293">
        <v>0</v>
      </c>
      <c r="K11" s="293">
        <v>0</v>
      </c>
      <c r="L11" s="293">
        <v>0</v>
      </c>
      <c r="M11" s="293">
        <v>0</v>
      </c>
      <c r="N11" s="293">
        <v>0</v>
      </c>
      <c r="O11" s="293">
        <v>0</v>
      </c>
      <c r="P11" s="293">
        <v>0</v>
      </c>
      <c r="Q11" s="256" t="s">
        <v>676</v>
      </c>
    </row>
    <row r="12" spans="1:17" ht="18">
      <c r="A12" s="375" t="s">
        <v>875</v>
      </c>
      <c r="B12" s="291" t="s">
        <v>876</v>
      </c>
      <c r="C12" s="257" t="s">
        <v>627</v>
      </c>
      <c r="D12" s="293">
        <v>0</v>
      </c>
      <c r="E12" s="293">
        <v>0</v>
      </c>
      <c r="F12" s="293">
        <v>0</v>
      </c>
      <c r="G12" s="293">
        <v>0</v>
      </c>
      <c r="H12" s="293">
        <v>0</v>
      </c>
      <c r="I12" s="293">
        <v>0</v>
      </c>
      <c r="J12" s="293">
        <v>0</v>
      </c>
      <c r="K12" s="293">
        <v>0</v>
      </c>
      <c r="L12" s="293">
        <v>0</v>
      </c>
      <c r="M12" s="293">
        <v>0</v>
      </c>
      <c r="N12" s="293">
        <v>0</v>
      </c>
      <c r="O12" s="293">
        <v>0</v>
      </c>
      <c r="P12" s="293">
        <v>1</v>
      </c>
      <c r="Q12" s="256" t="s">
        <v>677</v>
      </c>
    </row>
    <row r="13" spans="1:17" ht="18">
      <c r="A13" s="375" t="s">
        <v>877</v>
      </c>
      <c r="B13" s="291" t="s">
        <v>877</v>
      </c>
      <c r="C13" s="257" t="s">
        <v>628</v>
      </c>
      <c r="D13" s="293">
        <v>0</v>
      </c>
      <c r="E13" s="293">
        <v>0</v>
      </c>
      <c r="F13" s="293">
        <v>0</v>
      </c>
      <c r="G13" s="293">
        <v>0</v>
      </c>
      <c r="H13" s="293">
        <v>0</v>
      </c>
      <c r="I13" s="293">
        <v>0</v>
      </c>
      <c r="J13" s="293">
        <v>0</v>
      </c>
      <c r="K13" s="293">
        <v>0</v>
      </c>
      <c r="L13" s="293">
        <v>0</v>
      </c>
      <c r="M13" s="293">
        <v>0</v>
      </c>
      <c r="N13" s="293">
        <v>0</v>
      </c>
      <c r="O13" s="293">
        <v>0</v>
      </c>
      <c r="P13" s="293">
        <v>0</v>
      </c>
      <c r="Q13" s="256" t="s">
        <v>678</v>
      </c>
    </row>
    <row r="14" spans="1:17">
      <c r="A14" s="28" t="s">
        <v>878</v>
      </c>
      <c r="B14" s="291" t="s">
        <v>878</v>
      </c>
      <c r="C14" s="257" t="s">
        <v>629</v>
      </c>
      <c r="D14" s="293">
        <v>70.637569689999992</v>
      </c>
      <c r="E14" s="293">
        <v>65.07551054999999</v>
      </c>
      <c r="F14" s="293">
        <v>63.829048069999992</v>
      </c>
      <c r="G14" s="293">
        <v>65.210312470000005</v>
      </c>
      <c r="H14" s="293">
        <v>60.612764239999997</v>
      </c>
      <c r="I14" s="293">
        <v>61.890978130000001</v>
      </c>
      <c r="J14" s="293">
        <v>61.329270319999999</v>
      </c>
      <c r="K14" s="293">
        <v>62.867753409999992</v>
      </c>
      <c r="L14" s="293">
        <v>65.222856089999979</v>
      </c>
      <c r="M14" s="293">
        <v>70.905584590000004</v>
      </c>
      <c r="N14" s="293">
        <v>70.58133844999999</v>
      </c>
      <c r="O14" s="293">
        <v>75.378168640000013</v>
      </c>
      <c r="P14" s="293">
        <v>55.976270149999991</v>
      </c>
      <c r="Q14" s="256" t="s">
        <v>679</v>
      </c>
    </row>
    <row r="15" spans="1:17">
      <c r="A15" s="28" t="s">
        <v>879</v>
      </c>
      <c r="B15" s="291" t="s">
        <v>879</v>
      </c>
      <c r="C15" s="257" t="s">
        <v>630</v>
      </c>
      <c r="D15" s="293">
        <v>0</v>
      </c>
      <c r="E15" s="293">
        <v>0</v>
      </c>
      <c r="F15" s="293">
        <v>0</v>
      </c>
      <c r="G15" s="293">
        <v>0</v>
      </c>
      <c r="H15" s="293">
        <v>0</v>
      </c>
      <c r="I15" s="293">
        <v>0</v>
      </c>
      <c r="J15" s="293">
        <v>0</v>
      </c>
      <c r="K15" s="293">
        <v>0</v>
      </c>
      <c r="L15" s="293">
        <v>0</v>
      </c>
      <c r="M15" s="293">
        <v>0</v>
      </c>
      <c r="N15" s="293">
        <v>0</v>
      </c>
      <c r="O15" s="293">
        <v>0</v>
      </c>
      <c r="P15" s="293">
        <v>0</v>
      </c>
      <c r="Q15" s="256" t="s">
        <v>680</v>
      </c>
    </row>
    <row r="16" spans="1:17" ht="18">
      <c r="A16" s="28" t="s">
        <v>880</v>
      </c>
      <c r="B16" s="291" t="s">
        <v>881</v>
      </c>
      <c r="C16" s="257" t="s">
        <v>631</v>
      </c>
      <c r="D16" s="293">
        <v>0</v>
      </c>
      <c r="E16" s="293">
        <v>0</v>
      </c>
      <c r="F16" s="293">
        <v>0</v>
      </c>
      <c r="G16" s="293">
        <v>0</v>
      </c>
      <c r="H16" s="293">
        <v>0</v>
      </c>
      <c r="I16" s="293">
        <v>0</v>
      </c>
      <c r="J16" s="293">
        <v>0</v>
      </c>
      <c r="K16" s="293">
        <v>0</v>
      </c>
      <c r="L16" s="293">
        <v>0</v>
      </c>
      <c r="M16" s="293">
        <v>0</v>
      </c>
      <c r="N16" s="293">
        <v>0</v>
      </c>
      <c r="O16" s="293">
        <v>0</v>
      </c>
      <c r="P16" s="293">
        <v>0</v>
      </c>
      <c r="Q16" s="256" t="s">
        <v>681</v>
      </c>
    </row>
    <row r="17" spans="1:17">
      <c r="A17" s="28" t="s">
        <v>917</v>
      </c>
      <c r="B17" s="291" t="s">
        <v>882</v>
      </c>
      <c r="C17" s="257" t="s">
        <v>632</v>
      </c>
      <c r="D17" s="293">
        <v>2.3315000000000001</v>
      </c>
      <c r="E17" s="293">
        <v>1.8715900000000001</v>
      </c>
      <c r="F17" s="293">
        <v>1.3860399999999999</v>
      </c>
      <c r="G17" s="293">
        <v>1.3479099999999999</v>
      </c>
      <c r="H17" s="293">
        <v>1.2766</v>
      </c>
      <c r="I17" s="293">
        <v>0.77390000000000003</v>
      </c>
      <c r="J17" s="293">
        <v>0.80940000000000001</v>
      </c>
      <c r="K17" s="293">
        <v>0.85439999999999994</v>
      </c>
      <c r="L17" s="293">
        <v>0.84289999999999998</v>
      </c>
      <c r="M17" s="293">
        <v>0.88029999999999997</v>
      </c>
      <c r="N17" s="293">
        <v>0.86099999999999999</v>
      </c>
      <c r="O17" s="293">
        <v>0.89989999999999992</v>
      </c>
      <c r="P17" s="293">
        <v>0.89510000000000001</v>
      </c>
      <c r="Q17" s="256" t="s">
        <v>682</v>
      </c>
    </row>
    <row r="18" spans="1:17">
      <c r="A18" s="376"/>
      <c r="B18" s="291" t="s">
        <v>883</v>
      </c>
      <c r="C18" s="257" t="s">
        <v>633</v>
      </c>
      <c r="D18" s="293">
        <v>0.13500000000000001</v>
      </c>
      <c r="E18" s="293">
        <v>0.13500000000000001</v>
      </c>
      <c r="F18" s="293">
        <v>0.13500000000000001</v>
      </c>
      <c r="G18" s="293">
        <v>0.2296</v>
      </c>
      <c r="H18" s="293">
        <v>0.2296</v>
      </c>
      <c r="I18" s="293">
        <v>0.2296</v>
      </c>
      <c r="J18" s="293">
        <v>0.2296</v>
      </c>
      <c r="K18" s="293">
        <v>0.13500000000000001</v>
      </c>
      <c r="L18" s="293">
        <v>0.2296</v>
      </c>
      <c r="M18" s="293">
        <v>0.2296</v>
      </c>
      <c r="N18" s="293">
        <v>0.13500000000000001</v>
      </c>
      <c r="O18" s="293">
        <v>0.13500000000000001</v>
      </c>
      <c r="P18" s="293">
        <v>0.13500000000000001</v>
      </c>
      <c r="Q18" s="256" t="s">
        <v>683</v>
      </c>
    </row>
    <row r="19" spans="1:17" ht="18">
      <c r="A19" s="376"/>
      <c r="B19" s="291" t="s">
        <v>918</v>
      </c>
      <c r="C19" s="257" t="s">
        <v>634</v>
      </c>
      <c r="D19" s="293">
        <v>18.585999999999999</v>
      </c>
      <c r="E19" s="293">
        <v>18.585999999999999</v>
      </c>
      <c r="F19" s="293">
        <v>18.585999999999999</v>
      </c>
      <c r="G19" s="293">
        <v>33.398499999999999</v>
      </c>
      <c r="H19" s="293">
        <v>33.398499999999999</v>
      </c>
      <c r="I19" s="293">
        <v>33.398499999999999</v>
      </c>
      <c r="J19" s="293">
        <v>33.398499999999999</v>
      </c>
      <c r="K19" s="293">
        <v>33.398499999999999</v>
      </c>
      <c r="L19" s="293">
        <v>33.398499999999999</v>
      </c>
      <c r="M19" s="293">
        <v>33.398499999999999</v>
      </c>
      <c r="N19" s="293">
        <v>33.398499999999999</v>
      </c>
      <c r="O19" s="293">
        <v>33.398499999999999</v>
      </c>
      <c r="P19" s="293">
        <v>33.398499999999999</v>
      </c>
      <c r="Q19" s="256" t="s">
        <v>684</v>
      </c>
    </row>
    <row r="20" spans="1:17">
      <c r="A20" s="28" t="s">
        <v>884</v>
      </c>
      <c r="B20" s="291" t="s">
        <v>885</v>
      </c>
      <c r="C20" s="257" t="s">
        <v>635</v>
      </c>
      <c r="D20" s="293">
        <v>0.75612124000000003</v>
      </c>
      <c r="E20" s="293">
        <v>0.74302957000000003</v>
      </c>
      <c r="F20" s="293">
        <v>0.72993791000000008</v>
      </c>
      <c r="G20" s="293">
        <v>0.62224624000000006</v>
      </c>
      <c r="H20" s="293">
        <v>0.54561287000000003</v>
      </c>
      <c r="I20" s="293">
        <v>0.53564619999999996</v>
      </c>
      <c r="J20" s="293">
        <v>0.52567954000000006</v>
      </c>
      <c r="K20" s="293">
        <v>0.61031287000000001</v>
      </c>
      <c r="L20" s="293">
        <v>0.50574619999999992</v>
      </c>
      <c r="M20" s="293">
        <v>0.49577954000000002</v>
      </c>
      <c r="N20" s="293">
        <v>0.5316628699999999</v>
      </c>
      <c r="O20" s="293">
        <v>0.52305036999999999</v>
      </c>
      <c r="P20" s="293">
        <v>0.51443787000000007</v>
      </c>
      <c r="Q20" s="256" t="s">
        <v>685</v>
      </c>
    </row>
    <row r="21" spans="1:17">
      <c r="A21" s="28" t="s">
        <v>68</v>
      </c>
      <c r="B21" s="291" t="s">
        <v>68</v>
      </c>
      <c r="C21" s="257" t="s">
        <v>68</v>
      </c>
      <c r="D21" s="293">
        <v>2318.4156805099997</v>
      </c>
      <c r="E21" s="293">
        <v>2372.3068862200003</v>
      </c>
      <c r="F21" s="293">
        <v>2414.2886577200002</v>
      </c>
      <c r="G21" s="293">
        <v>2442.8879426399999</v>
      </c>
      <c r="H21" s="293">
        <v>2473.0760543300003</v>
      </c>
      <c r="I21" s="293">
        <v>2538.7350821100003</v>
      </c>
      <c r="J21" s="293">
        <v>2557.1133851600002</v>
      </c>
      <c r="K21" s="293">
        <v>2599.8225548600008</v>
      </c>
      <c r="L21" s="293">
        <v>2687.4673969699998</v>
      </c>
      <c r="M21" s="293">
        <v>2734.1831371600001</v>
      </c>
      <c r="N21" s="293">
        <v>2873.0517339600001</v>
      </c>
      <c r="O21" s="293">
        <v>2971.6144142200005</v>
      </c>
      <c r="P21" s="293">
        <v>3029.2450807799996</v>
      </c>
      <c r="Q21" s="256" t="s">
        <v>481</v>
      </c>
    </row>
    <row r="22" spans="1:17">
      <c r="A22" s="28" t="s">
        <v>919</v>
      </c>
      <c r="B22" s="291" t="s">
        <v>920</v>
      </c>
      <c r="C22" s="254" t="s">
        <v>636</v>
      </c>
      <c r="D22" s="293"/>
      <c r="E22" s="293"/>
      <c r="F22" s="293"/>
      <c r="G22" s="293"/>
      <c r="H22" s="293"/>
      <c r="I22" s="293"/>
      <c r="J22" s="293"/>
      <c r="K22" s="293"/>
      <c r="L22" s="293"/>
      <c r="M22" s="293"/>
      <c r="N22" s="293"/>
      <c r="O22" s="293"/>
      <c r="P22" s="293"/>
      <c r="Q22" s="149" t="s">
        <v>686</v>
      </c>
    </row>
    <row r="23" spans="1:17">
      <c r="A23" s="28" t="s">
        <v>886</v>
      </c>
      <c r="B23" s="291" t="s">
        <v>886</v>
      </c>
      <c r="C23" s="255" t="s">
        <v>637</v>
      </c>
      <c r="D23" s="293">
        <v>305.95717060999999</v>
      </c>
      <c r="E23" s="293">
        <v>302.25470744999996</v>
      </c>
      <c r="F23" s="293">
        <v>283.16960888</v>
      </c>
      <c r="G23" s="293">
        <v>292.71332993999999</v>
      </c>
      <c r="H23" s="293">
        <v>289.60429010000007</v>
      </c>
      <c r="I23" s="293">
        <v>237.59099196</v>
      </c>
      <c r="J23" s="293">
        <v>306.69170205999995</v>
      </c>
      <c r="K23" s="293">
        <v>281.57205167000001</v>
      </c>
      <c r="L23" s="293">
        <v>313.77105817000006</v>
      </c>
      <c r="M23" s="293">
        <v>313.92878703999997</v>
      </c>
      <c r="N23" s="293">
        <v>325.56046266999994</v>
      </c>
      <c r="O23" s="293">
        <v>292.54143324</v>
      </c>
      <c r="P23" s="293">
        <v>310.82717289999999</v>
      </c>
      <c r="Q23" s="256" t="s">
        <v>687</v>
      </c>
    </row>
    <row r="24" spans="1:17">
      <c r="A24" s="28" t="s">
        <v>887</v>
      </c>
      <c r="B24" s="296"/>
      <c r="C24" s="255" t="s">
        <v>638</v>
      </c>
      <c r="D24" s="293">
        <v>422.29107373000005</v>
      </c>
      <c r="E24" s="293">
        <v>409.16571873999999</v>
      </c>
      <c r="F24" s="293">
        <v>438.85707263000006</v>
      </c>
      <c r="G24" s="293">
        <v>460.01856681000004</v>
      </c>
      <c r="H24" s="293">
        <v>461.61813450999995</v>
      </c>
      <c r="I24" s="293">
        <v>473.98817558000002</v>
      </c>
      <c r="J24" s="293">
        <v>553.06280631000004</v>
      </c>
      <c r="K24" s="293">
        <v>543.71730559999992</v>
      </c>
      <c r="L24" s="293">
        <v>509.68004692999995</v>
      </c>
      <c r="M24" s="293">
        <v>507.73789592000003</v>
      </c>
      <c r="N24" s="293">
        <v>469.44571431999998</v>
      </c>
      <c r="O24" s="293">
        <v>553.85276428999998</v>
      </c>
      <c r="P24" s="293">
        <v>545.50787849999995</v>
      </c>
      <c r="Q24" s="256" t="s">
        <v>688</v>
      </c>
    </row>
    <row r="25" spans="1:17">
      <c r="A25" s="28" t="s">
        <v>888</v>
      </c>
      <c r="B25" s="296"/>
      <c r="C25" s="255" t="s">
        <v>639</v>
      </c>
      <c r="D25" s="293">
        <v>51.625435430000003</v>
      </c>
      <c r="E25" s="293">
        <v>54.134829050000015</v>
      </c>
      <c r="F25" s="293">
        <v>54.30842332000001</v>
      </c>
      <c r="G25" s="293">
        <v>56.837011019999998</v>
      </c>
      <c r="H25" s="293">
        <v>58.731536609999992</v>
      </c>
      <c r="I25" s="293">
        <v>58.57601399</v>
      </c>
      <c r="J25" s="293">
        <v>70.03080515000002</v>
      </c>
      <c r="K25" s="293">
        <v>69.413715680000024</v>
      </c>
      <c r="L25" s="293">
        <v>68.57817799</v>
      </c>
      <c r="M25" s="293">
        <v>78.018719879999992</v>
      </c>
      <c r="N25" s="293">
        <v>83.931279150000023</v>
      </c>
      <c r="O25" s="293">
        <v>77.228752109999988</v>
      </c>
      <c r="P25" s="293">
        <v>77.009526939999986</v>
      </c>
      <c r="Q25" s="256" t="s">
        <v>689</v>
      </c>
    </row>
    <row r="26" spans="1:17">
      <c r="A26" s="28" t="s">
        <v>889</v>
      </c>
      <c r="B26" s="291" t="s">
        <v>889</v>
      </c>
      <c r="C26" s="255" t="s">
        <v>640</v>
      </c>
      <c r="D26" s="293">
        <v>0.46186549000000005</v>
      </c>
      <c r="E26" s="293">
        <v>0.54627429999999999</v>
      </c>
      <c r="F26" s="293">
        <v>0.54370038999999992</v>
      </c>
      <c r="G26" s="293">
        <v>0.50470519999999996</v>
      </c>
      <c r="H26" s="293">
        <v>0.58430746999999994</v>
      </c>
      <c r="I26" s="293">
        <v>1.70218698</v>
      </c>
      <c r="J26" s="293">
        <v>1.8003649100000001</v>
      </c>
      <c r="K26" s="293">
        <v>0.62343325000000005</v>
      </c>
      <c r="L26" s="293">
        <v>0.51474397000000005</v>
      </c>
      <c r="M26" s="293">
        <v>0.67301569999999988</v>
      </c>
      <c r="N26" s="293">
        <v>1.00544403</v>
      </c>
      <c r="O26" s="293">
        <v>1.2830564500000001</v>
      </c>
      <c r="P26" s="293">
        <v>0.80855529999999998</v>
      </c>
      <c r="Q26" s="256" t="s">
        <v>690</v>
      </c>
    </row>
    <row r="27" spans="1:17">
      <c r="A27" s="28" t="s">
        <v>789</v>
      </c>
      <c r="B27" s="291" t="s">
        <v>789</v>
      </c>
      <c r="C27" s="255" t="s">
        <v>641</v>
      </c>
      <c r="D27" s="293">
        <v>5.8103393500000005</v>
      </c>
      <c r="E27" s="293">
        <v>4.9939868999999995</v>
      </c>
      <c r="F27" s="293">
        <v>4.9535292399999991</v>
      </c>
      <c r="G27" s="293">
        <v>5.1073358500000001</v>
      </c>
      <c r="H27" s="293">
        <v>5.7032961599999998</v>
      </c>
      <c r="I27" s="293">
        <v>6.0014875100000014</v>
      </c>
      <c r="J27" s="293">
        <v>7.0716307299999999</v>
      </c>
      <c r="K27" s="293">
        <v>5.4756553499999994</v>
      </c>
      <c r="L27" s="293">
        <v>5.4870948499999992</v>
      </c>
      <c r="M27" s="293">
        <v>6.5496255199999993</v>
      </c>
      <c r="N27" s="293">
        <v>6.6960203299999996</v>
      </c>
      <c r="O27" s="293">
        <v>7.5671026300000008</v>
      </c>
      <c r="P27" s="293">
        <v>8.5763636100000014</v>
      </c>
      <c r="Q27" s="256" t="s">
        <v>691</v>
      </c>
    </row>
    <row r="28" spans="1:17">
      <c r="A28" s="376"/>
      <c r="B28" s="291" t="s">
        <v>790</v>
      </c>
      <c r="C28" s="255" t="s">
        <v>642</v>
      </c>
      <c r="D28" s="293">
        <v>198.62737474999997</v>
      </c>
      <c r="E28" s="293">
        <v>197.33798940000003</v>
      </c>
      <c r="F28" s="293">
        <v>196.05958016000002</v>
      </c>
      <c r="G28" s="293">
        <v>195.41766125999999</v>
      </c>
      <c r="H28" s="293">
        <v>185.26295252999998</v>
      </c>
      <c r="I28" s="293">
        <v>166.22239863000001</v>
      </c>
      <c r="J28" s="293">
        <v>165.07535279999996</v>
      </c>
      <c r="K28" s="293">
        <v>185.10730560000002</v>
      </c>
      <c r="L28" s="293">
        <v>192.93921685000001</v>
      </c>
      <c r="M28" s="293">
        <v>201.51560568000002</v>
      </c>
      <c r="N28" s="293">
        <v>209.76332114000002</v>
      </c>
      <c r="O28" s="293">
        <v>222.57847503999997</v>
      </c>
      <c r="P28" s="293">
        <v>217.84231215999998</v>
      </c>
      <c r="Q28" s="256" t="s">
        <v>692</v>
      </c>
    </row>
    <row r="29" spans="1:17">
      <c r="A29" s="376"/>
      <c r="B29" s="291" t="s">
        <v>791</v>
      </c>
      <c r="C29" s="255" t="s">
        <v>643</v>
      </c>
      <c r="D29" s="293">
        <v>34.371162310000003</v>
      </c>
      <c r="E29" s="293">
        <v>35.07126298</v>
      </c>
      <c r="F29" s="293">
        <v>34.773042099999998</v>
      </c>
      <c r="G29" s="293">
        <v>40.083017959999999</v>
      </c>
      <c r="H29" s="293">
        <v>37.099387279999995</v>
      </c>
      <c r="I29" s="293">
        <v>42.707873239999991</v>
      </c>
      <c r="J29" s="293">
        <v>36.933120020000004</v>
      </c>
      <c r="K29" s="293">
        <v>33.57670873</v>
      </c>
      <c r="L29" s="293">
        <v>48.308031230000005</v>
      </c>
      <c r="M29" s="293">
        <v>44.791830539999992</v>
      </c>
      <c r="N29" s="293">
        <v>44.430557550000003</v>
      </c>
      <c r="O29" s="293">
        <v>38.959710019999996</v>
      </c>
      <c r="P29" s="293">
        <v>37.698822139999997</v>
      </c>
      <c r="Q29" s="256" t="s">
        <v>693</v>
      </c>
    </row>
    <row r="30" spans="1:17" ht="18">
      <c r="A30" s="376"/>
      <c r="B30" s="291" t="s">
        <v>792</v>
      </c>
      <c r="C30" s="255" t="s">
        <v>644</v>
      </c>
      <c r="D30" s="293">
        <v>3.2668956100000006</v>
      </c>
      <c r="E30" s="293">
        <v>3.1994769999999999</v>
      </c>
      <c r="F30" s="293">
        <v>3.5480517799999998</v>
      </c>
      <c r="G30" s="293">
        <v>4.9832679800000008</v>
      </c>
      <c r="H30" s="293">
        <v>3.8601334999999994</v>
      </c>
      <c r="I30" s="293">
        <v>4.1536826800000002</v>
      </c>
      <c r="J30" s="293">
        <v>4.4601242700000006</v>
      </c>
      <c r="K30" s="293">
        <v>4.2920456100000006</v>
      </c>
      <c r="L30" s="293">
        <v>3.3673203599999999</v>
      </c>
      <c r="M30" s="293">
        <v>3.6523649000000002</v>
      </c>
      <c r="N30" s="293">
        <v>3.6644848699999999</v>
      </c>
      <c r="O30" s="293">
        <v>4.5942387299999998</v>
      </c>
      <c r="P30" s="293">
        <v>4.9304244399999995</v>
      </c>
      <c r="Q30" s="256" t="s">
        <v>694</v>
      </c>
    </row>
    <row r="31" spans="1:17">
      <c r="A31" s="376"/>
      <c r="B31" s="291" t="s">
        <v>793</v>
      </c>
      <c r="C31" s="255" t="s">
        <v>645</v>
      </c>
      <c r="D31" s="293">
        <v>0</v>
      </c>
      <c r="E31" s="293">
        <v>0</v>
      </c>
      <c r="F31" s="293">
        <v>0</v>
      </c>
      <c r="G31" s="293">
        <v>0</v>
      </c>
      <c r="H31" s="293">
        <v>0</v>
      </c>
      <c r="I31" s="293">
        <v>0</v>
      </c>
      <c r="J31" s="293">
        <v>0</v>
      </c>
      <c r="K31" s="293">
        <v>0</v>
      </c>
      <c r="L31" s="293">
        <v>0</v>
      </c>
      <c r="M31" s="293">
        <v>0</v>
      </c>
      <c r="N31" s="293">
        <v>0</v>
      </c>
      <c r="O31" s="293">
        <v>0.5</v>
      </c>
      <c r="P31" s="293">
        <v>0.5</v>
      </c>
      <c r="Q31" s="256" t="s">
        <v>695</v>
      </c>
    </row>
    <row r="32" spans="1:17" ht="18">
      <c r="A32" s="376"/>
      <c r="B32" s="291" t="s">
        <v>794</v>
      </c>
      <c r="C32" s="257" t="s">
        <v>646</v>
      </c>
      <c r="D32" s="293">
        <v>44.037304989999996</v>
      </c>
      <c r="E32" s="293">
        <v>43.882477669999993</v>
      </c>
      <c r="F32" s="293">
        <v>43.727692009999998</v>
      </c>
      <c r="G32" s="293">
        <v>43.104333049999994</v>
      </c>
      <c r="H32" s="293">
        <v>42.966359480000008</v>
      </c>
      <c r="I32" s="293">
        <v>29.836619089999999</v>
      </c>
      <c r="J32" s="293">
        <v>25.517440329999996</v>
      </c>
      <c r="K32" s="293">
        <v>25.58312033</v>
      </c>
      <c r="L32" s="293">
        <v>25.376096520000004</v>
      </c>
      <c r="M32" s="293">
        <v>24.836530379999999</v>
      </c>
      <c r="N32" s="293">
        <v>24.765105759999997</v>
      </c>
      <c r="O32" s="293">
        <v>24.694376389999999</v>
      </c>
      <c r="P32" s="293">
        <v>29.527607020000001</v>
      </c>
      <c r="Q32" s="256" t="s">
        <v>696</v>
      </c>
    </row>
    <row r="33" spans="1:17">
      <c r="A33" s="376"/>
      <c r="B33" s="291" t="s">
        <v>795</v>
      </c>
      <c r="C33" s="255" t="s">
        <v>647</v>
      </c>
      <c r="D33" s="293">
        <v>3.4663685899999996</v>
      </c>
      <c r="E33" s="293">
        <v>3.3798883400000004</v>
      </c>
      <c r="F33" s="293">
        <v>3.4252247799999997</v>
      </c>
      <c r="G33" s="293">
        <v>3.1593155300000002</v>
      </c>
      <c r="H33" s="293">
        <v>3.3169948200000006</v>
      </c>
      <c r="I33" s="293">
        <v>3.2097920200000001</v>
      </c>
      <c r="J33" s="293">
        <v>3.1463462699999996</v>
      </c>
      <c r="K33" s="293">
        <v>3.1045471799999995</v>
      </c>
      <c r="L33" s="293">
        <v>3.1604413199999999</v>
      </c>
      <c r="M33" s="293">
        <v>4.3845641299999993</v>
      </c>
      <c r="N33" s="293">
        <v>3.0463633600000004</v>
      </c>
      <c r="O33" s="293">
        <v>2.8860599599999999</v>
      </c>
      <c r="P33" s="293">
        <v>2.8430224899999996</v>
      </c>
      <c r="Q33" s="256" t="s">
        <v>697</v>
      </c>
    </row>
    <row r="34" spans="1:17">
      <c r="A34" s="376"/>
      <c r="B34" s="291" t="s">
        <v>796</v>
      </c>
      <c r="C34" s="255" t="s">
        <v>648</v>
      </c>
      <c r="D34" s="293">
        <v>9.483166970000001</v>
      </c>
      <c r="E34" s="293">
        <v>9.3435531099999984</v>
      </c>
      <c r="F34" s="293">
        <v>9.74268702</v>
      </c>
      <c r="G34" s="293">
        <v>10.105989459999998</v>
      </c>
      <c r="H34" s="293">
        <v>8.3564369200000002</v>
      </c>
      <c r="I34" s="293">
        <v>7.8675779099999996</v>
      </c>
      <c r="J34" s="293">
        <v>7.0274086200000001</v>
      </c>
      <c r="K34" s="293">
        <v>7.3438712100000005</v>
      </c>
      <c r="L34" s="293">
        <v>7.8343909100000007</v>
      </c>
      <c r="M34" s="293">
        <v>6.3165250399999984</v>
      </c>
      <c r="N34" s="293">
        <v>8.2273762499999989</v>
      </c>
      <c r="O34" s="293">
        <v>7.6109230400000012</v>
      </c>
      <c r="P34" s="293">
        <v>7.4258216300000006</v>
      </c>
      <c r="Q34" s="256" t="s">
        <v>698</v>
      </c>
    </row>
    <row r="35" spans="1:17">
      <c r="A35" s="28" t="s">
        <v>797</v>
      </c>
      <c r="B35" s="291" t="s">
        <v>797</v>
      </c>
      <c r="C35" s="255" t="s">
        <v>649</v>
      </c>
      <c r="D35" s="293">
        <v>211.35341194</v>
      </c>
      <c r="E35" s="293">
        <v>226.95879184</v>
      </c>
      <c r="F35" s="293">
        <v>217.66294364000001</v>
      </c>
      <c r="G35" s="293">
        <v>222.20008323999997</v>
      </c>
      <c r="H35" s="293">
        <v>229.42799308999994</v>
      </c>
      <c r="I35" s="293">
        <v>273.62773607999998</v>
      </c>
      <c r="J35" s="293">
        <v>304.69297617000001</v>
      </c>
      <c r="K35" s="293">
        <v>384.61121488999999</v>
      </c>
      <c r="L35" s="293">
        <v>376.72782230000007</v>
      </c>
      <c r="M35" s="293">
        <v>376.20946164999998</v>
      </c>
      <c r="N35" s="293">
        <v>613.21350490999998</v>
      </c>
      <c r="O35" s="293">
        <v>413.92040603999999</v>
      </c>
      <c r="P35" s="293">
        <v>407.71712824999992</v>
      </c>
      <c r="Q35" s="256" t="s">
        <v>699</v>
      </c>
    </row>
    <row r="36" spans="1:17">
      <c r="A36" s="28" t="s">
        <v>77</v>
      </c>
      <c r="B36" s="291" t="s">
        <v>77</v>
      </c>
      <c r="C36" s="255" t="s">
        <v>77</v>
      </c>
      <c r="D36" s="293">
        <v>1290.7515697700001</v>
      </c>
      <c r="E36" s="293">
        <v>1290.2689567799998</v>
      </c>
      <c r="F36" s="293">
        <v>1290.7715559500002</v>
      </c>
      <c r="G36" s="293">
        <v>1334.2346172999999</v>
      </c>
      <c r="H36" s="293">
        <v>1326.5318224700002</v>
      </c>
      <c r="I36" s="293">
        <v>1305.48453567</v>
      </c>
      <c r="J36" s="293">
        <v>1485.51007764</v>
      </c>
      <c r="K36" s="293">
        <v>1544.4209751000001</v>
      </c>
      <c r="L36" s="293">
        <v>1555.7444413999999</v>
      </c>
      <c r="M36" s="293">
        <v>1568.6149263800003</v>
      </c>
      <c r="N36" s="293">
        <v>1793.7496343399998</v>
      </c>
      <c r="O36" s="293">
        <v>1648.2172979399998</v>
      </c>
      <c r="P36" s="293">
        <v>1651.2146353799997</v>
      </c>
      <c r="Q36" s="256" t="s">
        <v>482</v>
      </c>
    </row>
    <row r="37" spans="1:17" s="299" customFormat="1">
      <c r="A37" s="40" t="s">
        <v>921</v>
      </c>
      <c r="B37" s="297" t="s">
        <v>78</v>
      </c>
      <c r="C37" s="34" t="s">
        <v>78</v>
      </c>
      <c r="D37" s="298">
        <v>3609.1672502799997</v>
      </c>
      <c r="E37" s="298">
        <v>3662.5758430000001</v>
      </c>
      <c r="F37" s="298">
        <v>3705.0602136700004</v>
      </c>
      <c r="G37" s="298">
        <v>3777.1225599399995</v>
      </c>
      <c r="H37" s="298">
        <v>3799.6078768000007</v>
      </c>
      <c r="I37" s="298">
        <v>3844.2196177800006</v>
      </c>
      <c r="J37" s="298">
        <v>4042.6234628000002</v>
      </c>
      <c r="K37" s="298">
        <v>4144.2435299600011</v>
      </c>
      <c r="L37" s="298">
        <v>4243.2118383699999</v>
      </c>
      <c r="M37" s="298">
        <v>4302.7980635399999</v>
      </c>
      <c r="N37" s="298">
        <v>4666.8013682999999</v>
      </c>
      <c r="O37" s="298">
        <v>4619.8317121600003</v>
      </c>
      <c r="P37" s="298">
        <v>4680.4597161599995</v>
      </c>
      <c r="Q37" s="229" t="s">
        <v>345</v>
      </c>
    </row>
    <row r="38" spans="1:17" s="299" customFormat="1">
      <c r="A38" s="40" t="s">
        <v>32</v>
      </c>
      <c r="B38" s="297" t="s">
        <v>79</v>
      </c>
      <c r="C38" s="40" t="s">
        <v>650</v>
      </c>
      <c r="D38" s="300"/>
      <c r="E38" s="300"/>
      <c r="F38" s="300"/>
      <c r="G38" s="300"/>
      <c r="H38" s="300"/>
      <c r="I38" s="300"/>
      <c r="J38" s="300"/>
      <c r="K38" s="300"/>
      <c r="L38" s="300"/>
      <c r="M38" s="300"/>
      <c r="N38" s="300"/>
      <c r="O38" s="300"/>
      <c r="P38" s="300"/>
      <c r="Q38" s="264" t="s">
        <v>700</v>
      </c>
    </row>
    <row r="39" spans="1:17">
      <c r="A39" s="28" t="s">
        <v>922</v>
      </c>
      <c r="B39" s="291" t="s">
        <v>922</v>
      </c>
      <c r="C39" s="254" t="s">
        <v>651</v>
      </c>
      <c r="D39" s="292"/>
      <c r="E39" s="292"/>
      <c r="F39" s="292"/>
      <c r="G39" s="292"/>
      <c r="H39" s="292"/>
      <c r="I39" s="292"/>
      <c r="J39" s="292"/>
      <c r="K39" s="292"/>
      <c r="L39" s="292"/>
      <c r="M39" s="292"/>
      <c r="N39" s="292"/>
      <c r="O39" s="292"/>
      <c r="P39" s="292"/>
      <c r="Q39" s="149" t="s">
        <v>701</v>
      </c>
    </row>
    <row r="40" spans="1:17">
      <c r="A40" s="28" t="s">
        <v>890</v>
      </c>
      <c r="B40" s="296"/>
      <c r="C40" s="255" t="s">
        <v>652</v>
      </c>
      <c r="D40" s="292"/>
      <c r="E40" s="292"/>
      <c r="F40" s="292"/>
      <c r="G40" s="292"/>
      <c r="H40" s="292"/>
      <c r="I40" s="292"/>
      <c r="J40" s="292"/>
      <c r="K40" s="292"/>
      <c r="L40" s="292"/>
      <c r="M40" s="292"/>
      <c r="N40" s="292"/>
      <c r="O40" s="292"/>
      <c r="P40" s="292"/>
      <c r="Q40" s="150" t="s">
        <v>702</v>
      </c>
    </row>
    <row r="41" spans="1:17">
      <c r="A41" s="28" t="s">
        <v>923</v>
      </c>
      <c r="B41" s="296"/>
      <c r="C41" s="265" t="s">
        <v>729</v>
      </c>
      <c r="D41" s="293">
        <v>43.555477720000006</v>
      </c>
      <c r="E41" s="293">
        <v>46.407299530000003</v>
      </c>
      <c r="F41" s="293">
        <v>37.344910890000001</v>
      </c>
      <c r="G41" s="293">
        <v>40.902079740000005</v>
      </c>
      <c r="H41" s="293">
        <v>38.867212559999999</v>
      </c>
      <c r="I41" s="293">
        <v>45.624054180000009</v>
      </c>
      <c r="J41" s="293">
        <v>39.36300923000001</v>
      </c>
      <c r="K41" s="293">
        <v>42.35863483</v>
      </c>
      <c r="L41" s="293">
        <v>39.083104319999997</v>
      </c>
      <c r="M41" s="293">
        <v>45.01007826</v>
      </c>
      <c r="N41" s="293">
        <v>53.156870519999998</v>
      </c>
      <c r="O41" s="293">
        <v>57.830107479999988</v>
      </c>
      <c r="P41" s="293">
        <v>48.100769500000006</v>
      </c>
      <c r="Q41" s="266" t="s">
        <v>748</v>
      </c>
    </row>
    <row r="42" spans="1:17">
      <c r="A42" s="28" t="s">
        <v>914</v>
      </c>
      <c r="B42" s="296"/>
      <c r="C42" s="265" t="s">
        <v>730</v>
      </c>
      <c r="D42" s="293">
        <v>65.515088169999999</v>
      </c>
      <c r="E42" s="293">
        <v>63.756560929999999</v>
      </c>
      <c r="F42" s="293">
        <v>60.486321269999998</v>
      </c>
      <c r="G42" s="293">
        <v>61.337418339999999</v>
      </c>
      <c r="H42" s="293">
        <v>57.742955160000015</v>
      </c>
      <c r="I42" s="293">
        <v>64.569288869999994</v>
      </c>
      <c r="J42" s="293">
        <v>80.263209709999998</v>
      </c>
      <c r="K42" s="293">
        <v>88.948364829999989</v>
      </c>
      <c r="L42" s="293">
        <v>88.730643609999987</v>
      </c>
      <c r="M42" s="293">
        <v>93.925065680000017</v>
      </c>
      <c r="N42" s="293">
        <v>90.209410109999993</v>
      </c>
      <c r="O42" s="293">
        <v>98.698333300000002</v>
      </c>
      <c r="P42" s="293">
        <v>96.476944380000006</v>
      </c>
      <c r="Q42" s="266" t="s">
        <v>749</v>
      </c>
    </row>
    <row r="43" spans="1:17">
      <c r="A43" s="376"/>
      <c r="B43" s="291" t="s">
        <v>798</v>
      </c>
      <c r="C43" s="265" t="s">
        <v>731</v>
      </c>
      <c r="D43" s="293">
        <v>126.13526020999998</v>
      </c>
      <c r="E43" s="293">
        <v>129.08390049000002</v>
      </c>
      <c r="F43" s="293">
        <v>139.65261612000003</v>
      </c>
      <c r="G43" s="293">
        <v>147.61228925</v>
      </c>
      <c r="H43" s="293">
        <v>146.48931722999998</v>
      </c>
      <c r="I43" s="293">
        <v>138.69446872999998</v>
      </c>
      <c r="J43" s="293">
        <v>155.05585630000002</v>
      </c>
      <c r="K43" s="293">
        <v>158.92983362000001</v>
      </c>
      <c r="L43" s="293">
        <v>151.39905679000003</v>
      </c>
      <c r="M43" s="293">
        <v>149.48583993000003</v>
      </c>
      <c r="N43" s="293">
        <v>147.19568989999999</v>
      </c>
      <c r="O43" s="293">
        <v>149.40979234999998</v>
      </c>
      <c r="P43" s="293">
        <v>152.44349593999996</v>
      </c>
      <c r="Q43" s="266" t="s">
        <v>750</v>
      </c>
    </row>
    <row r="44" spans="1:17">
      <c r="A44" s="376"/>
      <c r="B44" s="291" t="s">
        <v>799</v>
      </c>
      <c r="C44" s="265" t="s">
        <v>732</v>
      </c>
      <c r="D44" s="293">
        <v>19.843442609999997</v>
      </c>
      <c r="E44" s="293">
        <v>19.908128219999998</v>
      </c>
      <c r="F44" s="293">
        <v>18.973198610000001</v>
      </c>
      <c r="G44" s="293">
        <v>19.854425010000003</v>
      </c>
      <c r="H44" s="293">
        <v>19.734767220000002</v>
      </c>
      <c r="I44" s="293">
        <v>21.226966789999999</v>
      </c>
      <c r="J44" s="293">
        <v>21.002988510000002</v>
      </c>
      <c r="K44" s="293">
        <v>21.584519110000006</v>
      </c>
      <c r="L44" s="293">
        <v>21.875891159999998</v>
      </c>
      <c r="M44" s="293">
        <v>21.889528430000002</v>
      </c>
      <c r="N44" s="293">
        <v>21.403698609999996</v>
      </c>
      <c r="O44" s="293">
        <v>21.613838909999998</v>
      </c>
      <c r="P44" s="293">
        <v>22.266973060000002</v>
      </c>
      <c r="Q44" s="266" t="s">
        <v>751</v>
      </c>
    </row>
    <row r="45" spans="1:17">
      <c r="A45" s="28" t="s">
        <v>924</v>
      </c>
      <c r="B45" s="296"/>
      <c r="C45" s="265" t="s">
        <v>733</v>
      </c>
      <c r="D45" s="293">
        <v>172.62204449000001</v>
      </c>
      <c r="E45" s="293">
        <v>168.53731399</v>
      </c>
      <c r="F45" s="293">
        <v>168.52636661999998</v>
      </c>
      <c r="G45" s="293">
        <v>173.78060395000003</v>
      </c>
      <c r="H45" s="293">
        <v>160.35662506</v>
      </c>
      <c r="I45" s="293">
        <v>142.12655748000003</v>
      </c>
      <c r="J45" s="293">
        <v>134.74943623999997</v>
      </c>
      <c r="K45" s="293">
        <v>158.81666065999997</v>
      </c>
      <c r="L45" s="293">
        <v>164.34691323000001</v>
      </c>
      <c r="M45" s="293">
        <v>171.89650528999999</v>
      </c>
      <c r="N45" s="293">
        <v>180.13248920000001</v>
      </c>
      <c r="O45" s="293">
        <v>193.08294172000001</v>
      </c>
      <c r="P45" s="293">
        <v>190.99206472999998</v>
      </c>
      <c r="Q45" s="266" t="s">
        <v>752</v>
      </c>
    </row>
    <row r="46" spans="1:17" ht="18">
      <c r="A46" s="28" t="s">
        <v>925</v>
      </c>
      <c r="B46" s="296"/>
      <c r="C46" s="265" t="s">
        <v>734</v>
      </c>
      <c r="D46" s="293">
        <v>74.624252089999985</v>
      </c>
      <c r="E46" s="293">
        <v>76.723454480000001</v>
      </c>
      <c r="F46" s="293">
        <v>78.005389820000005</v>
      </c>
      <c r="G46" s="293">
        <v>71.982008269999994</v>
      </c>
      <c r="H46" s="293">
        <v>68.672664230000009</v>
      </c>
      <c r="I46" s="293">
        <v>72.744351449999996</v>
      </c>
      <c r="J46" s="293">
        <v>72.474113740000021</v>
      </c>
      <c r="K46" s="293">
        <v>81.580955299999999</v>
      </c>
      <c r="L46" s="293">
        <v>86.618210660000017</v>
      </c>
      <c r="M46" s="293">
        <v>83.713942169999996</v>
      </c>
      <c r="N46" s="293">
        <v>87.912150710000006</v>
      </c>
      <c r="O46" s="293">
        <v>85.123564070000015</v>
      </c>
      <c r="P46" s="293">
        <v>85.235729710000001</v>
      </c>
      <c r="Q46" s="266" t="s">
        <v>753</v>
      </c>
    </row>
    <row r="47" spans="1:17" ht="18">
      <c r="A47" s="28" t="s">
        <v>926</v>
      </c>
      <c r="B47" s="296"/>
      <c r="C47" s="265" t="s">
        <v>735</v>
      </c>
      <c r="D47" s="293">
        <v>31.816419799999998</v>
      </c>
      <c r="E47" s="293">
        <v>35.071263649999999</v>
      </c>
      <c r="F47" s="293">
        <v>34.77304161</v>
      </c>
      <c r="G47" s="293">
        <v>36.27778241</v>
      </c>
      <c r="H47" s="293">
        <v>37.099396659999996</v>
      </c>
      <c r="I47" s="293">
        <v>42.707871239999996</v>
      </c>
      <c r="J47" s="293">
        <v>36.933115270000002</v>
      </c>
      <c r="K47" s="293">
        <v>34.284921560000001</v>
      </c>
      <c r="L47" s="293">
        <v>48.308038230000008</v>
      </c>
      <c r="M47" s="293">
        <v>43.503740589999992</v>
      </c>
      <c r="N47" s="293">
        <v>43.142476610000003</v>
      </c>
      <c r="O47" s="293">
        <v>38.959709910000001</v>
      </c>
      <c r="P47" s="293">
        <v>37.698822139999997</v>
      </c>
      <c r="Q47" s="266" t="s">
        <v>754</v>
      </c>
    </row>
    <row r="48" spans="1:17" ht="18">
      <c r="A48" s="28" t="s">
        <v>927</v>
      </c>
      <c r="B48" s="296"/>
      <c r="C48" s="265" t="s">
        <v>736</v>
      </c>
      <c r="D48" s="293">
        <v>4.9744905299999997</v>
      </c>
      <c r="E48" s="293">
        <v>4.9850682200000005</v>
      </c>
      <c r="F48" s="293">
        <v>5.3990209399999998</v>
      </c>
      <c r="G48" s="293">
        <v>5.6951970500000009</v>
      </c>
      <c r="H48" s="293">
        <v>5.8564465400000003</v>
      </c>
      <c r="I48" s="293">
        <v>6.2116709400000003</v>
      </c>
      <c r="J48" s="293">
        <v>6.36015964</v>
      </c>
      <c r="K48" s="293">
        <v>6.2512023400000007</v>
      </c>
      <c r="L48" s="293">
        <v>5.3837658300000006</v>
      </c>
      <c r="M48" s="293">
        <v>5.7324401900000002</v>
      </c>
      <c r="N48" s="293">
        <v>5.8260698600000005</v>
      </c>
      <c r="O48" s="293">
        <v>6.7991961399999994</v>
      </c>
      <c r="P48" s="293">
        <v>6.3169039099999988</v>
      </c>
      <c r="Q48" s="266" t="s">
        <v>755</v>
      </c>
    </row>
    <row r="49" spans="1:17">
      <c r="A49" s="376"/>
      <c r="B49" s="296"/>
      <c r="C49" s="265" t="s">
        <v>737</v>
      </c>
      <c r="D49" s="292" t="s">
        <v>303</v>
      </c>
      <c r="E49" s="292" t="s">
        <v>303</v>
      </c>
      <c r="F49" s="292" t="s">
        <v>303</v>
      </c>
      <c r="G49" s="292" t="s">
        <v>303</v>
      </c>
      <c r="H49" s="292" t="s">
        <v>303</v>
      </c>
      <c r="I49" s="292" t="s">
        <v>303</v>
      </c>
      <c r="J49" s="292" t="s">
        <v>303</v>
      </c>
      <c r="K49" s="292" t="s">
        <v>303</v>
      </c>
      <c r="L49" s="292" t="s">
        <v>303</v>
      </c>
      <c r="M49" s="292" t="s">
        <v>303</v>
      </c>
      <c r="N49" s="292" t="s">
        <v>303</v>
      </c>
      <c r="O49" s="292" t="s">
        <v>303</v>
      </c>
      <c r="P49" s="292" t="s">
        <v>303</v>
      </c>
      <c r="Q49" s="266" t="s">
        <v>756</v>
      </c>
    </row>
    <row r="50" spans="1:17">
      <c r="A50" s="376"/>
      <c r="B50" s="296"/>
      <c r="C50" s="265" t="s">
        <v>738</v>
      </c>
      <c r="D50" s="292" t="s">
        <v>303</v>
      </c>
      <c r="E50" s="292" t="s">
        <v>303</v>
      </c>
      <c r="F50" s="292" t="s">
        <v>303</v>
      </c>
      <c r="G50" s="292" t="s">
        <v>303</v>
      </c>
      <c r="H50" s="292" t="s">
        <v>303</v>
      </c>
      <c r="I50" s="292" t="s">
        <v>303</v>
      </c>
      <c r="J50" s="292" t="s">
        <v>303</v>
      </c>
      <c r="K50" s="292" t="s">
        <v>303</v>
      </c>
      <c r="L50" s="292" t="s">
        <v>303</v>
      </c>
      <c r="M50" s="292" t="s">
        <v>303</v>
      </c>
      <c r="N50" s="292" t="s">
        <v>303</v>
      </c>
      <c r="O50" s="292" t="s">
        <v>303</v>
      </c>
      <c r="P50" s="292" t="s">
        <v>303</v>
      </c>
      <c r="Q50" s="266" t="s">
        <v>757</v>
      </c>
    </row>
    <row r="51" spans="1:17">
      <c r="A51" s="376"/>
      <c r="B51" s="296"/>
      <c r="C51" s="267" t="s">
        <v>739</v>
      </c>
      <c r="D51" s="292" t="s">
        <v>303</v>
      </c>
      <c r="E51" s="292" t="s">
        <v>303</v>
      </c>
      <c r="F51" s="292" t="s">
        <v>303</v>
      </c>
      <c r="G51" s="292" t="s">
        <v>303</v>
      </c>
      <c r="H51" s="292" t="s">
        <v>303</v>
      </c>
      <c r="I51" s="292" t="s">
        <v>303</v>
      </c>
      <c r="J51" s="292" t="s">
        <v>303</v>
      </c>
      <c r="K51" s="292" t="s">
        <v>303</v>
      </c>
      <c r="L51" s="292" t="s">
        <v>303</v>
      </c>
      <c r="M51" s="292" t="s">
        <v>303</v>
      </c>
      <c r="N51" s="292" t="s">
        <v>303</v>
      </c>
      <c r="O51" s="292" t="s">
        <v>303</v>
      </c>
      <c r="P51" s="292" t="s">
        <v>303</v>
      </c>
      <c r="Q51" s="266" t="s">
        <v>758</v>
      </c>
    </row>
    <row r="52" spans="1:17">
      <c r="A52" s="376"/>
      <c r="B52" s="291" t="s">
        <v>800</v>
      </c>
      <c r="C52" s="267" t="s">
        <v>740</v>
      </c>
      <c r="D52" s="293">
        <v>5.2751666099999994</v>
      </c>
      <c r="E52" s="293">
        <v>4.8762323500000004</v>
      </c>
      <c r="F52" s="293">
        <v>4.3692297099999999</v>
      </c>
      <c r="G52" s="293">
        <v>4.6017818599999991</v>
      </c>
      <c r="H52" s="293">
        <v>4.6024914400000005</v>
      </c>
      <c r="I52" s="293">
        <v>5.3607676900000003</v>
      </c>
      <c r="J52" s="293">
        <v>4.7764651500000008</v>
      </c>
      <c r="K52" s="293">
        <v>4.9179971999999994</v>
      </c>
      <c r="L52" s="293">
        <v>8.2222909099999981</v>
      </c>
      <c r="M52" s="293">
        <v>5.9744190999999995</v>
      </c>
      <c r="N52" s="293">
        <v>5.8513581900000009</v>
      </c>
      <c r="O52" s="293">
        <v>6.2558059199999994</v>
      </c>
      <c r="P52" s="293">
        <v>6.2097056000000013</v>
      </c>
      <c r="Q52" s="266" t="s">
        <v>759</v>
      </c>
    </row>
    <row r="53" spans="1:17">
      <c r="A53" s="376"/>
      <c r="B53" s="291" t="s">
        <v>801</v>
      </c>
      <c r="C53" s="267" t="s">
        <v>741</v>
      </c>
      <c r="D53" s="293">
        <v>7.6473797099999992</v>
      </c>
      <c r="E53" s="293">
        <v>14.422009709999999</v>
      </c>
      <c r="F53" s="293">
        <v>13.537669709999999</v>
      </c>
      <c r="G53" s="293">
        <v>12.78235271</v>
      </c>
      <c r="H53" s="293">
        <v>8.0684897100000015</v>
      </c>
      <c r="I53" s="293">
        <v>15.73420471</v>
      </c>
      <c r="J53" s="293">
        <v>11.391420460000001</v>
      </c>
      <c r="K53" s="293">
        <v>11.79429275</v>
      </c>
      <c r="L53" s="293">
        <v>10.48850249</v>
      </c>
      <c r="M53" s="293">
        <v>10.31186943</v>
      </c>
      <c r="N53" s="293">
        <v>12.26726129</v>
      </c>
      <c r="O53" s="293">
        <v>11.906283850000001</v>
      </c>
      <c r="P53" s="293">
        <v>10.047935729999999</v>
      </c>
      <c r="Q53" s="266" t="s">
        <v>760</v>
      </c>
    </row>
    <row r="54" spans="1:17">
      <c r="A54" s="28" t="s">
        <v>802</v>
      </c>
      <c r="B54" s="291" t="s">
        <v>802</v>
      </c>
      <c r="C54" s="267" t="s">
        <v>742</v>
      </c>
      <c r="D54" s="293">
        <v>5.5098153699999992</v>
      </c>
      <c r="E54" s="293">
        <v>5.7525730500000005</v>
      </c>
      <c r="F54" s="293">
        <v>5.7017474200000002</v>
      </c>
      <c r="G54" s="293">
        <v>4.9147105699999996</v>
      </c>
      <c r="H54" s="293">
        <v>4.6907984300000001</v>
      </c>
      <c r="I54" s="293">
        <v>5.1352380300000009</v>
      </c>
      <c r="J54" s="293">
        <v>5.3980079700000001</v>
      </c>
      <c r="K54" s="293">
        <v>5.6239124899999995</v>
      </c>
      <c r="L54" s="293">
        <v>6.7511328299999995</v>
      </c>
      <c r="M54" s="293">
        <v>6.4648307300000001</v>
      </c>
      <c r="N54" s="293">
        <v>6.8864982699999997</v>
      </c>
      <c r="O54" s="293">
        <v>6.1006725799999995</v>
      </c>
      <c r="P54" s="293">
        <v>5.9082990300000011</v>
      </c>
      <c r="Q54" s="266" t="s">
        <v>761</v>
      </c>
    </row>
    <row r="55" spans="1:17">
      <c r="A55" s="376"/>
      <c r="B55" s="296"/>
      <c r="C55" s="267" t="s">
        <v>743</v>
      </c>
      <c r="D55" s="292" t="s">
        <v>303</v>
      </c>
      <c r="E55" s="292" t="s">
        <v>303</v>
      </c>
      <c r="F55" s="292" t="s">
        <v>303</v>
      </c>
      <c r="G55" s="292" t="s">
        <v>303</v>
      </c>
      <c r="H55" s="292" t="s">
        <v>303</v>
      </c>
      <c r="I55" s="292" t="s">
        <v>303</v>
      </c>
      <c r="J55" s="292" t="s">
        <v>303</v>
      </c>
      <c r="K55" s="292" t="s">
        <v>303</v>
      </c>
      <c r="L55" s="292" t="s">
        <v>303</v>
      </c>
      <c r="M55" s="292" t="s">
        <v>303</v>
      </c>
      <c r="N55" s="292" t="s">
        <v>303</v>
      </c>
      <c r="O55" s="292" t="s">
        <v>303</v>
      </c>
      <c r="P55" s="292" t="s">
        <v>303</v>
      </c>
      <c r="Q55" s="266" t="s">
        <v>762</v>
      </c>
    </row>
    <row r="56" spans="1:17">
      <c r="A56" s="28" t="s">
        <v>803</v>
      </c>
      <c r="B56" s="291" t="s">
        <v>803</v>
      </c>
      <c r="C56" s="267" t="s">
        <v>744</v>
      </c>
      <c r="D56" s="293">
        <v>609.44999776999998</v>
      </c>
      <c r="E56" s="293">
        <v>618.86193204000006</v>
      </c>
      <c r="F56" s="293">
        <v>628.66000897000004</v>
      </c>
      <c r="G56" s="293">
        <v>638.5037718000001</v>
      </c>
      <c r="H56" s="293">
        <v>654.57778588999997</v>
      </c>
      <c r="I56" s="293">
        <v>665.34504367</v>
      </c>
      <c r="J56" s="293">
        <v>745.0041859800001</v>
      </c>
      <c r="K56" s="293">
        <v>755.75803253000004</v>
      </c>
      <c r="L56" s="293">
        <v>783.62266395000006</v>
      </c>
      <c r="M56" s="293">
        <v>808.14773522999985</v>
      </c>
      <c r="N56" s="293">
        <v>1051.0402924899997</v>
      </c>
      <c r="O56" s="293">
        <v>885.85114434000002</v>
      </c>
      <c r="P56" s="293">
        <v>902.0699724399999</v>
      </c>
      <c r="Q56" s="266" t="s">
        <v>763</v>
      </c>
    </row>
    <row r="57" spans="1:17">
      <c r="A57" s="28" t="s">
        <v>928</v>
      </c>
      <c r="B57" s="296"/>
      <c r="C57" s="267" t="s">
        <v>653</v>
      </c>
      <c r="D57" s="293">
        <v>1166.96883508</v>
      </c>
      <c r="E57" s="293">
        <v>1188.38573666</v>
      </c>
      <c r="F57" s="293">
        <v>1195.42952169</v>
      </c>
      <c r="G57" s="293">
        <v>1218.2444209600003</v>
      </c>
      <c r="H57" s="293">
        <v>1206.7589501299999</v>
      </c>
      <c r="I57" s="293">
        <v>1225.48048378</v>
      </c>
      <c r="J57" s="293">
        <v>1312.7719682000002</v>
      </c>
      <c r="K57" s="293">
        <v>1370.8493272199999</v>
      </c>
      <c r="L57" s="293">
        <v>1414.83021401</v>
      </c>
      <c r="M57" s="293">
        <v>1446.0559950299998</v>
      </c>
      <c r="N57" s="293">
        <v>1705.0242657599997</v>
      </c>
      <c r="O57" s="293">
        <v>1561.6313905700001</v>
      </c>
      <c r="P57" s="293">
        <v>1563.7676161699997</v>
      </c>
      <c r="Q57" s="266" t="s">
        <v>483</v>
      </c>
    </row>
    <row r="58" spans="1:17">
      <c r="A58" s="28" t="s">
        <v>891</v>
      </c>
      <c r="B58" s="296"/>
      <c r="C58" s="255" t="s">
        <v>654</v>
      </c>
      <c r="D58" s="293"/>
      <c r="E58" s="293"/>
      <c r="F58" s="293"/>
      <c r="G58" s="293"/>
      <c r="H58" s="293"/>
      <c r="I58" s="293"/>
      <c r="J58" s="293"/>
      <c r="K58" s="293"/>
      <c r="L58" s="293"/>
      <c r="M58" s="293"/>
      <c r="N58" s="293"/>
      <c r="O58" s="293"/>
      <c r="P58" s="293"/>
      <c r="Q58" s="150" t="s">
        <v>703</v>
      </c>
    </row>
    <row r="59" spans="1:17">
      <c r="A59" s="28" t="s">
        <v>892</v>
      </c>
      <c r="B59" s="296"/>
      <c r="C59" s="265" t="s">
        <v>745</v>
      </c>
      <c r="D59" s="293">
        <v>111.61423911</v>
      </c>
      <c r="E59" s="293">
        <v>117.42683362999999</v>
      </c>
      <c r="F59" s="293">
        <v>122.27898248000001</v>
      </c>
      <c r="G59" s="293">
        <v>130.76174266000001</v>
      </c>
      <c r="H59" s="293">
        <v>136.86414923999999</v>
      </c>
      <c r="I59" s="293">
        <v>143.19785900999997</v>
      </c>
      <c r="J59" s="293">
        <v>158.48632147000001</v>
      </c>
      <c r="K59" s="293">
        <v>169.72026770000002</v>
      </c>
      <c r="L59" s="293">
        <v>210.83273495</v>
      </c>
      <c r="M59" s="293">
        <v>233.51490265999999</v>
      </c>
      <c r="N59" s="293">
        <v>260.04588474999997</v>
      </c>
      <c r="O59" s="293">
        <v>274.59978373999996</v>
      </c>
      <c r="P59" s="293">
        <v>295.34121421000003</v>
      </c>
      <c r="Q59" s="266" t="s">
        <v>764</v>
      </c>
    </row>
    <row r="60" spans="1:17" ht="18">
      <c r="A60" s="28" t="s">
        <v>893</v>
      </c>
      <c r="B60" s="296"/>
      <c r="C60" s="265" t="s">
        <v>746</v>
      </c>
      <c r="D60" s="293">
        <v>358.50517917000008</v>
      </c>
      <c r="E60" s="293">
        <v>363.79477699</v>
      </c>
      <c r="F60" s="293">
        <v>365.85840421999995</v>
      </c>
      <c r="G60" s="293">
        <v>369.68849403000002</v>
      </c>
      <c r="H60" s="293">
        <v>383.40847936000006</v>
      </c>
      <c r="I60" s="293">
        <v>398.91987122</v>
      </c>
      <c r="J60" s="293">
        <v>409.33254707000009</v>
      </c>
      <c r="K60" s="293">
        <v>411.27343859000001</v>
      </c>
      <c r="L60" s="293">
        <v>410.42866852000003</v>
      </c>
      <c r="M60" s="293">
        <v>425.34336953000007</v>
      </c>
      <c r="N60" s="293">
        <v>441.09402955999991</v>
      </c>
      <c r="O60" s="293">
        <v>503.60983352000005</v>
      </c>
      <c r="P60" s="293">
        <v>500.65897050000001</v>
      </c>
      <c r="Q60" s="266" t="s">
        <v>765</v>
      </c>
    </row>
    <row r="61" spans="1:17">
      <c r="A61" s="28" t="s">
        <v>894</v>
      </c>
      <c r="B61" s="296"/>
      <c r="C61" s="265" t="s">
        <v>747</v>
      </c>
      <c r="D61" s="293">
        <v>138.12128217999998</v>
      </c>
      <c r="E61" s="293">
        <v>139.06655588000001</v>
      </c>
      <c r="F61" s="293">
        <v>146.81571163999999</v>
      </c>
      <c r="G61" s="293">
        <v>150.94043082999997</v>
      </c>
      <c r="H61" s="293">
        <v>152.19425132999999</v>
      </c>
      <c r="I61" s="293">
        <v>147.49682362999999</v>
      </c>
      <c r="J61" s="293">
        <v>140.63746621999999</v>
      </c>
      <c r="K61" s="293">
        <v>140.11589987000002</v>
      </c>
      <c r="L61" s="293">
        <v>137.42541657999999</v>
      </c>
      <c r="M61" s="293">
        <v>155.75579304999997</v>
      </c>
      <c r="N61" s="293">
        <v>158.30928560999999</v>
      </c>
      <c r="O61" s="293">
        <v>160.91101176000004</v>
      </c>
      <c r="P61" s="293">
        <v>166.91879226999998</v>
      </c>
      <c r="Q61" s="266" t="s">
        <v>766</v>
      </c>
    </row>
    <row r="62" spans="1:17">
      <c r="A62" s="28" t="s">
        <v>655</v>
      </c>
      <c r="B62" s="296"/>
      <c r="C62" s="265" t="s">
        <v>655</v>
      </c>
      <c r="D62" s="293">
        <v>608.24070046000008</v>
      </c>
      <c r="E62" s="293">
        <v>620.28816649999999</v>
      </c>
      <c r="F62" s="293">
        <v>634.95309834</v>
      </c>
      <c r="G62" s="293">
        <v>651.39066751999997</v>
      </c>
      <c r="H62" s="293">
        <v>672.46687993</v>
      </c>
      <c r="I62" s="293">
        <v>689.61455386</v>
      </c>
      <c r="J62" s="293">
        <v>708.45633476</v>
      </c>
      <c r="K62" s="293">
        <v>721.10960616000011</v>
      </c>
      <c r="L62" s="293">
        <v>758.68682005000005</v>
      </c>
      <c r="M62" s="293">
        <v>814.61406524000006</v>
      </c>
      <c r="N62" s="293">
        <v>859.44919991999984</v>
      </c>
      <c r="O62" s="293">
        <v>939.12062902000002</v>
      </c>
      <c r="P62" s="293">
        <v>962.91897698000002</v>
      </c>
      <c r="Q62" s="266" t="s">
        <v>484</v>
      </c>
    </row>
    <row r="63" spans="1:17">
      <c r="A63" s="28" t="s">
        <v>485</v>
      </c>
      <c r="B63" s="296"/>
      <c r="C63" s="255" t="s">
        <v>656</v>
      </c>
      <c r="D63" s="293">
        <v>0</v>
      </c>
      <c r="E63" s="293">
        <v>0</v>
      </c>
      <c r="F63" s="293">
        <v>0</v>
      </c>
      <c r="G63" s="293">
        <v>0</v>
      </c>
      <c r="H63" s="293">
        <v>0</v>
      </c>
      <c r="I63" s="293">
        <v>0</v>
      </c>
      <c r="J63" s="293">
        <v>0</v>
      </c>
      <c r="K63" s="293">
        <v>0.33</v>
      </c>
      <c r="L63" s="293">
        <v>0.33</v>
      </c>
      <c r="M63" s="293">
        <v>0.33</v>
      </c>
      <c r="N63" s="293">
        <v>0.33</v>
      </c>
      <c r="O63" s="293">
        <v>0.5</v>
      </c>
      <c r="P63" s="293">
        <v>0.5</v>
      </c>
      <c r="Q63" s="150" t="s">
        <v>656</v>
      </c>
    </row>
    <row r="64" spans="1:17">
      <c r="A64" s="28" t="s">
        <v>657</v>
      </c>
      <c r="B64" s="291" t="s">
        <v>87</v>
      </c>
      <c r="C64" s="255" t="s">
        <v>657</v>
      </c>
      <c r="D64" s="293">
        <v>1775.2095355400002</v>
      </c>
      <c r="E64" s="293">
        <v>1808.67390316</v>
      </c>
      <c r="F64" s="293">
        <v>1830.38262003</v>
      </c>
      <c r="G64" s="293">
        <v>1869.6350884800004</v>
      </c>
      <c r="H64" s="293">
        <v>1879.2258300599999</v>
      </c>
      <c r="I64" s="293">
        <v>1915.0950376400001</v>
      </c>
      <c r="J64" s="293">
        <v>2021.2283029600003</v>
      </c>
      <c r="K64" s="293">
        <v>2092.2889333799999</v>
      </c>
      <c r="L64" s="293">
        <v>2173.8470340599997</v>
      </c>
      <c r="M64" s="293">
        <v>2261.0000602699997</v>
      </c>
      <c r="N64" s="293">
        <v>2564.8034656799996</v>
      </c>
      <c r="O64" s="293">
        <v>2501.2520195900001</v>
      </c>
      <c r="P64" s="293">
        <v>2527.1865931499997</v>
      </c>
      <c r="Q64" s="150" t="s">
        <v>459</v>
      </c>
    </row>
    <row r="65" spans="1:17">
      <c r="A65" s="376"/>
      <c r="B65" s="291" t="s">
        <v>88</v>
      </c>
      <c r="C65" s="254" t="s">
        <v>658</v>
      </c>
      <c r="D65" s="293">
        <v>0</v>
      </c>
      <c r="E65" s="293">
        <v>0</v>
      </c>
      <c r="F65" s="293">
        <v>0</v>
      </c>
      <c r="G65" s="293">
        <v>0</v>
      </c>
      <c r="H65" s="293">
        <v>0</v>
      </c>
      <c r="I65" s="293">
        <v>0</v>
      </c>
      <c r="J65" s="293">
        <v>0</v>
      </c>
      <c r="K65" s="293">
        <v>0</v>
      </c>
      <c r="L65" s="293">
        <v>0</v>
      </c>
      <c r="M65" s="293">
        <v>0</v>
      </c>
      <c r="N65" s="293">
        <v>0</v>
      </c>
      <c r="O65" s="293">
        <v>0</v>
      </c>
      <c r="P65" s="293">
        <v>0</v>
      </c>
      <c r="Q65" s="149" t="s">
        <v>704</v>
      </c>
    </row>
    <row r="66" spans="1:17">
      <c r="A66" s="28" t="s">
        <v>929</v>
      </c>
      <c r="B66" s="291" t="s">
        <v>930</v>
      </c>
      <c r="C66" s="254" t="s">
        <v>659</v>
      </c>
      <c r="D66" s="292"/>
      <c r="E66" s="292"/>
      <c r="F66" s="292"/>
      <c r="G66" s="292"/>
      <c r="H66" s="292"/>
      <c r="I66" s="292"/>
      <c r="J66" s="292"/>
      <c r="K66" s="292"/>
      <c r="L66" s="292"/>
      <c r="M66" s="292"/>
      <c r="N66" s="292"/>
      <c r="O66" s="292"/>
      <c r="P66" s="292"/>
      <c r="Q66" s="149" t="s">
        <v>705</v>
      </c>
    </row>
    <row r="67" spans="1:17">
      <c r="A67" s="376"/>
      <c r="B67" s="291" t="s">
        <v>804</v>
      </c>
      <c r="C67" s="255" t="s">
        <v>660</v>
      </c>
      <c r="D67" s="293">
        <v>823.01789094000003</v>
      </c>
      <c r="E67" s="293">
        <v>823.01789094000003</v>
      </c>
      <c r="F67" s="293">
        <v>823.01789094000003</v>
      </c>
      <c r="G67" s="293">
        <v>823.01789094000003</v>
      </c>
      <c r="H67" s="293">
        <v>823.01789094000003</v>
      </c>
      <c r="I67" s="293">
        <v>825.51789094000003</v>
      </c>
      <c r="J67" s="293">
        <v>889.23030717999995</v>
      </c>
      <c r="K67" s="293">
        <v>889.56173246000003</v>
      </c>
      <c r="L67" s="293">
        <v>889.56208945999992</v>
      </c>
      <c r="M67" s="293">
        <v>863.56209046000015</v>
      </c>
      <c r="N67" s="293">
        <v>938.56209046000015</v>
      </c>
      <c r="O67" s="293">
        <v>938.56209046000015</v>
      </c>
      <c r="P67" s="293">
        <v>938.55741746000001</v>
      </c>
      <c r="Q67" s="256" t="s">
        <v>706</v>
      </c>
    </row>
    <row r="68" spans="1:17">
      <c r="A68" s="28" t="s">
        <v>895</v>
      </c>
      <c r="B68" s="296"/>
      <c r="C68" s="255" t="s">
        <v>661</v>
      </c>
      <c r="D68" s="293">
        <v>264.34764692000005</v>
      </c>
      <c r="E68" s="293">
        <v>273.85598947000005</v>
      </c>
      <c r="F68" s="293">
        <v>278.00351750000004</v>
      </c>
      <c r="G68" s="293">
        <v>279.30454849000006</v>
      </c>
      <c r="H68" s="293">
        <v>276.75189169000004</v>
      </c>
      <c r="I68" s="293">
        <v>305.76521249999996</v>
      </c>
      <c r="J68" s="293">
        <v>299.28882108000005</v>
      </c>
      <c r="K68" s="293">
        <v>318.56069946999992</v>
      </c>
      <c r="L68" s="293">
        <v>313.75125529000002</v>
      </c>
      <c r="M68" s="293">
        <v>305.00640921999997</v>
      </c>
      <c r="N68" s="293">
        <v>305.96194047999995</v>
      </c>
      <c r="O68" s="293">
        <v>294.44207652000006</v>
      </c>
      <c r="P68" s="293">
        <v>312.30202617000003</v>
      </c>
      <c r="Q68" s="256" t="s">
        <v>707</v>
      </c>
    </row>
    <row r="69" spans="1:17">
      <c r="A69" s="376"/>
      <c r="B69" s="291" t="s">
        <v>805</v>
      </c>
      <c r="C69" s="255" t="s">
        <v>662</v>
      </c>
      <c r="D69" s="293">
        <v>0</v>
      </c>
      <c r="E69" s="293">
        <v>0</v>
      </c>
      <c r="F69" s="293">
        <v>0</v>
      </c>
      <c r="G69" s="293">
        <v>0</v>
      </c>
      <c r="H69" s="293">
        <v>0</v>
      </c>
      <c r="I69" s="293">
        <v>0</v>
      </c>
      <c r="J69" s="293">
        <v>0</v>
      </c>
      <c r="K69" s="293">
        <v>0</v>
      </c>
      <c r="L69" s="293">
        <v>0</v>
      </c>
      <c r="M69" s="293">
        <v>0</v>
      </c>
      <c r="N69" s="293">
        <v>0</v>
      </c>
      <c r="O69" s="293">
        <v>0</v>
      </c>
      <c r="P69" s="293">
        <v>0</v>
      </c>
      <c r="Q69" s="256" t="s">
        <v>708</v>
      </c>
    </row>
    <row r="70" spans="1:17">
      <c r="A70" s="376"/>
      <c r="B70" s="291" t="s">
        <v>239</v>
      </c>
      <c r="C70" s="255" t="s">
        <v>663</v>
      </c>
      <c r="D70" s="293">
        <v>133.10191211999998</v>
      </c>
      <c r="E70" s="293">
        <v>133.10191211999998</v>
      </c>
      <c r="F70" s="293">
        <v>133.10191211999998</v>
      </c>
      <c r="G70" s="293">
        <v>133.10191211999998</v>
      </c>
      <c r="H70" s="293">
        <v>133.10191211999998</v>
      </c>
      <c r="I70" s="293">
        <v>133.10191211999998</v>
      </c>
      <c r="J70" s="293">
        <v>162.58176212000001</v>
      </c>
      <c r="K70" s="293">
        <v>162.58176212000001</v>
      </c>
      <c r="L70" s="293">
        <v>162.58176212000001</v>
      </c>
      <c r="M70" s="293">
        <v>162.58176212000001</v>
      </c>
      <c r="N70" s="293">
        <v>176.59830717000003</v>
      </c>
      <c r="O70" s="293">
        <v>176.59830717000003</v>
      </c>
      <c r="P70" s="293">
        <v>176.83098439</v>
      </c>
      <c r="Q70" s="256" t="s">
        <v>369</v>
      </c>
    </row>
    <row r="71" spans="1:17">
      <c r="A71" s="28" t="s">
        <v>806</v>
      </c>
      <c r="B71" s="291" t="s">
        <v>806</v>
      </c>
      <c r="C71" s="255" t="s">
        <v>664</v>
      </c>
      <c r="D71" s="293">
        <v>-9.41386535</v>
      </c>
      <c r="E71" s="293">
        <v>-12.177484310000001</v>
      </c>
      <c r="F71" s="293">
        <v>-12.318585760000001</v>
      </c>
      <c r="G71" s="293">
        <v>-13.9885743</v>
      </c>
      <c r="H71" s="293">
        <v>-14.51646156</v>
      </c>
      <c r="I71" s="293">
        <v>-11.006991879999999</v>
      </c>
      <c r="J71" s="293">
        <v>-11.149717880000001</v>
      </c>
      <c r="K71" s="293">
        <v>-10.587120700000002</v>
      </c>
      <c r="L71" s="293">
        <v>-9.2664828899999989</v>
      </c>
      <c r="M71" s="293">
        <v>-7.4091204999999993</v>
      </c>
      <c r="N71" s="293">
        <v>-7.7930904600000002</v>
      </c>
      <c r="O71" s="293">
        <v>-7.1939258099999996</v>
      </c>
      <c r="P71" s="293">
        <v>-6.7491724900000003</v>
      </c>
      <c r="Q71" s="256" t="s">
        <v>709</v>
      </c>
    </row>
    <row r="72" spans="1:17" s="303" customFormat="1" hidden="1">
      <c r="A72" s="389" t="s">
        <v>665</v>
      </c>
      <c r="B72" s="301"/>
      <c r="C72" s="268" t="s">
        <v>665</v>
      </c>
      <c r="D72" s="302" t="e">
        <v>#REF!</v>
      </c>
      <c r="E72" s="302" t="e">
        <v>#REF!</v>
      </c>
      <c r="F72" s="302" t="e">
        <v>#REF!</v>
      </c>
      <c r="G72" s="302" t="e">
        <v>#REF!</v>
      </c>
      <c r="H72" s="302" t="e">
        <v>#REF!</v>
      </c>
      <c r="I72" s="302" t="e">
        <v>#REF!</v>
      </c>
      <c r="J72" s="302" t="e">
        <v>#REF!</v>
      </c>
      <c r="K72" s="302" t="e">
        <v>#REF!</v>
      </c>
      <c r="L72" s="302" t="e">
        <v>#REF!</v>
      </c>
      <c r="M72" s="302" t="e">
        <v>#REF!</v>
      </c>
      <c r="N72" s="302" t="e">
        <v>#REF!</v>
      </c>
      <c r="O72" s="302" t="e">
        <v>#REF!</v>
      </c>
      <c r="P72" s="302" t="e">
        <v>#REF!</v>
      </c>
      <c r="Q72" s="269"/>
    </row>
    <row r="73" spans="1:17">
      <c r="A73" s="376"/>
      <c r="B73" s="291" t="s">
        <v>807</v>
      </c>
      <c r="C73" s="255" t="s">
        <v>666</v>
      </c>
      <c r="D73" s="293">
        <v>1.7252371900000001</v>
      </c>
      <c r="E73" s="293">
        <v>1.7252371900000001</v>
      </c>
      <c r="F73" s="293">
        <v>1.7252371900000001</v>
      </c>
      <c r="G73" s="293">
        <v>1.7252371900000001</v>
      </c>
      <c r="H73" s="293">
        <v>1.7252371900000001</v>
      </c>
      <c r="I73" s="293">
        <v>0</v>
      </c>
      <c r="J73" s="293">
        <v>0</v>
      </c>
      <c r="K73" s="293">
        <v>0</v>
      </c>
      <c r="L73" s="293">
        <v>0</v>
      </c>
      <c r="M73" s="293">
        <v>0</v>
      </c>
      <c r="N73" s="293">
        <v>0</v>
      </c>
      <c r="O73" s="293">
        <v>0</v>
      </c>
      <c r="P73" s="293">
        <v>0</v>
      </c>
      <c r="Q73" s="256" t="s">
        <v>710</v>
      </c>
    </row>
    <row r="74" spans="1:17">
      <c r="A74" s="376"/>
      <c r="B74" s="291" t="s">
        <v>808</v>
      </c>
      <c r="C74" s="255" t="s">
        <v>667</v>
      </c>
      <c r="D74" s="293">
        <v>621.17886441000007</v>
      </c>
      <c r="E74" s="293">
        <v>634.37841458999992</v>
      </c>
      <c r="F74" s="293">
        <v>651.14760231000025</v>
      </c>
      <c r="G74" s="293">
        <v>684.32645923000007</v>
      </c>
      <c r="H74" s="293">
        <v>700.30187070000022</v>
      </c>
      <c r="I74" s="293">
        <v>675.74641654999982</v>
      </c>
      <c r="J74" s="293">
        <v>681.44398218000015</v>
      </c>
      <c r="K74" s="293">
        <v>691.83750722000002</v>
      </c>
      <c r="L74" s="293">
        <v>712.73616756000001</v>
      </c>
      <c r="M74" s="293">
        <v>717.99193356000012</v>
      </c>
      <c r="N74" s="293">
        <v>688.52533190999998</v>
      </c>
      <c r="O74" s="293">
        <v>716.17114314000003</v>
      </c>
      <c r="P74" s="293">
        <v>732.97542161000001</v>
      </c>
      <c r="Q74" s="256" t="s">
        <v>711</v>
      </c>
    </row>
    <row r="75" spans="1:17">
      <c r="A75" s="28" t="s">
        <v>896</v>
      </c>
      <c r="B75" s="296"/>
      <c r="C75" s="255" t="s">
        <v>668</v>
      </c>
      <c r="D75" s="293">
        <v>0</v>
      </c>
      <c r="E75" s="293">
        <v>0</v>
      </c>
      <c r="F75" s="293">
        <v>0</v>
      </c>
      <c r="G75" s="293">
        <v>0</v>
      </c>
      <c r="H75" s="293">
        <v>0</v>
      </c>
      <c r="I75" s="293">
        <v>0</v>
      </c>
      <c r="J75" s="293">
        <v>0</v>
      </c>
      <c r="K75" s="293">
        <v>0</v>
      </c>
      <c r="L75" s="293">
        <v>0</v>
      </c>
      <c r="M75" s="293">
        <v>0</v>
      </c>
      <c r="N75" s="293">
        <v>0</v>
      </c>
      <c r="O75" s="293">
        <v>0</v>
      </c>
      <c r="P75" s="293">
        <v>0</v>
      </c>
      <c r="Q75" s="256" t="s">
        <v>712</v>
      </c>
    </row>
    <row r="76" spans="1:17">
      <c r="A76" s="28" t="s">
        <v>727</v>
      </c>
      <c r="B76" s="291" t="s">
        <v>95</v>
      </c>
      <c r="C76" s="255" t="s">
        <v>95</v>
      </c>
      <c r="D76" s="293">
        <v>1833.9576862199999</v>
      </c>
      <c r="E76" s="293">
        <v>1853.9019600099998</v>
      </c>
      <c r="F76" s="293">
        <v>1874.6775742899999</v>
      </c>
      <c r="G76" s="293">
        <v>1907.4874736500001</v>
      </c>
      <c r="H76" s="293">
        <v>1920.38234109</v>
      </c>
      <c r="I76" s="293">
        <v>1929.1244402200005</v>
      </c>
      <c r="J76" s="293">
        <v>2021.3951546699998</v>
      </c>
      <c r="K76" s="293">
        <v>2051.9545805700009</v>
      </c>
      <c r="L76" s="293">
        <v>2069.3647915300003</v>
      </c>
      <c r="M76" s="293">
        <v>2041.7330748599998</v>
      </c>
      <c r="N76" s="293">
        <v>2101.8545795600003</v>
      </c>
      <c r="O76" s="293">
        <v>2118.5796915100004</v>
      </c>
      <c r="P76" s="293">
        <v>2153.9166771600003</v>
      </c>
      <c r="Q76" s="256" t="s">
        <v>487</v>
      </c>
    </row>
    <row r="77" spans="1:17" s="299" customFormat="1" ht="9.75" thickBot="1">
      <c r="A77" s="40" t="s">
        <v>931</v>
      </c>
      <c r="B77" s="297" t="s">
        <v>96</v>
      </c>
      <c r="C77" s="270" t="s">
        <v>669</v>
      </c>
      <c r="D77" s="304">
        <v>3609.1672217599998</v>
      </c>
      <c r="E77" s="304">
        <v>3662.57586317</v>
      </c>
      <c r="F77" s="304">
        <v>3705.0601943199999</v>
      </c>
      <c r="G77" s="304">
        <v>3777.1225621300005</v>
      </c>
      <c r="H77" s="304">
        <v>3799.6081711500001</v>
      </c>
      <c r="I77" s="304">
        <v>3844.2194778600006</v>
      </c>
      <c r="J77" s="304">
        <v>4042.6234576300003</v>
      </c>
      <c r="K77" s="304">
        <v>4144.2435139500012</v>
      </c>
      <c r="L77" s="304">
        <v>4243.2118255900004</v>
      </c>
      <c r="M77" s="304">
        <v>4302.7331351299999</v>
      </c>
      <c r="N77" s="304">
        <v>4666.6580452399994</v>
      </c>
      <c r="O77" s="304">
        <v>4619.8317111000006</v>
      </c>
      <c r="P77" s="304">
        <v>4681.10327031</v>
      </c>
      <c r="Q77" s="272" t="s">
        <v>713</v>
      </c>
    </row>
    <row r="78" spans="1:17" ht="9.75" thickBot="1">
      <c r="A78" s="548"/>
      <c r="B78" s="549"/>
      <c r="C78" s="544"/>
      <c r="D78" s="545"/>
      <c r="E78" s="545"/>
      <c r="F78" s="545"/>
      <c r="G78" s="545"/>
      <c r="H78" s="545"/>
      <c r="I78" s="545"/>
      <c r="J78" s="545"/>
      <c r="K78" s="545"/>
      <c r="L78" s="545"/>
      <c r="M78" s="545"/>
      <c r="N78" s="545"/>
      <c r="O78" s="545"/>
      <c r="P78" s="545"/>
      <c r="Q78" s="305"/>
    </row>
    <row r="80" spans="1:17">
      <c r="C80" s="306" t="s">
        <v>304</v>
      </c>
      <c r="D80" s="307">
        <v>2.851999988706666E-5</v>
      </c>
      <c r="E80" s="307">
        <v>-2.0169999970676145E-5</v>
      </c>
      <c r="F80" s="307">
        <v>1.9350000457052374E-5</v>
      </c>
      <c r="G80" s="307">
        <v>-2.1900009414821398E-6</v>
      </c>
      <c r="H80" s="307">
        <v>-2.9434999942168361E-4</v>
      </c>
      <c r="I80" s="307">
        <v>1.3992000003781868E-4</v>
      </c>
      <c r="J80" s="307">
        <v>5.1699998948606662E-6</v>
      </c>
      <c r="K80" s="307">
        <v>1.6009999853849877E-5</v>
      </c>
      <c r="L80" s="307">
        <v>1.2779999451595359E-5</v>
      </c>
      <c r="M80" s="307">
        <v>6.4928409999993164E-2</v>
      </c>
      <c r="N80" s="307">
        <v>0.14332306000051176</v>
      </c>
      <c r="O80" s="307">
        <v>1.0599997040117159E-6</v>
      </c>
      <c r="P80" s="307">
        <v>-0.64355415000045468</v>
      </c>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C34" sqref="C34"/>
    </sheetView>
  </sheetViews>
  <sheetFormatPr defaultColWidth="9.140625" defaultRowHeight="9"/>
  <cols>
    <col min="1" max="1" width="36" style="3" customWidth="1"/>
    <col min="2" max="14" width="8.140625" style="3" customWidth="1"/>
    <col min="15" max="15" width="38.85546875" style="3" customWidth="1"/>
    <col min="16" max="16384" width="9.140625" style="3"/>
  </cols>
  <sheetData>
    <row r="1" spans="1:15" s="1" customFormat="1" ht="12.75">
      <c r="A1" s="585" t="s">
        <v>932</v>
      </c>
      <c r="B1" s="585"/>
      <c r="C1" s="585"/>
      <c r="D1" s="585"/>
      <c r="E1" s="585"/>
      <c r="F1" s="585"/>
      <c r="G1" s="585"/>
      <c r="H1" s="585"/>
      <c r="I1" s="585"/>
      <c r="J1" s="585"/>
      <c r="K1" s="585"/>
      <c r="L1" s="585"/>
      <c r="M1" s="585"/>
      <c r="N1" s="585"/>
      <c r="O1" s="585"/>
    </row>
    <row r="2" spans="1:15" s="360" customFormat="1" ht="16.5" customHeight="1">
      <c r="A2" s="571" t="s">
        <v>1347</v>
      </c>
      <c r="B2" s="571"/>
      <c r="C2" s="571"/>
      <c r="D2" s="571"/>
      <c r="E2" s="571"/>
      <c r="F2" s="571"/>
      <c r="G2" s="571"/>
      <c r="H2" s="571"/>
      <c r="I2" s="571"/>
      <c r="J2" s="571"/>
      <c r="K2" s="571"/>
      <c r="L2" s="571"/>
      <c r="M2" s="571"/>
      <c r="N2" s="571"/>
      <c r="O2" s="571"/>
    </row>
    <row r="3" spans="1:15" s="4" customFormat="1" ht="9.75" customHeight="1" thickBot="1">
      <c r="A3" s="82"/>
      <c r="B3" s="82"/>
      <c r="C3" s="82"/>
      <c r="D3" s="82"/>
      <c r="E3" s="82"/>
      <c r="F3" s="82"/>
      <c r="G3" s="82"/>
      <c r="H3" s="82"/>
      <c r="I3" s="82"/>
      <c r="J3" s="82"/>
      <c r="K3" s="82"/>
      <c r="L3" s="82"/>
      <c r="M3" s="82"/>
      <c r="N3" s="82"/>
      <c r="O3" s="110"/>
    </row>
    <row r="4" spans="1:15" s="234" customFormat="1"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233" t="s">
        <v>354</v>
      </c>
    </row>
    <row r="5" spans="1:15">
      <c r="A5" s="218" t="s">
        <v>620</v>
      </c>
      <c r="B5" s="219"/>
      <c r="C5" s="220"/>
      <c r="D5" s="220"/>
      <c r="E5" s="220"/>
      <c r="F5" s="220"/>
      <c r="G5" s="220"/>
      <c r="H5" s="221"/>
      <c r="I5" s="220"/>
      <c r="J5" s="220"/>
      <c r="K5" s="220"/>
      <c r="L5" s="220"/>
      <c r="M5" s="220"/>
      <c r="N5" s="220"/>
      <c r="O5" s="222" t="s">
        <v>670</v>
      </c>
    </row>
    <row r="6" spans="1:15">
      <c r="A6" s="223" t="s">
        <v>621</v>
      </c>
      <c r="B6" s="219"/>
      <c r="C6" s="220"/>
      <c r="D6" s="220"/>
      <c r="E6" s="220"/>
      <c r="F6" s="220"/>
      <c r="G6" s="220"/>
      <c r="H6" s="221"/>
      <c r="I6" s="220"/>
      <c r="J6" s="220"/>
      <c r="K6" s="220"/>
      <c r="L6" s="220"/>
      <c r="M6" s="220"/>
      <c r="N6" s="220"/>
      <c r="O6" s="224" t="s">
        <v>671</v>
      </c>
    </row>
    <row r="7" spans="1:15">
      <c r="A7" s="225" t="s">
        <v>716</v>
      </c>
      <c r="B7" s="219">
        <v>772.01349645000005</v>
      </c>
      <c r="C7" s="219">
        <v>807.20342989000005</v>
      </c>
      <c r="D7" s="219">
        <v>835.77973128999986</v>
      </c>
      <c r="E7" s="219">
        <v>824.45876330999999</v>
      </c>
      <c r="F7" s="219">
        <v>835.7350319200001</v>
      </c>
      <c r="G7" s="219">
        <v>879.91368191000004</v>
      </c>
      <c r="H7" s="219">
        <v>862.88498935000007</v>
      </c>
      <c r="I7" s="219">
        <v>899.11450575999993</v>
      </c>
      <c r="J7" s="219">
        <v>906.31331206999994</v>
      </c>
      <c r="K7" s="219">
        <v>959.73664428000006</v>
      </c>
      <c r="L7" s="219">
        <v>1034.89684855</v>
      </c>
      <c r="M7" s="219">
        <v>1060.2297340599998</v>
      </c>
      <c r="N7" s="219">
        <v>1091.9018477</v>
      </c>
      <c r="O7" s="227" t="s">
        <v>672</v>
      </c>
    </row>
    <row r="8" spans="1:15">
      <c r="A8" s="225" t="s">
        <v>623</v>
      </c>
      <c r="B8" s="219">
        <v>0</v>
      </c>
      <c r="C8" s="219">
        <v>0</v>
      </c>
      <c r="D8" s="219">
        <v>0</v>
      </c>
      <c r="E8" s="219">
        <v>0</v>
      </c>
      <c r="F8" s="219">
        <v>0</v>
      </c>
      <c r="G8" s="219">
        <v>0</v>
      </c>
      <c r="H8" s="219">
        <v>0</v>
      </c>
      <c r="I8" s="219">
        <v>0</v>
      </c>
      <c r="J8" s="219">
        <v>0</v>
      </c>
      <c r="K8" s="219">
        <v>0</v>
      </c>
      <c r="L8" s="219">
        <v>0</v>
      </c>
      <c r="M8" s="219">
        <v>0</v>
      </c>
      <c r="N8" s="219">
        <v>0</v>
      </c>
      <c r="O8" s="227" t="s">
        <v>673</v>
      </c>
    </row>
    <row r="9" spans="1:15">
      <c r="A9" s="225" t="s">
        <v>624</v>
      </c>
      <c r="B9" s="219">
        <v>53.610520000000001</v>
      </c>
      <c r="C9" s="219">
        <v>52.113539999999993</v>
      </c>
      <c r="D9" s="219">
        <v>52.887709999999998</v>
      </c>
      <c r="E9" s="219">
        <v>53.162453150000005</v>
      </c>
      <c r="F9" s="219">
        <v>53.326160000000002</v>
      </c>
      <c r="G9" s="219">
        <v>54.218379999999996</v>
      </c>
      <c r="H9" s="219">
        <v>54.671669999999999</v>
      </c>
      <c r="I9" s="219">
        <v>54.777350499999997</v>
      </c>
      <c r="J9" s="219">
        <v>58.085910499999997</v>
      </c>
      <c r="K9" s="219">
        <v>58.444790500000003</v>
      </c>
      <c r="L9" s="219">
        <v>57.371420000000001</v>
      </c>
      <c r="M9" s="219">
        <v>57.418690000000005</v>
      </c>
      <c r="N9" s="219">
        <v>57.587880000000006</v>
      </c>
      <c r="O9" s="227" t="s">
        <v>674</v>
      </c>
    </row>
    <row r="10" spans="1:15">
      <c r="A10" s="225" t="s">
        <v>625</v>
      </c>
      <c r="B10" s="219">
        <v>4.503639999999999</v>
      </c>
      <c r="C10" s="219">
        <v>1.9910000000000001</v>
      </c>
      <c r="D10" s="219">
        <v>0</v>
      </c>
      <c r="E10" s="219">
        <v>0</v>
      </c>
      <c r="F10" s="219">
        <v>0</v>
      </c>
      <c r="G10" s="219">
        <v>0</v>
      </c>
      <c r="H10" s="219">
        <v>0</v>
      </c>
      <c r="I10" s="219">
        <v>0</v>
      </c>
      <c r="J10" s="219">
        <v>26.747599999999998</v>
      </c>
      <c r="K10" s="219">
        <v>36.192430000000002</v>
      </c>
      <c r="L10" s="219">
        <v>35.861930000000001</v>
      </c>
      <c r="M10" s="219">
        <v>58.655644000000002</v>
      </c>
      <c r="N10" s="219">
        <v>59.771769999999997</v>
      </c>
      <c r="O10" s="227" t="s">
        <v>675</v>
      </c>
    </row>
    <row r="11" spans="1:15" ht="18">
      <c r="A11" s="225" t="s">
        <v>717</v>
      </c>
      <c r="B11" s="219">
        <v>0</v>
      </c>
      <c r="C11" s="219">
        <v>0</v>
      </c>
      <c r="D11" s="219">
        <v>0</v>
      </c>
      <c r="E11" s="219">
        <v>0</v>
      </c>
      <c r="F11" s="219">
        <v>0</v>
      </c>
      <c r="G11" s="219">
        <v>0</v>
      </c>
      <c r="H11" s="219">
        <v>0</v>
      </c>
      <c r="I11" s="219">
        <v>0</v>
      </c>
      <c r="J11" s="219">
        <v>0</v>
      </c>
      <c r="K11" s="219">
        <v>0</v>
      </c>
      <c r="L11" s="219">
        <v>0</v>
      </c>
      <c r="M11" s="219">
        <v>0</v>
      </c>
      <c r="N11" s="219">
        <v>0</v>
      </c>
      <c r="O11" s="226" t="s">
        <v>676</v>
      </c>
    </row>
    <row r="12" spans="1:15" ht="18">
      <c r="A12" s="225" t="s">
        <v>718</v>
      </c>
      <c r="B12" s="219">
        <v>0</v>
      </c>
      <c r="C12" s="219">
        <v>0</v>
      </c>
      <c r="D12" s="219">
        <v>0</v>
      </c>
      <c r="E12" s="219">
        <v>0</v>
      </c>
      <c r="F12" s="219">
        <v>0</v>
      </c>
      <c r="G12" s="219">
        <v>0</v>
      </c>
      <c r="H12" s="219">
        <v>0</v>
      </c>
      <c r="I12" s="219">
        <v>0</v>
      </c>
      <c r="J12" s="219">
        <v>0</v>
      </c>
      <c r="K12" s="219">
        <v>0</v>
      </c>
      <c r="L12" s="219">
        <v>0</v>
      </c>
      <c r="M12" s="219">
        <v>0</v>
      </c>
      <c r="N12" s="219">
        <v>0</v>
      </c>
      <c r="O12" s="227" t="s">
        <v>677</v>
      </c>
    </row>
    <row r="13" spans="1:15" ht="18">
      <c r="A13" s="225" t="s">
        <v>628</v>
      </c>
      <c r="B13" s="219">
        <v>0</v>
      </c>
      <c r="C13" s="219">
        <v>0</v>
      </c>
      <c r="D13" s="219">
        <v>0</v>
      </c>
      <c r="E13" s="219">
        <v>0</v>
      </c>
      <c r="F13" s="219">
        <v>0</v>
      </c>
      <c r="G13" s="219">
        <v>0</v>
      </c>
      <c r="H13" s="219">
        <v>0</v>
      </c>
      <c r="I13" s="219">
        <v>0</v>
      </c>
      <c r="J13" s="219">
        <v>0</v>
      </c>
      <c r="K13" s="219">
        <v>0</v>
      </c>
      <c r="L13" s="219">
        <v>0</v>
      </c>
      <c r="M13" s="219">
        <v>0</v>
      </c>
      <c r="N13" s="219">
        <v>0</v>
      </c>
      <c r="O13" s="227" t="s">
        <v>678</v>
      </c>
    </row>
    <row r="14" spans="1:15">
      <c r="A14" s="225" t="s">
        <v>629</v>
      </c>
      <c r="B14" s="219">
        <v>11.97529834</v>
      </c>
      <c r="C14" s="219">
        <v>10.83984418</v>
      </c>
      <c r="D14" s="219">
        <v>10.869511640000001</v>
      </c>
      <c r="E14" s="219">
        <v>11.708606619999999</v>
      </c>
      <c r="F14" s="219">
        <v>11.462646189999999</v>
      </c>
      <c r="G14" s="219">
        <v>11.40173454</v>
      </c>
      <c r="H14" s="219">
        <v>11.352894679999999</v>
      </c>
      <c r="I14" s="219">
        <v>11.67709324</v>
      </c>
      <c r="J14" s="219">
        <v>12.104489079999999</v>
      </c>
      <c r="K14" s="219">
        <v>12.192442099999999</v>
      </c>
      <c r="L14" s="219">
        <v>11.87788744</v>
      </c>
      <c r="M14" s="219">
        <v>12.191056230000003</v>
      </c>
      <c r="N14" s="219">
        <v>6.0110094299999997</v>
      </c>
      <c r="O14" s="227" t="s">
        <v>679</v>
      </c>
    </row>
    <row r="15" spans="1:15">
      <c r="A15" s="225" t="s">
        <v>630</v>
      </c>
      <c r="B15" s="219">
        <v>0</v>
      </c>
      <c r="C15" s="219">
        <v>0</v>
      </c>
      <c r="D15" s="219">
        <v>0</v>
      </c>
      <c r="E15" s="219">
        <v>0</v>
      </c>
      <c r="F15" s="219">
        <v>0</v>
      </c>
      <c r="G15" s="219">
        <v>0</v>
      </c>
      <c r="H15" s="219">
        <v>0</v>
      </c>
      <c r="I15" s="219">
        <v>0</v>
      </c>
      <c r="J15" s="219">
        <v>0</v>
      </c>
      <c r="K15" s="219">
        <v>0</v>
      </c>
      <c r="L15" s="219">
        <v>0</v>
      </c>
      <c r="M15" s="219">
        <v>0</v>
      </c>
      <c r="N15" s="219">
        <v>0</v>
      </c>
      <c r="O15" s="227" t="s">
        <v>680</v>
      </c>
    </row>
    <row r="16" spans="1:15">
      <c r="A16" s="225" t="s">
        <v>719</v>
      </c>
      <c r="B16" s="219">
        <v>0</v>
      </c>
      <c r="C16" s="219">
        <v>0</v>
      </c>
      <c r="D16" s="219">
        <v>0</v>
      </c>
      <c r="E16" s="219">
        <v>0</v>
      </c>
      <c r="F16" s="219">
        <v>0</v>
      </c>
      <c r="G16" s="219">
        <v>0</v>
      </c>
      <c r="H16" s="219">
        <v>0</v>
      </c>
      <c r="I16" s="219">
        <v>0</v>
      </c>
      <c r="J16" s="219">
        <v>0</v>
      </c>
      <c r="K16" s="219">
        <v>0</v>
      </c>
      <c r="L16" s="219">
        <v>0</v>
      </c>
      <c r="M16" s="219">
        <v>0</v>
      </c>
      <c r="N16" s="219">
        <v>0</v>
      </c>
      <c r="O16" s="227" t="s">
        <v>681</v>
      </c>
    </row>
    <row r="17" spans="1:15">
      <c r="A17" s="225" t="s">
        <v>720</v>
      </c>
      <c r="B17" s="219">
        <v>0</v>
      </c>
      <c r="C17" s="219">
        <v>0</v>
      </c>
      <c r="D17" s="219">
        <v>0</v>
      </c>
      <c r="E17" s="219">
        <v>0</v>
      </c>
      <c r="F17" s="219">
        <v>0</v>
      </c>
      <c r="G17" s="219">
        <v>0</v>
      </c>
      <c r="H17" s="219">
        <v>0</v>
      </c>
      <c r="I17" s="219">
        <v>0</v>
      </c>
      <c r="J17" s="219">
        <v>0</v>
      </c>
      <c r="K17" s="219">
        <v>0</v>
      </c>
      <c r="L17" s="219">
        <v>0</v>
      </c>
      <c r="M17" s="219">
        <v>0</v>
      </c>
      <c r="N17" s="219">
        <v>0</v>
      </c>
      <c r="O17" s="227" t="s">
        <v>682</v>
      </c>
    </row>
    <row r="18" spans="1:15">
      <c r="A18" s="225" t="s">
        <v>721</v>
      </c>
      <c r="B18" s="219">
        <v>9.4399999999999987E-3</v>
      </c>
      <c r="C18" s="219">
        <v>9.4399999999999987E-3</v>
      </c>
      <c r="D18" s="219">
        <v>9.4399999999999987E-3</v>
      </c>
      <c r="E18" s="219">
        <v>9.4399999999999987E-3</v>
      </c>
      <c r="F18" s="219">
        <v>9.4399999999999987E-3</v>
      </c>
      <c r="G18" s="219">
        <v>9.4399999999999987E-3</v>
      </c>
      <c r="H18" s="219">
        <v>9.4399999999999987E-3</v>
      </c>
      <c r="I18" s="219">
        <v>9.4399999999999987E-3</v>
      </c>
      <c r="J18" s="219">
        <v>9.4399999999999987E-3</v>
      </c>
      <c r="K18" s="219">
        <v>9.4399999999999987E-3</v>
      </c>
      <c r="L18" s="219">
        <v>9.4399999999999987E-3</v>
      </c>
      <c r="M18" s="219">
        <v>9.4399999999999987E-3</v>
      </c>
      <c r="N18" s="219">
        <v>9.4399999999999987E-3</v>
      </c>
      <c r="O18" s="227" t="s">
        <v>773</v>
      </c>
    </row>
    <row r="19" spans="1:15">
      <c r="A19" s="225" t="s">
        <v>68</v>
      </c>
      <c r="B19" s="219">
        <v>842.11239478999994</v>
      </c>
      <c r="C19" s="219">
        <v>872.15725407000002</v>
      </c>
      <c r="D19" s="219">
        <v>899.54639293000002</v>
      </c>
      <c r="E19" s="219">
        <v>889.33926307999991</v>
      </c>
      <c r="F19" s="219">
        <v>900.53327810999997</v>
      </c>
      <c r="G19" s="219">
        <v>945.54323644999999</v>
      </c>
      <c r="H19" s="219">
        <v>928.91899402999991</v>
      </c>
      <c r="I19" s="219">
        <v>965.57838949999996</v>
      </c>
      <c r="J19" s="219">
        <v>1003.26075165</v>
      </c>
      <c r="K19" s="219">
        <v>1066.57574688</v>
      </c>
      <c r="L19" s="219">
        <v>1140.01752599</v>
      </c>
      <c r="M19" s="219">
        <v>1188.5045642900002</v>
      </c>
      <c r="N19" s="219">
        <v>1215.2819471299997</v>
      </c>
      <c r="O19" s="227" t="s">
        <v>481</v>
      </c>
    </row>
    <row r="20" spans="1:15">
      <c r="A20" s="223" t="s">
        <v>636</v>
      </c>
      <c r="B20" s="219"/>
      <c r="C20" s="219"/>
      <c r="D20" s="219"/>
      <c r="E20" s="219"/>
      <c r="F20" s="219"/>
      <c r="G20" s="219"/>
      <c r="H20" s="219"/>
      <c r="I20" s="219"/>
      <c r="J20" s="219"/>
      <c r="K20" s="219"/>
      <c r="L20" s="219"/>
      <c r="M20" s="219"/>
      <c r="N20" s="219"/>
      <c r="O20" s="224" t="s">
        <v>686</v>
      </c>
    </row>
    <row r="21" spans="1:15">
      <c r="A21" s="231" t="s">
        <v>637</v>
      </c>
      <c r="B21" s="219">
        <v>210.37470225999999</v>
      </c>
      <c r="C21" s="219">
        <v>207.16231560999998</v>
      </c>
      <c r="D21" s="219">
        <v>182.8385203</v>
      </c>
      <c r="E21" s="219">
        <v>198.82327693999997</v>
      </c>
      <c r="F21" s="219">
        <v>188.93568719000004</v>
      </c>
      <c r="G21" s="219">
        <v>165.41731117999998</v>
      </c>
      <c r="H21" s="219">
        <v>187.46569473999995</v>
      </c>
      <c r="I21" s="219">
        <v>196.95371627000003</v>
      </c>
      <c r="J21" s="219">
        <v>220.52707405000007</v>
      </c>
      <c r="K21" s="219">
        <v>231.58162342999998</v>
      </c>
      <c r="L21" s="219">
        <v>225.57151356999992</v>
      </c>
      <c r="M21" s="219">
        <v>207.34772498000004</v>
      </c>
      <c r="N21" s="219">
        <v>213.65335866999999</v>
      </c>
      <c r="O21" s="227" t="s">
        <v>687</v>
      </c>
    </row>
    <row r="22" spans="1:15">
      <c r="A22" s="231" t="s">
        <v>638</v>
      </c>
      <c r="B22" s="219">
        <v>422.29107373000005</v>
      </c>
      <c r="C22" s="219">
        <v>409.16571873999999</v>
      </c>
      <c r="D22" s="219">
        <v>438.85707263000006</v>
      </c>
      <c r="E22" s="219">
        <v>460.01856681000004</v>
      </c>
      <c r="F22" s="219">
        <v>461.61813450999995</v>
      </c>
      <c r="G22" s="219">
        <v>473.98817558000002</v>
      </c>
      <c r="H22" s="219">
        <v>553.06280631000004</v>
      </c>
      <c r="I22" s="219">
        <v>543.71730559999992</v>
      </c>
      <c r="J22" s="219">
        <v>509.68004692999995</v>
      </c>
      <c r="K22" s="219">
        <v>507.73789592000003</v>
      </c>
      <c r="L22" s="219">
        <v>469.44571431999998</v>
      </c>
      <c r="M22" s="219">
        <v>553.85276428999998</v>
      </c>
      <c r="N22" s="219">
        <v>545.50787849999995</v>
      </c>
      <c r="O22" s="227" t="s">
        <v>688</v>
      </c>
    </row>
    <row r="23" spans="1:15">
      <c r="A23" s="231" t="s">
        <v>639</v>
      </c>
      <c r="B23" s="219">
        <v>51.625435430000003</v>
      </c>
      <c r="C23" s="219">
        <v>54.134829050000015</v>
      </c>
      <c r="D23" s="219">
        <v>54.30842332000001</v>
      </c>
      <c r="E23" s="219">
        <v>56.837011019999998</v>
      </c>
      <c r="F23" s="219">
        <v>58.731536609999992</v>
      </c>
      <c r="G23" s="219">
        <v>58.57601399</v>
      </c>
      <c r="H23" s="219">
        <v>70.03080515000002</v>
      </c>
      <c r="I23" s="219">
        <v>69.413715680000024</v>
      </c>
      <c r="J23" s="219">
        <v>68.57817799</v>
      </c>
      <c r="K23" s="219">
        <v>78.018719879999992</v>
      </c>
      <c r="L23" s="219">
        <v>83.931279150000023</v>
      </c>
      <c r="M23" s="219">
        <v>77.228752109999988</v>
      </c>
      <c r="N23" s="219">
        <v>77.009526939999986</v>
      </c>
      <c r="O23" s="227" t="s">
        <v>689</v>
      </c>
    </row>
    <row r="24" spans="1:15">
      <c r="A24" s="231" t="s">
        <v>640</v>
      </c>
      <c r="B24" s="219">
        <v>0.46186549000000005</v>
      </c>
      <c r="C24" s="219">
        <v>0.54627429999999999</v>
      </c>
      <c r="D24" s="219">
        <v>0.54370038999999992</v>
      </c>
      <c r="E24" s="219">
        <v>0.50470519999999996</v>
      </c>
      <c r="F24" s="219">
        <v>0.58430746999999994</v>
      </c>
      <c r="G24" s="219">
        <v>1.70218698</v>
      </c>
      <c r="H24" s="219">
        <v>1.8003649100000001</v>
      </c>
      <c r="I24" s="219">
        <v>0.62343325000000005</v>
      </c>
      <c r="J24" s="219">
        <v>0.43227384000000002</v>
      </c>
      <c r="K24" s="219">
        <v>0.52162313999999987</v>
      </c>
      <c r="L24" s="219">
        <v>0.53399094999999996</v>
      </c>
      <c r="M24" s="219">
        <v>0.48060006</v>
      </c>
      <c r="N24" s="219">
        <v>0.56640718000000001</v>
      </c>
      <c r="O24" s="227" t="s">
        <v>690</v>
      </c>
    </row>
    <row r="25" spans="1:15">
      <c r="A25" s="231" t="s">
        <v>641</v>
      </c>
      <c r="B25" s="219">
        <v>0.7689722200000001</v>
      </c>
      <c r="C25" s="219">
        <v>0.6216472500000001</v>
      </c>
      <c r="D25" s="219">
        <v>0.61503206999999993</v>
      </c>
      <c r="E25" s="219">
        <v>0.73163688999999998</v>
      </c>
      <c r="F25" s="219">
        <v>0.36134558</v>
      </c>
      <c r="G25" s="219">
        <v>0.73848639999999999</v>
      </c>
      <c r="H25" s="219">
        <v>1.07491845</v>
      </c>
      <c r="I25" s="219">
        <v>0.50983933999999997</v>
      </c>
      <c r="J25" s="219">
        <v>0.52070726999999994</v>
      </c>
      <c r="K25" s="219">
        <v>0.78060080000000009</v>
      </c>
      <c r="L25" s="219">
        <v>0.54302522999999991</v>
      </c>
      <c r="M25" s="219">
        <v>0.60840698000000004</v>
      </c>
      <c r="N25" s="219">
        <v>0.9803109900000001</v>
      </c>
      <c r="O25" s="227" t="s">
        <v>691</v>
      </c>
    </row>
    <row r="26" spans="1:15">
      <c r="A26" s="231" t="s">
        <v>722</v>
      </c>
      <c r="B26" s="219">
        <v>51.960283069999996</v>
      </c>
      <c r="C26" s="219">
        <v>48.438883639999986</v>
      </c>
      <c r="D26" s="219">
        <v>47.151603709999989</v>
      </c>
      <c r="E26" s="219">
        <v>46.794758239999993</v>
      </c>
      <c r="F26" s="219">
        <v>47.724860519999993</v>
      </c>
      <c r="G26" s="219">
        <v>67.14451111999999</v>
      </c>
      <c r="H26" s="219">
        <v>57.540231670000004</v>
      </c>
      <c r="I26" s="219">
        <v>56.048157730000007</v>
      </c>
      <c r="J26" s="219">
        <v>57.66408899000001</v>
      </c>
      <c r="K26" s="219">
        <v>51.633611260000002</v>
      </c>
      <c r="L26" s="219">
        <v>54.909057779999998</v>
      </c>
      <c r="M26" s="219">
        <v>43.659865489999994</v>
      </c>
      <c r="N26" s="219">
        <v>42.488585060000005</v>
      </c>
      <c r="O26" s="227" t="s">
        <v>774</v>
      </c>
    </row>
    <row r="27" spans="1:15">
      <c r="A27" s="231" t="s">
        <v>77</v>
      </c>
      <c r="B27" s="219">
        <v>737.48233238</v>
      </c>
      <c r="C27" s="219">
        <v>720.06966875000023</v>
      </c>
      <c r="D27" s="219">
        <v>724.31435256000009</v>
      </c>
      <c r="E27" s="219">
        <v>763.70995526999991</v>
      </c>
      <c r="F27" s="219">
        <v>757.95587203000014</v>
      </c>
      <c r="G27" s="219">
        <v>767.56668545000002</v>
      </c>
      <c r="H27" s="219">
        <v>870.97482140999989</v>
      </c>
      <c r="I27" s="219">
        <v>867.26616804000003</v>
      </c>
      <c r="J27" s="219">
        <v>857.40236919000006</v>
      </c>
      <c r="K27" s="219">
        <v>870.27407460000006</v>
      </c>
      <c r="L27" s="219">
        <v>834.93458124000017</v>
      </c>
      <c r="M27" s="219">
        <v>883.17811406999999</v>
      </c>
      <c r="N27" s="219">
        <v>880.20606755000006</v>
      </c>
      <c r="O27" s="227" t="s">
        <v>482</v>
      </c>
    </row>
    <row r="28" spans="1:15" s="114" customFormat="1">
      <c r="A28" s="239" t="s">
        <v>78</v>
      </c>
      <c r="B28" s="309">
        <v>1579.5947271900002</v>
      </c>
      <c r="C28" s="309">
        <v>1592.2269228500002</v>
      </c>
      <c r="D28" s="309">
        <v>1623.8607455099996</v>
      </c>
      <c r="E28" s="309">
        <v>1653.0492183599997</v>
      </c>
      <c r="F28" s="309">
        <v>1658.4891501499994</v>
      </c>
      <c r="G28" s="309">
        <v>1713.1099219100001</v>
      </c>
      <c r="H28" s="309">
        <v>1799.8938154700002</v>
      </c>
      <c r="I28" s="309">
        <v>1832.8445575599997</v>
      </c>
      <c r="J28" s="309">
        <v>1860.6631208600002</v>
      </c>
      <c r="K28" s="309">
        <v>1936.8498214899998</v>
      </c>
      <c r="L28" s="309">
        <v>1974.9521072399998</v>
      </c>
      <c r="M28" s="309">
        <v>2071.6826783799997</v>
      </c>
      <c r="N28" s="309">
        <v>2095.4880147000003</v>
      </c>
      <c r="O28" s="282" t="s">
        <v>345</v>
      </c>
    </row>
    <row r="29" spans="1:15">
      <c r="A29" s="218" t="s">
        <v>650</v>
      </c>
      <c r="B29" s="219"/>
      <c r="C29" s="219"/>
      <c r="D29" s="219"/>
      <c r="E29" s="219"/>
      <c r="F29" s="219"/>
      <c r="G29" s="219"/>
      <c r="H29" s="219"/>
      <c r="I29" s="219"/>
      <c r="J29" s="219"/>
      <c r="K29" s="219"/>
      <c r="L29" s="219"/>
      <c r="M29" s="219"/>
      <c r="N29" s="219"/>
      <c r="O29" s="222" t="s">
        <v>700</v>
      </c>
    </row>
    <row r="30" spans="1:15">
      <c r="A30" s="223" t="s">
        <v>651</v>
      </c>
      <c r="B30" s="219"/>
      <c r="C30" s="219"/>
      <c r="D30" s="219"/>
      <c r="E30" s="219"/>
      <c r="F30" s="219"/>
      <c r="G30" s="219"/>
      <c r="H30" s="219"/>
      <c r="I30" s="219"/>
      <c r="J30" s="219"/>
      <c r="K30" s="219"/>
      <c r="L30" s="219"/>
      <c r="M30" s="219"/>
      <c r="N30" s="219"/>
      <c r="O30" s="224" t="s">
        <v>701</v>
      </c>
    </row>
    <row r="31" spans="1:15">
      <c r="A31" s="231" t="s">
        <v>652</v>
      </c>
      <c r="B31" s="219"/>
      <c r="C31" s="219"/>
      <c r="D31" s="219"/>
      <c r="E31" s="219"/>
      <c r="F31" s="219"/>
      <c r="G31" s="219"/>
      <c r="H31" s="219"/>
      <c r="I31" s="219"/>
      <c r="J31" s="219"/>
      <c r="K31" s="219"/>
      <c r="L31" s="219"/>
      <c r="M31" s="219"/>
      <c r="N31" s="219"/>
      <c r="O31" s="227" t="s">
        <v>702</v>
      </c>
    </row>
    <row r="32" spans="1:15">
      <c r="A32" s="240" t="s">
        <v>729</v>
      </c>
      <c r="B32" s="219">
        <v>43.555477720000006</v>
      </c>
      <c r="C32" s="219">
        <v>46.407299530000003</v>
      </c>
      <c r="D32" s="219">
        <v>37.344910890000001</v>
      </c>
      <c r="E32" s="219">
        <v>40.902079740000005</v>
      </c>
      <c r="F32" s="219">
        <v>38.867212559999999</v>
      </c>
      <c r="G32" s="219">
        <v>45.624054180000009</v>
      </c>
      <c r="H32" s="219">
        <v>39.36300923000001</v>
      </c>
      <c r="I32" s="219">
        <v>42.35863483</v>
      </c>
      <c r="J32" s="219">
        <v>39.083104319999997</v>
      </c>
      <c r="K32" s="219">
        <v>45.01007826</v>
      </c>
      <c r="L32" s="219">
        <v>53.156870519999998</v>
      </c>
      <c r="M32" s="219">
        <v>57.830107479999988</v>
      </c>
      <c r="N32" s="219">
        <v>48.100769500000006</v>
      </c>
      <c r="O32" s="283" t="s">
        <v>748</v>
      </c>
    </row>
    <row r="33" spans="1:15">
      <c r="A33" s="240" t="s">
        <v>730</v>
      </c>
      <c r="B33" s="219">
        <v>65.515088169999999</v>
      </c>
      <c r="C33" s="219">
        <v>63.756560929999999</v>
      </c>
      <c r="D33" s="219">
        <v>60.486321269999998</v>
      </c>
      <c r="E33" s="219">
        <v>61.337418339999999</v>
      </c>
      <c r="F33" s="219">
        <v>57.742955160000015</v>
      </c>
      <c r="G33" s="219">
        <v>64.569288869999994</v>
      </c>
      <c r="H33" s="219">
        <v>80.263209709999998</v>
      </c>
      <c r="I33" s="219">
        <v>88.948364829999989</v>
      </c>
      <c r="J33" s="219">
        <v>88.730643609999987</v>
      </c>
      <c r="K33" s="219">
        <v>93.925065680000017</v>
      </c>
      <c r="L33" s="219">
        <v>90.209410109999993</v>
      </c>
      <c r="M33" s="219">
        <v>98.698333300000002</v>
      </c>
      <c r="N33" s="219">
        <v>96.476944380000006</v>
      </c>
      <c r="O33" s="283" t="s">
        <v>749</v>
      </c>
    </row>
    <row r="34" spans="1:15">
      <c r="A34" s="240" t="s">
        <v>767</v>
      </c>
      <c r="B34" s="219">
        <v>172.62204449000001</v>
      </c>
      <c r="C34" s="219">
        <v>168.53731399</v>
      </c>
      <c r="D34" s="219">
        <v>168.52636661999998</v>
      </c>
      <c r="E34" s="219">
        <v>173.78060395000003</v>
      </c>
      <c r="F34" s="219">
        <v>160.35662506</v>
      </c>
      <c r="G34" s="219">
        <v>142.12655748000003</v>
      </c>
      <c r="H34" s="219">
        <v>134.74943623999997</v>
      </c>
      <c r="I34" s="219">
        <v>158.81666065999997</v>
      </c>
      <c r="J34" s="219">
        <v>164.34691323000001</v>
      </c>
      <c r="K34" s="219">
        <v>171.89650528999999</v>
      </c>
      <c r="L34" s="219">
        <v>180.13248920000001</v>
      </c>
      <c r="M34" s="219">
        <v>193.08294172000001</v>
      </c>
      <c r="N34" s="219">
        <v>190.99206472999998</v>
      </c>
      <c r="O34" s="283" t="s">
        <v>775</v>
      </c>
    </row>
    <row r="35" spans="1:15" ht="18">
      <c r="A35" s="240" t="s">
        <v>768</v>
      </c>
      <c r="B35" s="219">
        <v>74.624252089999985</v>
      </c>
      <c r="C35" s="219">
        <v>76.723454480000001</v>
      </c>
      <c r="D35" s="219">
        <v>78.005389820000005</v>
      </c>
      <c r="E35" s="219">
        <v>71.982008269999994</v>
      </c>
      <c r="F35" s="219">
        <v>68.672664230000009</v>
      </c>
      <c r="G35" s="219">
        <v>72.744351449999996</v>
      </c>
      <c r="H35" s="219">
        <v>72.474113740000021</v>
      </c>
      <c r="I35" s="219">
        <v>81.580955299999999</v>
      </c>
      <c r="J35" s="219">
        <v>86.618210660000017</v>
      </c>
      <c r="K35" s="219">
        <v>83.713942169999996</v>
      </c>
      <c r="L35" s="219">
        <v>87.912150710000006</v>
      </c>
      <c r="M35" s="219">
        <v>85.123564070000015</v>
      </c>
      <c r="N35" s="219">
        <v>85.235729710000001</v>
      </c>
      <c r="O35" s="283" t="s">
        <v>776</v>
      </c>
    </row>
    <row r="36" spans="1:15" ht="18">
      <c r="A36" s="240" t="s">
        <v>769</v>
      </c>
      <c r="B36" s="219">
        <v>31.816419799999998</v>
      </c>
      <c r="C36" s="219">
        <v>35.071263649999999</v>
      </c>
      <c r="D36" s="219">
        <v>34.77304161</v>
      </c>
      <c r="E36" s="219">
        <v>36.27778241</v>
      </c>
      <c r="F36" s="219">
        <v>37.099396659999996</v>
      </c>
      <c r="G36" s="219">
        <v>42.707871239999996</v>
      </c>
      <c r="H36" s="219">
        <v>36.933115270000002</v>
      </c>
      <c r="I36" s="219">
        <v>34.284921560000001</v>
      </c>
      <c r="J36" s="219">
        <v>48.308038230000008</v>
      </c>
      <c r="K36" s="219">
        <v>43.503740589999992</v>
      </c>
      <c r="L36" s="219">
        <v>43.142476610000003</v>
      </c>
      <c r="M36" s="219">
        <v>38.959709910000001</v>
      </c>
      <c r="N36" s="219">
        <v>37.698822139999997</v>
      </c>
      <c r="O36" s="283" t="s">
        <v>777</v>
      </c>
    </row>
    <row r="37" spans="1:15" ht="18">
      <c r="A37" s="240" t="s">
        <v>770</v>
      </c>
      <c r="B37" s="219">
        <v>4.9744905299999997</v>
      </c>
      <c r="C37" s="219">
        <v>4.9850682200000005</v>
      </c>
      <c r="D37" s="219">
        <v>5.3990209399999998</v>
      </c>
      <c r="E37" s="219">
        <v>5.6951970500000009</v>
      </c>
      <c r="F37" s="219">
        <v>5.8564465400000003</v>
      </c>
      <c r="G37" s="219">
        <v>6.2116709400000003</v>
      </c>
      <c r="H37" s="219">
        <v>6.36015964</v>
      </c>
      <c r="I37" s="219">
        <v>6.2512023400000007</v>
      </c>
      <c r="J37" s="219">
        <v>5.3837658300000006</v>
      </c>
      <c r="K37" s="219">
        <v>5.7324401900000002</v>
      </c>
      <c r="L37" s="219">
        <v>5.8260698600000005</v>
      </c>
      <c r="M37" s="219">
        <v>6.7991961399999994</v>
      </c>
      <c r="N37" s="219">
        <v>6.3169039099999988</v>
      </c>
      <c r="O37" s="283" t="s">
        <v>778</v>
      </c>
    </row>
    <row r="38" spans="1:15">
      <c r="A38" s="240" t="s">
        <v>771</v>
      </c>
      <c r="B38" s="219">
        <v>0.26086999999999999</v>
      </c>
      <c r="C38" s="219">
        <v>0.27961999999999998</v>
      </c>
      <c r="D38" s="219">
        <v>0.23397000000000001</v>
      </c>
      <c r="E38" s="219">
        <v>0.25530999999999998</v>
      </c>
      <c r="F38" s="219">
        <v>0.26785000000000003</v>
      </c>
      <c r="G38" s="219">
        <v>0.28976000000000002</v>
      </c>
      <c r="H38" s="219">
        <v>0.24084999999999998</v>
      </c>
      <c r="I38" s="219">
        <v>0.26305000000000001</v>
      </c>
      <c r="J38" s="219">
        <v>0.12222</v>
      </c>
      <c r="K38" s="219">
        <v>0.22931873999999999</v>
      </c>
      <c r="L38" s="219">
        <v>0.3155289</v>
      </c>
      <c r="M38" s="219">
        <v>0.31342968999999998</v>
      </c>
      <c r="N38" s="219">
        <v>0.3565142</v>
      </c>
      <c r="O38" s="283" t="s">
        <v>779</v>
      </c>
    </row>
    <row r="39" spans="1:15">
      <c r="A39" s="241" t="s">
        <v>772</v>
      </c>
      <c r="B39" s="219">
        <v>313.64191935999992</v>
      </c>
      <c r="C39" s="219">
        <v>302.29181194</v>
      </c>
      <c r="D39" s="219">
        <v>326.17638684000008</v>
      </c>
      <c r="E39" s="219">
        <v>332.15358987000002</v>
      </c>
      <c r="F39" s="219">
        <v>340.43908716999999</v>
      </c>
      <c r="G39" s="219">
        <v>343.48149189000003</v>
      </c>
      <c r="H39" s="219">
        <v>421.78968672000002</v>
      </c>
      <c r="I39" s="219">
        <v>380.36537088</v>
      </c>
      <c r="J39" s="219">
        <v>355.30857183000001</v>
      </c>
      <c r="K39" s="219">
        <v>372.89468424999995</v>
      </c>
      <c r="L39" s="219">
        <v>348.51850377999995</v>
      </c>
      <c r="M39" s="219">
        <v>356.79908753999996</v>
      </c>
      <c r="N39" s="219">
        <v>354.56429872999996</v>
      </c>
      <c r="O39" s="284" t="s">
        <v>780</v>
      </c>
    </row>
    <row r="40" spans="1:15">
      <c r="A40" s="242" t="s">
        <v>653</v>
      </c>
      <c r="B40" s="219">
        <v>707.01056239000013</v>
      </c>
      <c r="C40" s="219">
        <v>698.05239291999987</v>
      </c>
      <c r="D40" s="219">
        <v>710.94540817999996</v>
      </c>
      <c r="E40" s="219">
        <v>722.38398983000013</v>
      </c>
      <c r="F40" s="219">
        <v>709.30223763000004</v>
      </c>
      <c r="G40" s="219">
        <v>717.75504625999986</v>
      </c>
      <c r="H40" s="219">
        <v>792.17358084000011</v>
      </c>
      <c r="I40" s="219">
        <v>792.8691606299999</v>
      </c>
      <c r="J40" s="219">
        <v>787.90146792999997</v>
      </c>
      <c r="K40" s="219">
        <v>816.9057754800001</v>
      </c>
      <c r="L40" s="219">
        <v>809.21349996999993</v>
      </c>
      <c r="M40" s="219">
        <v>837.60637009999994</v>
      </c>
      <c r="N40" s="219">
        <v>819.74204753000004</v>
      </c>
      <c r="O40" s="285" t="s">
        <v>490</v>
      </c>
    </row>
    <row r="41" spans="1:15">
      <c r="A41" s="231" t="s">
        <v>654</v>
      </c>
      <c r="B41" s="219"/>
      <c r="C41" s="219"/>
      <c r="D41" s="219"/>
      <c r="E41" s="219"/>
      <c r="F41" s="219"/>
      <c r="G41" s="219"/>
      <c r="H41" s="219"/>
      <c r="I41" s="219"/>
      <c r="J41" s="219"/>
      <c r="K41" s="219"/>
      <c r="L41" s="219"/>
      <c r="M41" s="219"/>
      <c r="N41" s="219"/>
      <c r="O41" s="227" t="s">
        <v>703</v>
      </c>
    </row>
    <row r="42" spans="1:15">
      <c r="A42" s="241" t="s">
        <v>745</v>
      </c>
      <c r="B42" s="219">
        <v>111.61423911</v>
      </c>
      <c r="C42" s="219">
        <v>117.42683362999999</v>
      </c>
      <c r="D42" s="219">
        <v>122.27898248000001</v>
      </c>
      <c r="E42" s="219">
        <v>130.76174266000001</v>
      </c>
      <c r="F42" s="219">
        <v>136.86414923999999</v>
      </c>
      <c r="G42" s="219">
        <v>143.19785900999997</v>
      </c>
      <c r="H42" s="219">
        <v>158.48632147000001</v>
      </c>
      <c r="I42" s="219">
        <v>169.72026770000002</v>
      </c>
      <c r="J42" s="219">
        <v>210.83273495</v>
      </c>
      <c r="K42" s="219">
        <v>233.51490265999999</v>
      </c>
      <c r="L42" s="219">
        <v>260.04588474999997</v>
      </c>
      <c r="M42" s="219">
        <v>274.59978373999996</v>
      </c>
      <c r="N42" s="219">
        <v>295.34121421000003</v>
      </c>
      <c r="O42" s="286" t="s">
        <v>781</v>
      </c>
    </row>
    <row r="43" spans="1:15" ht="18">
      <c r="A43" s="241" t="s">
        <v>746</v>
      </c>
      <c r="B43" s="219">
        <v>358.50517917000008</v>
      </c>
      <c r="C43" s="219">
        <v>363.79477699</v>
      </c>
      <c r="D43" s="219">
        <v>365.85840421999995</v>
      </c>
      <c r="E43" s="219">
        <v>369.68849403000002</v>
      </c>
      <c r="F43" s="219">
        <v>383.40847936000006</v>
      </c>
      <c r="G43" s="219">
        <v>398.91987122</v>
      </c>
      <c r="H43" s="219">
        <v>409.33254707000009</v>
      </c>
      <c r="I43" s="219">
        <v>411.27343859000001</v>
      </c>
      <c r="J43" s="219">
        <v>410.42866852000003</v>
      </c>
      <c r="K43" s="219">
        <v>425.34336953000007</v>
      </c>
      <c r="L43" s="219">
        <v>441.09402955999991</v>
      </c>
      <c r="M43" s="219">
        <v>503.60983352000005</v>
      </c>
      <c r="N43" s="219">
        <v>500.65897050000001</v>
      </c>
      <c r="O43" s="286" t="s">
        <v>782</v>
      </c>
    </row>
    <row r="44" spans="1:15">
      <c r="A44" s="241" t="s">
        <v>747</v>
      </c>
      <c r="B44" s="219">
        <v>138.12128217999998</v>
      </c>
      <c r="C44" s="219">
        <v>139.06655588000001</v>
      </c>
      <c r="D44" s="219">
        <v>146.81571163999999</v>
      </c>
      <c r="E44" s="219">
        <v>150.94043082999997</v>
      </c>
      <c r="F44" s="219">
        <v>152.19425132999999</v>
      </c>
      <c r="G44" s="219">
        <v>147.49682362999999</v>
      </c>
      <c r="H44" s="219">
        <v>140.63746621999999</v>
      </c>
      <c r="I44" s="219">
        <v>140.11589987000002</v>
      </c>
      <c r="J44" s="219">
        <v>137.42541657999999</v>
      </c>
      <c r="K44" s="219">
        <v>155.75579304999997</v>
      </c>
      <c r="L44" s="219">
        <v>158.30928560999999</v>
      </c>
      <c r="M44" s="219">
        <v>160.91101176000004</v>
      </c>
      <c r="N44" s="219">
        <v>166.91879226999998</v>
      </c>
      <c r="O44" s="286" t="s">
        <v>766</v>
      </c>
    </row>
    <row r="45" spans="1:15">
      <c r="A45" s="243" t="s">
        <v>655</v>
      </c>
      <c r="B45" s="219">
        <v>608.24070053000003</v>
      </c>
      <c r="C45" s="219">
        <v>620.28816657000016</v>
      </c>
      <c r="D45" s="219">
        <v>634.95309842000006</v>
      </c>
      <c r="E45" s="219">
        <v>651.39066762000016</v>
      </c>
      <c r="F45" s="219">
        <v>672.46688001999996</v>
      </c>
      <c r="G45" s="219">
        <v>689.61455392000005</v>
      </c>
      <c r="H45" s="219">
        <v>708.45633484000018</v>
      </c>
      <c r="I45" s="219">
        <v>721.10960624999996</v>
      </c>
      <c r="J45" s="219">
        <v>758.68682014000001</v>
      </c>
      <c r="K45" s="219">
        <v>814.61406535999993</v>
      </c>
      <c r="L45" s="219">
        <v>859.44919999999991</v>
      </c>
      <c r="M45" s="219">
        <v>939.12062909999997</v>
      </c>
      <c r="N45" s="219">
        <v>962.91897704999997</v>
      </c>
      <c r="O45" s="285" t="s">
        <v>484</v>
      </c>
    </row>
    <row r="46" spans="1:15">
      <c r="A46" s="231" t="s">
        <v>656</v>
      </c>
      <c r="B46" s="219">
        <v>0</v>
      </c>
      <c r="C46" s="219">
        <v>0</v>
      </c>
      <c r="D46" s="219">
        <v>0</v>
      </c>
      <c r="E46" s="219">
        <v>0</v>
      </c>
      <c r="F46" s="219">
        <v>0</v>
      </c>
      <c r="G46" s="219">
        <v>0</v>
      </c>
      <c r="H46" s="219">
        <v>0</v>
      </c>
      <c r="I46" s="219">
        <v>0.33</v>
      </c>
      <c r="J46" s="219">
        <v>0.33</v>
      </c>
      <c r="K46" s="219">
        <v>0.33</v>
      </c>
      <c r="L46" s="219">
        <v>0.33</v>
      </c>
      <c r="M46" s="219">
        <v>0.5</v>
      </c>
      <c r="N46" s="219">
        <v>0.5</v>
      </c>
      <c r="O46" s="227" t="s">
        <v>656</v>
      </c>
    </row>
    <row r="47" spans="1:15">
      <c r="A47" s="231" t="s">
        <v>657</v>
      </c>
      <c r="B47" s="219">
        <v>1315.2512629599996</v>
      </c>
      <c r="C47" s="219">
        <v>1318.34055958</v>
      </c>
      <c r="D47" s="219">
        <v>1345.8985066600003</v>
      </c>
      <c r="E47" s="219">
        <v>1373.7746575000001</v>
      </c>
      <c r="F47" s="219">
        <v>1381.7691177000002</v>
      </c>
      <c r="G47" s="219">
        <v>1407.36960024</v>
      </c>
      <c r="H47" s="219">
        <v>1500.6299157600001</v>
      </c>
      <c r="I47" s="219">
        <v>1514.3087669200004</v>
      </c>
      <c r="J47" s="219">
        <v>1546.9182881699999</v>
      </c>
      <c r="K47" s="219">
        <v>1631.8498409099996</v>
      </c>
      <c r="L47" s="219">
        <v>1668.99270004</v>
      </c>
      <c r="M47" s="219">
        <v>1777.2269992700003</v>
      </c>
      <c r="N47" s="219">
        <v>1783.1610246499999</v>
      </c>
      <c r="O47" s="227" t="s">
        <v>459</v>
      </c>
    </row>
    <row r="48" spans="1:15">
      <c r="A48" s="223" t="s">
        <v>723</v>
      </c>
      <c r="B48" s="219"/>
      <c r="C48" s="219"/>
      <c r="D48" s="219"/>
      <c r="E48" s="219"/>
      <c r="F48" s="219"/>
      <c r="G48" s="219"/>
      <c r="H48" s="219"/>
      <c r="I48" s="219"/>
      <c r="J48" s="219"/>
      <c r="K48" s="219"/>
      <c r="L48" s="219"/>
      <c r="M48" s="219"/>
      <c r="N48" s="219"/>
      <c r="O48" s="224" t="s">
        <v>783</v>
      </c>
    </row>
    <row r="49" spans="1:15">
      <c r="A49" s="231" t="s">
        <v>724</v>
      </c>
      <c r="B49" s="219">
        <v>264.34764692000005</v>
      </c>
      <c r="C49" s="219">
        <v>273.85598947000005</v>
      </c>
      <c r="D49" s="219">
        <v>278.00351750000004</v>
      </c>
      <c r="E49" s="219">
        <v>279.30454849000006</v>
      </c>
      <c r="F49" s="219">
        <v>276.75189169000004</v>
      </c>
      <c r="G49" s="219">
        <v>305.76521249999996</v>
      </c>
      <c r="H49" s="219">
        <v>299.28882108000005</v>
      </c>
      <c r="I49" s="219">
        <v>318.56069946999992</v>
      </c>
      <c r="J49" s="219">
        <v>313.75125529000002</v>
      </c>
      <c r="K49" s="219">
        <v>305.00640921999997</v>
      </c>
      <c r="L49" s="219">
        <v>305.96194047999995</v>
      </c>
      <c r="M49" s="219">
        <v>294.44207652000006</v>
      </c>
      <c r="N49" s="219">
        <v>312.30202617000003</v>
      </c>
      <c r="O49" s="227" t="s">
        <v>784</v>
      </c>
    </row>
    <row r="50" spans="1:15">
      <c r="A50" s="231" t="s">
        <v>725</v>
      </c>
      <c r="B50" s="219">
        <v>-4.1801299999999998E-3</v>
      </c>
      <c r="C50" s="219">
        <v>3.0390460000000001E-2</v>
      </c>
      <c r="D50" s="219">
        <v>-4.1283649999999998E-2</v>
      </c>
      <c r="E50" s="219">
        <v>-2.9985080000000001E-2</v>
      </c>
      <c r="F50" s="219">
        <v>-3.146637E-2</v>
      </c>
      <c r="G50" s="219">
        <v>-2.4912739999999999E-2</v>
      </c>
      <c r="H50" s="219">
        <v>-2.4912739999999999E-2</v>
      </c>
      <c r="I50" s="219">
        <v>-2.4912739999999999E-2</v>
      </c>
      <c r="J50" s="219">
        <v>-6.4279999999999997E-3</v>
      </c>
      <c r="K50" s="219">
        <v>-6.4279999999999997E-3</v>
      </c>
      <c r="L50" s="219">
        <v>-2.5101300000000002E-3</v>
      </c>
      <c r="M50" s="219">
        <v>1.3600339999999999E-2</v>
      </c>
      <c r="N50" s="219">
        <v>2.4966740000000001E-2</v>
      </c>
      <c r="O50" s="226" t="s">
        <v>785</v>
      </c>
    </row>
    <row r="51" spans="1:15">
      <c r="A51" s="231" t="s">
        <v>726</v>
      </c>
      <c r="B51" s="219">
        <v>0</v>
      </c>
      <c r="C51" s="219">
        <v>0</v>
      </c>
      <c r="D51" s="219">
        <v>0</v>
      </c>
      <c r="E51" s="219">
        <v>0</v>
      </c>
      <c r="F51" s="219">
        <v>0</v>
      </c>
      <c r="G51" s="219">
        <v>0</v>
      </c>
      <c r="H51" s="219">
        <v>0</v>
      </c>
      <c r="I51" s="219">
        <v>0</v>
      </c>
      <c r="J51" s="219">
        <v>0</v>
      </c>
      <c r="K51" s="219">
        <v>0</v>
      </c>
      <c r="L51" s="219">
        <v>0</v>
      </c>
      <c r="M51" s="219">
        <v>0</v>
      </c>
      <c r="N51" s="219">
        <v>0</v>
      </c>
      <c r="O51" s="227" t="s">
        <v>786</v>
      </c>
    </row>
    <row r="52" spans="1:15">
      <c r="A52" s="231" t="s">
        <v>727</v>
      </c>
      <c r="B52" s="219">
        <v>264.34346678000003</v>
      </c>
      <c r="C52" s="219">
        <v>273.88637992999998</v>
      </c>
      <c r="D52" s="219">
        <v>277.96223384000007</v>
      </c>
      <c r="E52" s="219">
        <v>279.27456340000009</v>
      </c>
      <c r="F52" s="219">
        <v>276.72042530999994</v>
      </c>
      <c r="G52" s="219">
        <v>305.74029974999996</v>
      </c>
      <c r="H52" s="219">
        <v>299.26390834</v>
      </c>
      <c r="I52" s="219">
        <v>318.53578672999993</v>
      </c>
      <c r="J52" s="219">
        <v>313.74482728999999</v>
      </c>
      <c r="K52" s="219">
        <v>304.99998122</v>
      </c>
      <c r="L52" s="219">
        <v>305.95943033999993</v>
      </c>
      <c r="M52" s="219">
        <v>294.45567687000005</v>
      </c>
      <c r="N52" s="219">
        <v>312.32699292000007</v>
      </c>
      <c r="O52" s="227" t="s">
        <v>491</v>
      </c>
    </row>
    <row r="53" spans="1:15" s="114" customFormat="1" ht="9.75" thickBot="1">
      <c r="A53" s="244" t="s">
        <v>728</v>
      </c>
      <c r="B53" s="309">
        <v>696.24788482999998</v>
      </c>
      <c r="C53" s="309">
        <v>800.70553618000008</v>
      </c>
      <c r="D53" s="309">
        <v>832.09627464999994</v>
      </c>
      <c r="E53" s="309">
        <v>780.41847907999988</v>
      </c>
      <c r="F53" s="309">
        <v>938.89346632000024</v>
      </c>
      <c r="G53" s="309">
        <v>930.43521959999998</v>
      </c>
      <c r="H53" s="309">
        <v>819.85139819999995</v>
      </c>
      <c r="I53" s="309">
        <v>725.2028211600001</v>
      </c>
      <c r="J53" s="309">
        <v>1860.6631154800002</v>
      </c>
      <c r="K53" s="309">
        <v>1936.8498222099997</v>
      </c>
      <c r="L53" s="309">
        <v>1974.95213044</v>
      </c>
      <c r="M53" s="309">
        <v>2071.6826761799998</v>
      </c>
      <c r="N53" s="309">
        <v>2095.4880176300003</v>
      </c>
      <c r="O53" s="287" t="s">
        <v>713</v>
      </c>
    </row>
    <row r="54" spans="1:15" ht="9.75" thickBot="1">
      <c r="A54" s="583"/>
      <c r="B54" s="584"/>
      <c r="C54" s="584"/>
      <c r="D54" s="584"/>
      <c r="E54" s="584"/>
      <c r="F54" s="584"/>
      <c r="G54" s="584"/>
      <c r="H54" s="584"/>
      <c r="I54" s="584"/>
      <c r="J54" s="584"/>
      <c r="K54" s="584"/>
      <c r="L54" s="584"/>
      <c r="M54" s="584"/>
      <c r="N54" s="584"/>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C34" sqref="C34"/>
    </sheetView>
  </sheetViews>
  <sheetFormatPr defaultColWidth="9.140625" defaultRowHeight="9"/>
  <cols>
    <col min="1" max="1" width="60.42578125" style="3" customWidth="1"/>
    <col min="2" max="14" width="8.28515625" style="3" customWidth="1"/>
    <col min="15" max="15" width="39.28515625" style="3" customWidth="1"/>
    <col min="16" max="16384" width="9.140625" style="3"/>
  </cols>
  <sheetData>
    <row r="1" spans="1:15" s="1" customFormat="1" ht="12.75">
      <c r="A1" s="579" t="s">
        <v>933</v>
      </c>
      <c r="B1" s="580"/>
      <c r="C1" s="580"/>
      <c r="D1" s="580"/>
      <c r="E1" s="580"/>
      <c r="F1" s="580"/>
      <c r="G1" s="580"/>
      <c r="H1" s="580"/>
      <c r="I1" s="580"/>
      <c r="J1" s="580"/>
      <c r="K1" s="580"/>
      <c r="L1" s="580"/>
      <c r="M1" s="580"/>
      <c r="N1" s="580"/>
      <c r="O1" s="581"/>
    </row>
    <row r="2" spans="1:15" s="360" customFormat="1" ht="24" customHeight="1">
      <c r="A2" s="570" t="s">
        <v>1348</v>
      </c>
      <c r="B2" s="571"/>
      <c r="C2" s="571"/>
      <c r="D2" s="571"/>
      <c r="E2" s="571"/>
      <c r="F2" s="571"/>
      <c r="G2" s="571"/>
      <c r="H2" s="571"/>
      <c r="I2" s="571"/>
      <c r="J2" s="571"/>
      <c r="K2" s="571"/>
      <c r="L2" s="571"/>
      <c r="M2" s="571"/>
      <c r="N2" s="571"/>
      <c r="O2" s="572"/>
    </row>
    <row r="3" spans="1:15" s="4" customFormat="1" ht="12.75" customHeight="1" thickBot="1">
      <c r="A3" s="528"/>
      <c r="B3" s="529"/>
      <c r="C3" s="529"/>
      <c r="D3" s="529"/>
      <c r="E3" s="529"/>
      <c r="F3" s="529"/>
      <c r="G3" s="529"/>
      <c r="H3" s="529"/>
      <c r="I3" s="529"/>
      <c r="J3" s="529"/>
      <c r="K3" s="529"/>
      <c r="L3" s="529"/>
      <c r="M3" s="529"/>
      <c r="N3" s="529"/>
      <c r="O3" s="530"/>
    </row>
    <row r="4" spans="1:15"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217" t="s">
        <v>354</v>
      </c>
    </row>
    <row r="5" spans="1:15">
      <c r="A5" s="40" t="s">
        <v>620</v>
      </c>
      <c r="B5" s="75"/>
      <c r="C5" s="235"/>
      <c r="D5" s="235"/>
      <c r="E5" s="235"/>
      <c r="F5" s="235"/>
      <c r="G5" s="235"/>
      <c r="H5" s="236"/>
      <c r="I5" s="235"/>
      <c r="J5" s="235"/>
      <c r="K5" s="235"/>
      <c r="L5" s="235"/>
      <c r="M5" s="235"/>
      <c r="N5" s="235"/>
      <c r="O5" s="485" t="s">
        <v>670</v>
      </c>
    </row>
    <row r="6" spans="1:15">
      <c r="A6" s="254" t="s">
        <v>621</v>
      </c>
      <c r="B6" s="79"/>
      <c r="C6" s="237"/>
      <c r="D6" s="237"/>
      <c r="E6" s="237"/>
      <c r="F6" s="237"/>
      <c r="G6" s="237"/>
      <c r="H6" s="238"/>
      <c r="I6" s="237"/>
      <c r="J6" s="237"/>
      <c r="K6" s="237"/>
      <c r="L6" s="237"/>
      <c r="M6" s="237"/>
      <c r="N6" s="237"/>
      <c r="O6" s="483" t="s">
        <v>671</v>
      </c>
    </row>
    <row r="7" spans="1:15">
      <c r="A7" s="257" t="s">
        <v>622</v>
      </c>
      <c r="B7" s="79">
        <v>1177.3362175699999</v>
      </c>
      <c r="C7" s="79">
        <v>1214.5824652599999</v>
      </c>
      <c r="D7" s="79">
        <v>1228.2983232200002</v>
      </c>
      <c r="E7" s="79">
        <v>1245.96669471</v>
      </c>
      <c r="F7" s="79">
        <v>1263.5508629000001</v>
      </c>
      <c r="G7" s="79">
        <v>1281.5877562000003</v>
      </c>
      <c r="H7" s="79">
        <v>1316.8684116700001</v>
      </c>
      <c r="I7" s="79">
        <v>1302.6057047600002</v>
      </c>
      <c r="J7" s="79">
        <v>1310.64018188</v>
      </c>
      <c r="K7" s="79">
        <v>1237.6699560300001</v>
      </c>
      <c r="L7" s="79">
        <v>1273.5313552600001</v>
      </c>
      <c r="M7" s="79">
        <v>1274.07655578</v>
      </c>
      <c r="N7" s="79">
        <v>1315.11125517</v>
      </c>
      <c r="O7" s="481" t="s">
        <v>672</v>
      </c>
    </row>
    <row r="8" spans="1:15">
      <c r="A8" s="257" t="s">
        <v>623</v>
      </c>
      <c r="B8" s="79">
        <v>4.3339375600000007</v>
      </c>
      <c r="C8" s="79">
        <v>3.29339095</v>
      </c>
      <c r="D8" s="79">
        <v>3.15271123</v>
      </c>
      <c r="E8" s="79">
        <v>3.2251981599999997</v>
      </c>
      <c r="F8" s="79">
        <v>3.0907703999999998</v>
      </c>
      <c r="G8" s="79">
        <v>3.2158336699999999</v>
      </c>
      <c r="H8" s="79">
        <v>2.9515495999999999</v>
      </c>
      <c r="I8" s="79">
        <v>2.9515495999999999</v>
      </c>
      <c r="J8" s="79">
        <v>3.1663576400000002</v>
      </c>
      <c r="K8" s="79">
        <v>3.45445644</v>
      </c>
      <c r="L8" s="79">
        <v>3.45445644</v>
      </c>
      <c r="M8" s="79">
        <v>3.6480571899999998</v>
      </c>
      <c r="N8" s="79">
        <v>3.8065664700000004</v>
      </c>
      <c r="O8" s="481" t="s">
        <v>673</v>
      </c>
    </row>
    <row r="9" spans="1:15">
      <c r="A9" s="257" t="s">
        <v>624</v>
      </c>
      <c r="B9" s="79">
        <v>130.33260799999999</v>
      </c>
      <c r="C9" s="79">
        <v>127.26743999999999</v>
      </c>
      <c r="D9" s="79">
        <v>127.350936</v>
      </c>
      <c r="E9" s="79">
        <v>133.0432946</v>
      </c>
      <c r="F9" s="79">
        <v>138.04365999999999</v>
      </c>
      <c r="G9" s="79">
        <v>139.68690599999999</v>
      </c>
      <c r="H9" s="79">
        <v>140.11266164</v>
      </c>
      <c r="I9" s="79">
        <v>164.1082255</v>
      </c>
      <c r="J9" s="79">
        <v>170.69802558000001</v>
      </c>
      <c r="K9" s="79">
        <v>174.59276</v>
      </c>
      <c r="L9" s="79">
        <v>184.02521231000003</v>
      </c>
      <c r="M9" s="79">
        <v>205.87661240000006</v>
      </c>
      <c r="N9" s="79">
        <v>192.01807160999999</v>
      </c>
      <c r="O9" s="481" t="s">
        <v>674</v>
      </c>
    </row>
    <row r="10" spans="1:15">
      <c r="A10" s="257" t="s">
        <v>625</v>
      </c>
      <c r="B10" s="79">
        <v>83.839069999999992</v>
      </c>
      <c r="C10" s="79">
        <v>79.444489999999988</v>
      </c>
      <c r="D10" s="79">
        <v>82.153220000000005</v>
      </c>
      <c r="E10" s="79">
        <v>82.222970000000004</v>
      </c>
      <c r="F10" s="79">
        <v>83.266492000000014</v>
      </c>
      <c r="G10" s="79">
        <v>83.283900000000003</v>
      </c>
      <c r="H10" s="79">
        <v>83.331653039999992</v>
      </c>
      <c r="I10" s="79">
        <v>78.399252459999985</v>
      </c>
      <c r="J10" s="79">
        <v>111.61640700999999</v>
      </c>
      <c r="K10" s="79">
        <v>158.18233577999999</v>
      </c>
      <c r="L10" s="79">
        <v>178.40301008</v>
      </c>
      <c r="M10" s="79">
        <v>201.37450178</v>
      </c>
      <c r="N10" s="79">
        <v>217.12838180999998</v>
      </c>
      <c r="O10" s="481" t="s">
        <v>675</v>
      </c>
    </row>
    <row r="11" spans="1:15">
      <c r="A11" s="257" t="s">
        <v>626</v>
      </c>
      <c r="B11" s="79">
        <v>0</v>
      </c>
      <c r="C11" s="79">
        <v>0</v>
      </c>
      <c r="D11" s="79">
        <v>0</v>
      </c>
      <c r="E11" s="79">
        <v>0</v>
      </c>
      <c r="F11" s="79">
        <v>0</v>
      </c>
      <c r="G11" s="79">
        <v>0</v>
      </c>
      <c r="H11" s="79">
        <v>0</v>
      </c>
      <c r="I11" s="79">
        <v>0</v>
      </c>
      <c r="J11" s="79">
        <v>0</v>
      </c>
      <c r="K11" s="79">
        <v>0</v>
      </c>
      <c r="L11" s="79">
        <v>0</v>
      </c>
      <c r="M11" s="79">
        <v>0</v>
      </c>
      <c r="N11" s="79">
        <v>0</v>
      </c>
      <c r="O11" s="481" t="s">
        <v>676</v>
      </c>
    </row>
    <row r="12" spans="1:15">
      <c r="A12" s="257" t="s">
        <v>627</v>
      </c>
      <c r="B12" s="79">
        <v>0</v>
      </c>
      <c r="C12" s="79">
        <v>0</v>
      </c>
      <c r="D12" s="79">
        <v>0</v>
      </c>
      <c r="E12" s="79">
        <v>0</v>
      </c>
      <c r="F12" s="79">
        <v>0</v>
      </c>
      <c r="G12" s="79">
        <v>0</v>
      </c>
      <c r="H12" s="79">
        <v>0</v>
      </c>
      <c r="I12" s="79">
        <v>0</v>
      </c>
      <c r="J12" s="79">
        <v>0</v>
      </c>
      <c r="K12" s="79">
        <v>0</v>
      </c>
      <c r="L12" s="79">
        <v>0</v>
      </c>
      <c r="M12" s="79">
        <v>0</v>
      </c>
      <c r="N12" s="79">
        <v>1</v>
      </c>
      <c r="O12" s="481" t="s">
        <v>677</v>
      </c>
    </row>
    <row r="13" spans="1:15">
      <c r="A13" s="257" t="s">
        <v>628</v>
      </c>
      <c r="B13" s="79">
        <v>0</v>
      </c>
      <c r="C13" s="79">
        <v>0</v>
      </c>
      <c r="D13" s="79">
        <v>0</v>
      </c>
      <c r="E13" s="79">
        <v>0</v>
      </c>
      <c r="F13" s="79">
        <v>0</v>
      </c>
      <c r="G13" s="79">
        <v>0</v>
      </c>
      <c r="H13" s="79">
        <v>0</v>
      </c>
      <c r="I13" s="79">
        <v>0</v>
      </c>
      <c r="J13" s="79">
        <v>0</v>
      </c>
      <c r="K13" s="79">
        <v>0</v>
      </c>
      <c r="L13" s="79">
        <v>0</v>
      </c>
      <c r="M13" s="79">
        <v>0</v>
      </c>
      <c r="N13" s="79">
        <v>0</v>
      </c>
      <c r="O13" s="481" t="s">
        <v>678</v>
      </c>
    </row>
    <row r="14" spans="1:15">
      <c r="A14" s="257" t="s">
        <v>629</v>
      </c>
      <c r="B14" s="79">
        <v>58.662271349999997</v>
      </c>
      <c r="C14" s="79">
        <v>54.235666369999997</v>
      </c>
      <c r="D14" s="79">
        <v>52.959536429999993</v>
      </c>
      <c r="E14" s="79">
        <v>53.50170585</v>
      </c>
      <c r="F14" s="79">
        <v>49.150118049999996</v>
      </c>
      <c r="G14" s="79">
        <v>50.489243590000001</v>
      </c>
      <c r="H14" s="79">
        <v>49.976375640000001</v>
      </c>
      <c r="I14" s="79">
        <v>51.190660169999994</v>
      </c>
      <c r="J14" s="79">
        <v>53.118367009999986</v>
      </c>
      <c r="K14" s="79">
        <v>58.713142490000003</v>
      </c>
      <c r="L14" s="79">
        <v>58.703451009999995</v>
      </c>
      <c r="M14" s="79">
        <v>63.187112410000005</v>
      </c>
      <c r="N14" s="79">
        <v>49.965260719999989</v>
      </c>
      <c r="O14" s="481" t="s">
        <v>679</v>
      </c>
    </row>
    <row r="15" spans="1:15">
      <c r="A15" s="257" t="s">
        <v>630</v>
      </c>
      <c r="B15" s="79">
        <v>0</v>
      </c>
      <c r="C15" s="79">
        <v>0</v>
      </c>
      <c r="D15" s="79">
        <v>0</v>
      </c>
      <c r="E15" s="79">
        <v>0</v>
      </c>
      <c r="F15" s="79">
        <v>0</v>
      </c>
      <c r="G15" s="79">
        <v>0</v>
      </c>
      <c r="H15" s="79">
        <v>0</v>
      </c>
      <c r="I15" s="79">
        <v>0</v>
      </c>
      <c r="J15" s="79">
        <v>0</v>
      </c>
      <c r="K15" s="79">
        <v>0</v>
      </c>
      <c r="L15" s="79">
        <v>0</v>
      </c>
      <c r="M15" s="79">
        <v>0</v>
      </c>
      <c r="N15" s="79">
        <v>0</v>
      </c>
      <c r="O15" s="481" t="s">
        <v>680</v>
      </c>
    </row>
    <row r="16" spans="1:15">
      <c r="A16" s="257" t="s">
        <v>631</v>
      </c>
      <c r="B16" s="79">
        <v>0</v>
      </c>
      <c r="C16" s="79">
        <v>0</v>
      </c>
      <c r="D16" s="79">
        <v>0</v>
      </c>
      <c r="E16" s="79">
        <v>0</v>
      </c>
      <c r="F16" s="79">
        <v>0</v>
      </c>
      <c r="G16" s="79">
        <v>0</v>
      </c>
      <c r="H16" s="79">
        <v>0</v>
      </c>
      <c r="I16" s="79">
        <v>0</v>
      </c>
      <c r="J16" s="79">
        <v>0</v>
      </c>
      <c r="K16" s="79">
        <v>0</v>
      </c>
      <c r="L16" s="79">
        <v>0</v>
      </c>
      <c r="M16" s="79">
        <v>0</v>
      </c>
      <c r="N16" s="79">
        <v>0</v>
      </c>
      <c r="O16" s="481" t="s">
        <v>681</v>
      </c>
    </row>
    <row r="17" spans="1:15">
      <c r="A17" s="257" t="s">
        <v>632</v>
      </c>
      <c r="B17" s="79">
        <v>2.3315000000000001</v>
      </c>
      <c r="C17" s="79">
        <v>1.8715900000000001</v>
      </c>
      <c r="D17" s="79">
        <v>1.3860399999999999</v>
      </c>
      <c r="E17" s="79">
        <v>1.3479099999999999</v>
      </c>
      <c r="F17" s="79">
        <v>1.2766</v>
      </c>
      <c r="G17" s="79">
        <v>0.77390000000000003</v>
      </c>
      <c r="H17" s="79">
        <v>0.80940000000000001</v>
      </c>
      <c r="I17" s="79">
        <v>0.85439999999999994</v>
      </c>
      <c r="J17" s="79">
        <v>0.84289999999999998</v>
      </c>
      <c r="K17" s="79">
        <v>0.88029999999999997</v>
      </c>
      <c r="L17" s="79">
        <v>0.86099999999999999</v>
      </c>
      <c r="M17" s="79">
        <v>0.89989999999999992</v>
      </c>
      <c r="N17" s="79">
        <v>0.89510000000000001</v>
      </c>
      <c r="O17" s="481" t="s">
        <v>682</v>
      </c>
    </row>
    <row r="18" spans="1:15">
      <c r="A18" s="257" t="s">
        <v>633</v>
      </c>
      <c r="B18" s="79">
        <v>0.13500000000000001</v>
      </c>
      <c r="C18" s="79">
        <v>0.13500000000000001</v>
      </c>
      <c r="D18" s="79">
        <v>0.13500000000000001</v>
      </c>
      <c r="E18" s="79">
        <v>0.2296</v>
      </c>
      <c r="F18" s="79">
        <v>0.2296</v>
      </c>
      <c r="G18" s="79">
        <v>0.2296</v>
      </c>
      <c r="H18" s="79">
        <v>0.2296</v>
      </c>
      <c r="I18" s="79">
        <v>0.13500000000000001</v>
      </c>
      <c r="J18" s="79">
        <v>0.2296</v>
      </c>
      <c r="K18" s="79">
        <v>0.2296</v>
      </c>
      <c r="L18" s="79">
        <v>0.13500000000000001</v>
      </c>
      <c r="M18" s="79">
        <v>0.13500000000000001</v>
      </c>
      <c r="N18" s="79">
        <v>0.13500000000000001</v>
      </c>
      <c r="O18" s="481" t="s">
        <v>683</v>
      </c>
    </row>
    <row r="19" spans="1:15">
      <c r="A19" s="257" t="s">
        <v>634</v>
      </c>
      <c r="B19" s="79">
        <v>18.585999999999999</v>
      </c>
      <c r="C19" s="79">
        <v>18.585999999999999</v>
      </c>
      <c r="D19" s="79">
        <v>18.585999999999999</v>
      </c>
      <c r="E19" s="79">
        <v>33.398499999999999</v>
      </c>
      <c r="F19" s="79">
        <v>33.398499999999999</v>
      </c>
      <c r="G19" s="79">
        <v>33.398499999999999</v>
      </c>
      <c r="H19" s="79">
        <v>33.398499999999999</v>
      </c>
      <c r="I19" s="79">
        <v>33.398499999999999</v>
      </c>
      <c r="J19" s="79">
        <v>33.398499999999999</v>
      </c>
      <c r="K19" s="79">
        <v>33.398499999999999</v>
      </c>
      <c r="L19" s="79">
        <v>33.398499999999999</v>
      </c>
      <c r="M19" s="79">
        <v>33.398499999999999</v>
      </c>
      <c r="N19" s="79">
        <v>33.398499999999999</v>
      </c>
      <c r="O19" s="481" t="s">
        <v>684</v>
      </c>
    </row>
    <row r="20" spans="1:15">
      <c r="A20" s="257" t="s">
        <v>635</v>
      </c>
      <c r="B20" s="79">
        <v>0.74668124000000002</v>
      </c>
      <c r="C20" s="79">
        <v>0.73358957000000002</v>
      </c>
      <c r="D20" s="79">
        <v>0.72049791000000007</v>
      </c>
      <c r="E20" s="79">
        <v>0.61280624000000006</v>
      </c>
      <c r="F20" s="79">
        <v>0.53617287000000002</v>
      </c>
      <c r="G20" s="79">
        <v>0.52620619999999996</v>
      </c>
      <c r="H20" s="79">
        <v>0.51623954000000005</v>
      </c>
      <c r="I20" s="79">
        <v>0.60087287</v>
      </c>
      <c r="J20" s="79">
        <v>0.49630619999999998</v>
      </c>
      <c r="K20" s="79">
        <v>0.48633954000000001</v>
      </c>
      <c r="L20" s="79">
        <v>0.52222286999999989</v>
      </c>
      <c r="M20" s="79">
        <v>0.51361036999999998</v>
      </c>
      <c r="N20" s="79">
        <v>0.50499787000000007</v>
      </c>
      <c r="O20" s="482" t="s">
        <v>685</v>
      </c>
    </row>
    <row r="21" spans="1:15">
      <c r="A21" s="257" t="s">
        <v>68</v>
      </c>
      <c r="B21" s="79">
        <v>1476.3032857200001</v>
      </c>
      <c r="C21" s="79">
        <v>1500.1496321699999</v>
      </c>
      <c r="D21" s="79">
        <v>1514.7422647999999</v>
      </c>
      <c r="E21" s="79">
        <v>1553.54867956</v>
      </c>
      <c r="F21" s="79">
        <v>1572.5427762300001</v>
      </c>
      <c r="G21" s="79">
        <v>1593.19184567</v>
      </c>
      <c r="H21" s="79">
        <v>1628.19439115</v>
      </c>
      <c r="I21" s="79">
        <v>1634.24416539</v>
      </c>
      <c r="J21" s="79">
        <v>1684.20664534</v>
      </c>
      <c r="K21" s="79">
        <v>1667.60739029</v>
      </c>
      <c r="L21" s="79">
        <v>1733.0342080100002</v>
      </c>
      <c r="M21" s="79">
        <v>1783.10984996</v>
      </c>
      <c r="N21" s="79">
        <v>1813.9631336800001</v>
      </c>
      <c r="O21" s="482" t="s">
        <v>481</v>
      </c>
    </row>
    <row r="22" spans="1:15">
      <c r="A22" s="254" t="s">
        <v>636</v>
      </c>
      <c r="B22" s="79"/>
      <c r="C22" s="79"/>
      <c r="D22" s="79"/>
      <c r="E22" s="79"/>
      <c r="F22" s="79"/>
      <c r="G22" s="79"/>
      <c r="H22" s="79"/>
      <c r="I22" s="79"/>
      <c r="J22" s="79"/>
      <c r="K22" s="79"/>
      <c r="L22" s="79"/>
      <c r="M22" s="79"/>
      <c r="N22" s="79"/>
      <c r="O22" s="483" t="s">
        <v>686</v>
      </c>
    </row>
    <row r="23" spans="1:15">
      <c r="A23" s="257" t="s">
        <v>637</v>
      </c>
      <c r="B23" s="79">
        <v>95.582468350000013</v>
      </c>
      <c r="C23" s="79">
        <v>95.092391839999991</v>
      </c>
      <c r="D23" s="79">
        <v>100.33108858000001</v>
      </c>
      <c r="E23" s="79">
        <v>93.890052999999995</v>
      </c>
      <c r="F23" s="79">
        <v>100.66860291</v>
      </c>
      <c r="G23" s="79">
        <v>72.173680779999998</v>
      </c>
      <c r="H23" s="79">
        <v>119.22600732000002</v>
      </c>
      <c r="I23" s="79">
        <v>84.618335399999992</v>
      </c>
      <c r="J23" s="79">
        <v>93.243984119999979</v>
      </c>
      <c r="K23" s="79">
        <v>82.34716361000001</v>
      </c>
      <c r="L23" s="79">
        <v>99.988949099999999</v>
      </c>
      <c r="M23" s="79">
        <v>85.19370825999998</v>
      </c>
      <c r="N23" s="79">
        <v>97.173814230000019</v>
      </c>
      <c r="O23" s="481" t="s">
        <v>687</v>
      </c>
    </row>
    <row r="24" spans="1:15">
      <c r="A24" s="257" t="s">
        <v>788</v>
      </c>
      <c r="B24" s="79">
        <v>0</v>
      </c>
      <c r="C24" s="79">
        <v>0</v>
      </c>
      <c r="D24" s="79">
        <v>0</v>
      </c>
      <c r="E24" s="79">
        <v>0</v>
      </c>
      <c r="F24" s="79">
        <v>0</v>
      </c>
      <c r="G24" s="79">
        <v>0</v>
      </c>
      <c r="H24" s="79">
        <v>0</v>
      </c>
      <c r="I24" s="79">
        <v>0</v>
      </c>
      <c r="J24" s="79">
        <v>8.2470130000000003E-2</v>
      </c>
      <c r="K24" s="79">
        <v>0.15139256000000001</v>
      </c>
      <c r="L24" s="79">
        <v>0.47145308000000002</v>
      </c>
      <c r="M24" s="79">
        <v>0.80245639000000002</v>
      </c>
      <c r="N24" s="79">
        <v>0.24214811999999999</v>
      </c>
      <c r="O24" s="481" t="s">
        <v>830</v>
      </c>
    </row>
    <row r="25" spans="1:15">
      <c r="A25" s="257" t="s">
        <v>809</v>
      </c>
      <c r="B25" s="79">
        <v>5.0413671300000003</v>
      </c>
      <c r="C25" s="79">
        <v>4.3723396499999998</v>
      </c>
      <c r="D25" s="79">
        <v>4.3384971699999992</v>
      </c>
      <c r="E25" s="79">
        <v>4.3756989600000002</v>
      </c>
      <c r="F25" s="79">
        <v>5.3419505799999998</v>
      </c>
      <c r="G25" s="79">
        <v>5.2630011100000011</v>
      </c>
      <c r="H25" s="79">
        <v>5.9967122799999997</v>
      </c>
      <c r="I25" s="79">
        <v>4.9658160099999993</v>
      </c>
      <c r="J25" s="79">
        <v>4.9663875799999992</v>
      </c>
      <c r="K25" s="79">
        <v>5.7690247199999991</v>
      </c>
      <c r="L25" s="79">
        <v>6.1529951000000001</v>
      </c>
      <c r="M25" s="79">
        <v>6.958695650000001</v>
      </c>
      <c r="N25" s="79">
        <v>7.5960526200000009</v>
      </c>
      <c r="O25" s="481" t="s">
        <v>831</v>
      </c>
    </row>
    <row r="26" spans="1:15">
      <c r="A26" s="257" t="s">
        <v>810</v>
      </c>
      <c r="B26" s="79">
        <v>198.62737474999997</v>
      </c>
      <c r="C26" s="79">
        <v>197.33798940000003</v>
      </c>
      <c r="D26" s="79">
        <v>196.05958016000002</v>
      </c>
      <c r="E26" s="79">
        <v>195.41766125999999</v>
      </c>
      <c r="F26" s="79">
        <v>185.26295252999998</v>
      </c>
      <c r="G26" s="79">
        <v>166.22239863000001</v>
      </c>
      <c r="H26" s="79">
        <v>165.07535279999996</v>
      </c>
      <c r="I26" s="79">
        <v>185.10730560000002</v>
      </c>
      <c r="J26" s="79">
        <v>192.93921685000001</v>
      </c>
      <c r="K26" s="79">
        <v>201.51560568000002</v>
      </c>
      <c r="L26" s="79">
        <v>209.76332114000002</v>
      </c>
      <c r="M26" s="79">
        <v>222.57847503999997</v>
      </c>
      <c r="N26" s="79">
        <v>217.84231215999998</v>
      </c>
      <c r="O26" s="481" t="s">
        <v>832</v>
      </c>
    </row>
    <row r="27" spans="1:15">
      <c r="A27" s="257" t="s">
        <v>811</v>
      </c>
      <c r="B27" s="79">
        <v>34.371162310000003</v>
      </c>
      <c r="C27" s="79">
        <v>35.07126298</v>
      </c>
      <c r="D27" s="79">
        <v>34.773042099999998</v>
      </c>
      <c r="E27" s="79">
        <v>40.083017959999999</v>
      </c>
      <c r="F27" s="79">
        <v>37.099387279999995</v>
      </c>
      <c r="G27" s="79">
        <v>42.707873239999991</v>
      </c>
      <c r="H27" s="79">
        <v>36.933120020000004</v>
      </c>
      <c r="I27" s="79">
        <v>33.57670873</v>
      </c>
      <c r="J27" s="79">
        <v>48.308031230000005</v>
      </c>
      <c r="K27" s="79">
        <v>44.791830539999992</v>
      </c>
      <c r="L27" s="79">
        <v>44.430557550000003</v>
      </c>
      <c r="M27" s="79">
        <v>38.959710019999996</v>
      </c>
      <c r="N27" s="79">
        <v>37.698822139999997</v>
      </c>
      <c r="O27" s="481" t="s">
        <v>833</v>
      </c>
    </row>
    <row r="28" spans="1:15" ht="18">
      <c r="A28" s="257" t="s">
        <v>812</v>
      </c>
      <c r="B28" s="79">
        <v>3.2668956100000006</v>
      </c>
      <c r="C28" s="79">
        <v>3.1994769999999999</v>
      </c>
      <c r="D28" s="79">
        <v>3.5480517799999998</v>
      </c>
      <c r="E28" s="79">
        <v>4.9832679800000008</v>
      </c>
      <c r="F28" s="79">
        <v>3.8601334999999994</v>
      </c>
      <c r="G28" s="79">
        <v>4.1536826800000002</v>
      </c>
      <c r="H28" s="79">
        <v>4.4601242700000006</v>
      </c>
      <c r="I28" s="79">
        <v>4.2920456100000006</v>
      </c>
      <c r="J28" s="79">
        <v>3.3673203599999999</v>
      </c>
      <c r="K28" s="79">
        <v>3.6523649000000002</v>
      </c>
      <c r="L28" s="79">
        <v>3.6644848699999999</v>
      </c>
      <c r="M28" s="79">
        <v>4.5942387299999998</v>
      </c>
      <c r="N28" s="79">
        <v>4.9304244399999995</v>
      </c>
      <c r="O28" s="481" t="s">
        <v>834</v>
      </c>
    </row>
    <row r="29" spans="1:15">
      <c r="A29" s="257" t="s">
        <v>813</v>
      </c>
      <c r="B29" s="79">
        <v>0</v>
      </c>
      <c r="C29" s="79">
        <v>0</v>
      </c>
      <c r="D29" s="79">
        <v>0</v>
      </c>
      <c r="E29" s="79">
        <v>0</v>
      </c>
      <c r="F29" s="79">
        <v>0</v>
      </c>
      <c r="G29" s="79">
        <v>0</v>
      </c>
      <c r="H29" s="79">
        <v>0</v>
      </c>
      <c r="I29" s="79">
        <v>0</v>
      </c>
      <c r="J29" s="79">
        <v>0</v>
      </c>
      <c r="K29" s="79">
        <v>0</v>
      </c>
      <c r="L29" s="79">
        <v>0</v>
      </c>
      <c r="M29" s="79">
        <v>0.5</v>
      </c>
      <c r="N29" s="79">
        <v>0.5</v>
      </c>
      <c r="O29" s="481" t="s">
        <v>835</v>
      </c>
    </row>
    <row r="30" spans="1:15">
      <c r="A30" s="257" t="s">
        <v>814</v>
      </c>
      <c r="B30" s="79">
        <v>44.037304989999996</v>
      </c>
      <c r="C30" s="79">
        <v>43.882477669999993</v>
      </c>
      <c r="D30" s="79">
        <v>43.727692009999998</v>
      </c>
      <c r="E30" s="79">
        <v>43.104333049999994</v>
      </c>
      <c r="F30" s="79">
        <v>42.966359480000008</v>
      </c>
      <c r="G30" s="79">
        <v>29.836619089999999</v>
      </c>
      <c r="H30" s="79">
        <v>25.517440329999996</v>
      </c>
      <c r="I30" s="79">
        <v>25.58312033</v>
      </c>
      <c r="J30" s="79">
        <v>25.376096520000004</v>
      </c>
      <c r="K30" s="79">
        <v>24.836530379999999</v>
      </c>
      <c r="L30" s="79">
        <v>24.765105759999997</v>
      </c>
      <c r="M30" s="79">
        <v>24.694376389999999</v>
      </c>
      <c r="N30" s="79">
        <v>29.527607020000001</v>
      </c>
      <c r="O30" s="481" t="s">
        <v>836</v>
      </c>
    </row>
    <row r="31" spans="1:15">
      <c r="A31" s="257" t="s">
        <v>815</v>
      </c>
      <c r="B31" s="79">
        <v>3.4663685899999996</v>
      </c>
      <c r="C31" s="79">
        <v>3.3798883400000004</v>
      </c>
      <c r="D31" s="79">
        <v>3.4252247799999997</v>
      </c>
      <c r="E31" s="79">
        <v>3.1593155300000002</v>
      </c>
      <c r="F31" s="79">
        <v>3.3169948200000006</v>
      </c>
      <c r="G31" s="79">
        <v>3.2097920200000001</v>
      </c>
      <c r="H31" s="79">
        <v>3.1463462699999996</v>
      </c>
      <c r="I31" s="79">
        <v>3.1045471799999995</v>
      </c>
      <c r="J31" s="79">
        <v>3.1604413199999999</v>
      </c>
      <c r="K31" s="79">
        <v>4.3845641299999993</v>
      </c>
      <c r="L31" s="79">
        <v>3.0463633600000004</v>
      </c>
      <c r="M31" s="79">
        <v>2.8860599599999999</v>
      </c>
      <c r="N31" s="79">
        <v>2.8430224899999996</v>
      </c>
      <c r="O31" s="481" t="s">
        <v>837</v>
      </c>
    </row>
    <row r="32" spans="1:15">
      <c r="A32" s="257" t="s">
        <v>816</v>
      </c>
      <c r="B32" s="79">
        <v>9.483166970000001</v>
      </c>
      <c r="C32" s="79">
        <v>9.3435531099999984</v>
      </c>
      <c r="D32" s="79">
        <v>9.74268702</v>
      </c>
      <c r="E32" s="79">
        <v>10.105989459999998</v>
      </c>
      <c r="F32" s="79">
        <v>8.3564369200000002</v>
      </c>
      <c r="G32" s="79">
        <v>7.8675779099999996</v>
      </c>
      <c r="H32" s="79">
        <v>7.0274086200000001</v>
      </c>
      <c r="I32" s="79">
        <v>7.3438712100000005</v>
      </c>
      <c r="J32" s="79">
        <v>7.8343909100000007</v>
      </c>
      <c r="K32" s="79">
        <v>6.3165250399999984</v>
      </c>
      <c r="L32" s="79">
        <v>8.2273762499999989</v>
      </c>
      <c r="M32" s="79">
        <v>7.6109230400000012</v>
      </c>
      <c r="N32" s="79">
        <v>7.4258216300000006</v>
      </c>
      <c r="O32" s="481" t="s">
        <v>838</v>
      </c>
    </row>
    <row r="33" spans="1:16">
      <c r="A33" s="257" t="s">
        <v>817</v>
      </c>
      <c r="B33" s="79">
        <v>159.39312887</v>
      </c>
      <c r="C33" s="79">
        <v>178.51990820000003</v>
      </c>
      <c r="D33" s="79">
        <v>170.51133993000002</v>
      </c>
      <c r="E33" s="79">
        <v>175.40532499999998</v>
      </c>
      <c r="F33" s="79">
        <v>181.70313256999995</v>
      </c>
      <c r="G33" s="79">
        <v>206.48322496</v>
      </c>
      <c r="H33" s="79">
        <v>247.15274450000001</v>
      </c>
      <c r="I33" s="79">
        <v>328.56305715999997</v>
      </c>
      <c r="J33" s="79">
        <v>319.06373331000003</v>
      </c>
      <c r="K33" s="79">
        <v>324.57585038999997</v>
      </c>
      <c r="L33" s="79">
        <v>558.30444712999997</v>
      </c>
      <c r="M33" s="79">
        <v>370.26054054999997</v>
      </c>
      <c r="N33" s="79">
        <v>365.22854318999993</v>
      </c>
      <c r="O33" s="481" t="s">
        <v>839</v>
      </c>
    </row>
    <row r="34" spans="1:16">
      <c r="A34" s="257" t="s">
        <v>77</v>
      </c>
      <c r="B34" s="79">
        <v>553.26923783999996</v>
      </c>
      <c r="C34" s="79">
        <v>570.19928846000005</v>
      </c>
      <c r="D34" s="79">
        <v>566.45720375000019</v>
      </c>
      <c r="E34" s="79">
        <v>570.52466246999995</v>
      </c>
      <c r="F34" s="79">
        <v>568.57595087000004</v>
      </c>
      <c r="G34" s="79">
        <v>537.91785067000012</v>
      </c>
      <c r="H34" s="79">
        <v>614.53525672000001</v>
      </c>
      <c r="I34" s="79">
        <v>677.15480749999983</v>
      </c>
      <c r="J34" s="79">
        <v>698.34207258000004</v>
      </c>
      <c r="K34" s="79">
        <v>698.34085228000015</v>
      </c>
      <c r="L34" s="79">
        <v>958.81505363999997</v>
      </c>
      <c r="M34" s="79">
        <v>765.03918433000013</v>
      </c>
      <c r="N34" s="79">
        <v>771.00856830000009</v>
      </c>
      <c r="O34" s="482" t="s">
        <v>482</v>
      </c>
    </row>
    <row r="35" spans="1:16" s="114" customFormat="1">
      <c r="A35" s="19" t="s">
        <v>78</v>
      </c>
      <c r="B35" s="79">
        <v>2029.5725235899997</v>
      </c>
      <c r="C35" s="79">
        <v>2070.3489206500003</v>
      </c>
      <c r="D35" s="79">
        <v>2081.1994685799996</v>
      </c>
      <c r="E35" s="79">
        <v>2124.07334206</v>
      </c>
      <c r="F35" s="79">
        <v>2141.1187271200006</v>
      </c>
      <c r="G35" s="79">
        <v>2131.1096963399996</v>
      </c>
      <c r="H35" s="79">
        <v>2242.7296479199999</v>
      </c>
      <c r="I35" s="79">
        <v>2311.3989729200002</v>
      </c>
      <c r="J35" s="79">
        <v>2382.5487179400002</v>
      </c>
      <c r="K35" s="79">
        <v>2365.9482426199997</v>
      </c>
      <c r="L35" s="79">
        <v>2691.8492616799999</v>
      </c>
      <c r="M35" s="79">
        <v>2548.1490343399996</v>
      </c>
      <c r="N35" s="79">
        <v>2584.9717020199996</v>
      </c>
      <c r="O35" s="484" t="s">
        <v>345</v>
      </c>
      <c r="P35" s="279"/>
    </row>
    <row r="36" spans="1:16">
      <c r="A36" s="230" t="s">
        <v>650</v>
      </c>
      <c r="B36" s="79"/>
      <c r="C36" s="79"/>
      <c r="D36" s="79"/>
      <c r="E36" s="79"/>
      <c r="F36" s="79"/>
      <c r="G36" s="79"/>
      <c r="H36" s="79"/>
      <c r="I36" s="79"/>
      <c r="J36" s="79"/>
      <c r="K36" s="79"/>
      <c r="L36" s="79"/>
      <c r="M36" s="79"/>
      <c r="N36" s="79"/>
      <c r="O36" s="485" t="s">
        <v>700</v>
      </c>
    </row>
    <row r="37" spans="1:16">
      <c r="A37" s="254" t="s">
        <v>651</v>
      </c>
      <c r="B37" s="79"/>
      <c r="C37" s="79"/>
      <c r="D37" s="79"/>
      <c r="E37" s="79"/>
      <c r="F37" s="79"/>
      <c r="G37" s="79"/>
      <c r="H37" s="79"/>
      <c r="I37" s="79"/>
      <c r="J37" s="79"/>
      <c r="K37" s="79"/>
      <c r="L37" s="79"/>
      <c r="M37" s="79"/>
      <c r="N37" s="79"/>
      <c r="O37" s="483" t="s">
        <v>701</v>
      </c>
    </row>
    <row r="38" spans="1:16">
      <c r="A38" s="255" t="s">
        <v>818</v>
      </c>
      <c r="B38" s="79">
        <v>126.13526020999998</v>
      </c>
      <c r="C38" s="79">
        <v>129.08390049000002</v>
      </c>
      <c r="D38" s="79">
        <v>139.65261612000003</v>
      </c>
      <c r="E38" s="79">
        <v>147.61228925</v>
      </c>
      <c r="F38" s="79">
        <v>146.48931722999998</v>
      </c>
      <c r="G38" s="79">
        <v>138.69446872999998</v>
      </c>
      <c r="H38" s="79">
        <v>155.05585630000002</v>
      </c>
      <c r="I38" s="79">
        <v>158.92983362000001</v>
      </c>
      <c r="J38" s="79">
        <v>151.39905679000003</v>
      </c>
      <c r="K38" s="79">
        <v>149.48583993000003</v>
      </c>
      <c r="L38" s="79">
        <v>147.19568989999999</v>
      </c>
      <c r="M38" s="79">
        <v>149.40979234999998</v>
      </c>
      <c r="N38" s="79">
        <v>152.44349593999996</v>
      </c>
      <c r="O38" s="482" t="s">
        <v>840</v>
      </c>
    </row>
    <row r="39" spans="1:16">
      <c r="A39" s="255" t="s">
        <v>819</v>
      </c>
      <c r="B39" s="79">
        <v>19.843442609999997</v>
      </c>
      <c r="C39" s="79">
        <v>19.908128219999998</v>
      </c>
      <c r="D39" s="79">
        <v>18.973198610000001</v>
      </c>
      <c r="E39" s="79">
        <v>19.854425010000003</v>
      </c>
      <c r="F39" s="79">
        <v>19.734767220000002</v>
      </c>
      <c r="G39" s="79">
        <v>21.226966789999999</v>
      </c>
      <c r="H39" s="79">
        <v>21.002988510000002</v>
      </c>
      <c r="I39" s="79">
        <v>21.584519110000006</v>
      </c>
      <c r="J39" s="79">
        <v>21.875891159999998</v>
      </c>
      <c r="K39" s="79">
        <v>21.889528430000002</v>
      </c>
      <c r="L39" s="79">
        <v>21.403698609999996</v>
      </c>
      <c r="M39" s="79">
        <v>21.613838909999998</v>
      </c>
      <c r="N39" s="79">
        <v>22.266973060000002</v>
      </c>
      <c r="O39" s="482" t="s">
        <v>841</v>
      </c>
    </row>
    <row r="40" spans="1:16">
      <c r="A40" s="255" t="s">
        <v>820</v>
      </c>
      <c r="B40" s="79">
        <v>5.2751666099999994</v>
      </c>
      <c r="C40" s="79">
        <v>4.8762323500000004</v>
      </c>
      <c r="D40" s="79">
        <v>4.3692297099999999</v>
      </c>
      <c r="E40" s="79">
        <v>4.6017818599999991</v>
      </c>
      <c r="F40" s="79">
        <v>4.6024914400000005</v>
      </c>
      <c r="G40" s="79">
        <v>5.3607676900000003</v>
      </c>
      <c r="H40" s="79">
        <v>4.7764651500000008</v>
      </c>
      <c r="I40" s="79">
        <v>4.9179971999999994</v>
      </c>
      <c r="J40" s="79">
        <v>8.2222909099999981</v>
      </c>
      <c r="K40" s="79">
        <v>5.9744190999999995</v>
      </c>
      <c r="L40" s="79">
        <v>5.8513581900000009</v>
      </c>
      <c r="M40" s="79">
        <v>6.2558059199999994</v>
      </c>
      <c r="N40" s="79">
        <v>6.2097056000000013</v>
      </c>
      <c r="O40" s="482" t="s">
        <v>842</v>
      </c>
    </row>
    <row r="41" spans="1:16">
      <c r="A41" s="255" t="s">
        <v>821</v>
      </c>
      <c r="B41" s="79">
        <v>7.6473797099999992</v>
      </c>
      <c r="C41" s="79">
        <v>14.422009709999999</v>
      </c>
      <c r="D41" s="79">
        <v>13.537669709999999</v>
      </c>
      <c r="E41" s="79">
        <v>12.78235271</v>
      </c>
      <c r="F41" s="79">
        <v>8.0684897100000015</v>
      </c>
      <c r="G41" s="79">
        <v>15.73420471</v>
      </c>
      <c r="H41" s="79">
        <v>11.391420460000001</v>
      </c>
      <c r="I41" s="79">
        <v>11.79429275</v>
      </c>
      <c r="J41" s="79">
        <v>10.48850249</v>
      </c>
      <c r="K41" s="79">
        <v>10.31186943</v>
      </c>
      <c r="L41" s="79">
        <v>12.26726129</v>
      </c>
      <c r="M41" s="79">
        <v>11.906283850000001</v>
      </c>
      <c r="N41" s="79">
        <v>10.047935729999999</v>
      </c>
      <c r="O41" s="482" t="s">
        <v>843</v>
      </c>
    </row>
    <row r="42" spans="1:16">
      <c r="A42" s="255" t="s">
        <v>822</v>
      </c>
      <c r="B42" s="79">
        <v>5.2489453699999995</v>
      </c>
      <c r="C42" s="79">
        <v>5.4729530500000001</v>
      </c>
      <c r="D42" s="79">
        <v>5.46777742</v>
      </c>
      <c r="E42" s="79">
        <v>4.6594005699999999</v>
      </c>
      <c r="F42" s="79">
        <v>4.4229484299999999</v>
      </c>
      <c r="G42" s="79">
        <v>4.8454780300000007</v>
      </c>
      <c r="H42" s="79">
        <v>5.1571579700000001</v>
      </c>
      <c r="I42" s="79">
        <v>5.3608624899999997</v>
      </c>
      <c r="J42" s="79">
        <v>6.6289128299999991</v>
      </c>
      <c r="K42" s="79">
        <v>6.23551199</v>
      </c>
      <c r="L42" s="79">
        <v>6.5709693699999994</v>
      </c>
      <c r="M42" s="79">
        <v>5.7872428899999999</v>
      </c>
      <c r="N42" s="79">
        <v>5.5517848300000008</v>
      </c>
      <c r="O42" s="482" t="s">
        <v>844</v>
      </c>
    </row>
    <row r="43" spans="1:16">
      <c r="A43" s="255" t="s">
        <v>823</v>
      </c>
      <c r="B43" s="79">
        <v>295.80807841000001</v>
      </c>
      <c r="C43" s="79">
        <v>316.5701201</v>
      </c>
      <c r="D43" s="79">
        <v>302.48362212999996</v>
      </c>
      <c r="E43" s="79">
        <v>306.35018193000002</v>
      </c>
      <c r="F43" s="79">
        <v>314.13869871999998</v>
      </c>
      <c r="G43" s="79">
        <v>321.86355178000002</v>
      </c>
      <c r="H43" s="79">
        <v>323.21449926000003</v>
      </c>
      <c r="I43" s="79">
        <v>375.39266165000004</v>
      </c>
      <c r="J43" s="79">
        <v>428.31409212</v>
      </c>
      <c r="K43" s="79">
        <v>435.25305097999995</v>
      </c>
      <c r="L43" s="79">
        <v>702.52178870999978</v>
      </c>
      <c r="M43" s="79">
        <v>529.05205680000006</v>
      </c>
      <c r="N43" s="79">
        <v>547.50567370999988</v>
      </c>
      <c r="O43" s="482" t="s">
        <v>845</v>
      </c>
    </row>
    <row r="44" spans="1:16">
      <c r="A44" s="255" t="s">
        <v>657</v>
      </c>
      <c r="B44" s="79">
        <v>459.95827301999992</v>
      </c>
      <c r="C44" s="79">
        <v>490.33334406000012</v>
      </c>
      <c r="D44" s="79">
        <v>484.48411381999995</v>
      </c>
      <c r="E44" s="79">
        <v>495.86043147999999</v>
      </c>
      <c r="F44" s="79">
        <v>497.45671287000005</v>
      </c>
      <c r="G44" s="79">
        <v>507.72543786</v>
      </c>
      <c r="H44" s="79">
        <v>520.59838783999999</v>
      </c>
      <c r="I44" s="79">
        <v>577.98016693999989</v>
      </c>
      <c r="J44" s="79">
        <v>626.92874641999992</v>
      </c>
      <c r="K44" s="79">
        <v>629.15021999999999</v>
      </c>
      <c r="L44" s="79">
        <v>895.81076623000013</v>
      </c>
      <c r="M44" s="79">
        <v>724.02502086000004</v>
      </c>
      <c r="N44" s="79">
        <v>744.02556905999984</v>
      </c>
      <c r="O44" s="482" t="s">
        <v>459</v>
      </c>
    </row>
    <row r="45" spans="1:16">
      <c r="A45" s="254" t="s">
        <v>658</v>
      </c>
      <c r="B45" s="79">
        <v>0</v>
      </c>
      <c r="C45" s="79">
        <v>0</v>
      </c>
      <c r="D45" s="79">
        <v>0</v>
      </c>
      <c r="E45" s="79">
        <v>0</v>
      </c>
      <c r="F45" s="79">
        <v>0</v>
      </c>
      <c r="G45" s="79">
        <v>0</v>
      </c>
      <c r="H45" s="79">
        <v>0</v>
      </c>
      <c r="I45" s="79">
        <v>0</v>
      </c>
      <c r="J45" s="79">
        <v>0</v>
      </c>
      <c r="K45" s="79">
        <v>0</v>
      </c>
      <c r="L45" s="79">
        <v>0</v>
      </c>
      <c r="M45" s="79">
        <v>0</v>
      </c>
      <c r="N45" s="79">
        <v>0</v>
      </c>
      <c r="O45" s="483" t="s">
        <v>704</v>
      </c>
    </row>
    <row r="46" spans="1:16">
      <c r="A46" s="254" t="s">
        <v>659</v>
      </c>
      <c r="B46" s="79"/>
      <c r="C46" s="79"/>
      <c r="D46" s="79"/>
      <c r="E46" s="79"/>
      <c r="F46" s="79"/>
      <c r="G46" s="79"/>
      <c r="H46" s="79"/>
      <c r="I46" s="79"/>
      <c r="J46" s="79"/>
      <c r="K46" s="79"/>
      <c r="L46" s="79"/>
      <c r="M46" s="79"/>
      <c r="N46" s="79"/>
      <c r="O46" s="483" t="s">
        <v>705</v>
      </c>
    </row>
    <row r="47" spans="1:16">
      <c r="A47" s="255" t="s">
        <v>660</v>
      </c>
      <c r="B47" s="79">
        <v>823.01789094000003</v>
      </c>
      <c r="C47" s="79">
        <v>823.01789094000003</v>
      </c>
      <c r="D47" s="79">
        <v>823.01789094000003</v>
      </c>
      <c r="E47" s="79">
        <v>823.01789094000003</v>
      </c>
      <c r="F47" s="79">
        <v>823.01789094000003</v>
      </c>
      <c r="G47" s="79">
        <v>825.51789094000003</v>
      </c>
      <c r="H47" s="79">
        <v>889.23030717999995</v>
      </c>
      <c r="I47" s="79">
        <v>889.56173246000003</v>
      </c>
      <c r="J47" s="79">
        <v>889.56208945999992</v>
      </c>
      <c r="K47" s="79">
        <v>863.56209046000015</v>
      </c>
      <c r="L47" s="79">
        <v>938.56209046000015</v>
      </c>
      <c r="M47" s="79">
        <v>938.56209046000015</v>
      </c>
      <c r="N47" s="79">
        <v>938.55741746000001</v>
      </c>
      <c r="O47" s="482" t="s">
        <v>706</v>
      </c>
    </row>
    <row r="48" spans="1:16">
      <c r="A48" s="255" t="s">
        <v>824</v>
      </c>
      <c r="B48" s="79">
        <v>0</v>
      </c>
      <c r="C48" s="79">
        <v>0</v>
      </c>
      <c r="D48" s="79">
        <v>0</v>
      </c>
      <c r="E48" s="79">
        <v>0</v>
      </c>
      <c r="F48" s="79">
        <v>0</v>
      </c>
      <c r="G48" s="79">
        <v>0</v>
      </c>
      <c r="H48" s="79">
        <v>0</v>
      </c>
      <c r="I48" s="79">
        <v>0</v>
      </c>
      <c r="J48" s="79">
        <v>0</v>
      </c>
      <c r="K48" s="79">
        <v>0</v>
      </c>
      <c r="L48" s="79">
        <v>0</v>
      </c>
      <c r="M48" s="79">
        <v>0</v>
      </c>
      <c r="N48" s="79">
        <v>0</v>
      </c>
      <c r="O48" s="482" t="s">
        <v>846</v>
      </c>
    </row>
    <row r="49" spans="1:15">
      <c r="A49" s="255" t="s">
        <v>825</v>
      </c>
      <c r="B49" s="79">
        <v>133.10191211999998</v>
      </c>
      <c r="C49" s="79">
        <v>133.10191211999998</v>
      </c>
      <c r="D49" s="79">
        <v>133.10191211999998</v>
      </c>
      <c r="E49" s="79">
        <v>133.10191211999998</v>
      </c>
      <c r="F49" s="79">
        <v>133.10191211999998</v>
      </c>
      <c r="G49" s="79">
        <v>133.10191211999998</v>
      </c>
      <c r="H49" s="79">
        <v>162.58176212000001</v>
      </c>
      <c r="I49" s="79">
        <v>162.58176212000001</v>
      </c>
      <c r="J49" s="79">
        <v>162.58176212000001</v>
      </c>
      <c r="K49" s="79">
        <v>162.58176212000001</v>
      </c>
      <c r="L49" s="79">
        <v>176.59830717000003</v>
      </c>
      <c r="M49" s="79">
        <v>176.59830717000003</v>
      </c>
      <c r="N49" s="79">
        <v>176.83098439</v>
      </c>
      <c r="O49" s="482" t="s">
        <v>847</v>
      </c>
    </row>
    <row r="50" spans="1:15">
      <c r="A50" s="255" t="s">
        <v>826</v>
      </c>
      <c r="B50" s="79">
        <v>-9.4096852200000001</v>
      </c>
      <c r="C50" s="79">
        <v>-12.20787477</v>
      </c>
      <c r="D50" s="79">
        <v>-12.277302110000001</v>
      </c>
      <c r="E50" s="79">
        <v>-13.95858922</v>
      </c>
      <c r="F50" s="79">
        <v>-14.484995189999999</v>
      </c>
      <c r="G50" s="79">
        <v>-10.98207914</v>
      </c>
      <c r="H50" s="79">
        <v>-11.124805140000001</v>
      </c>
      <c r="I50" s="79">
        <v>-10.562207960000002</v>
      </c>
      <c r="J50" s="79">
        <v>-9.2600548899999993</v>
      </c>
      <c r="K50" s="79">
        <v>-7.4026924999999997</v>
      </c>
      <c r="L50" s="79">
        <v>-7.7905803300000001</v>
      </c>
      <c r="M50" s="79">
        <v>-7.2075261499999996</v>
      </c>
      <c r="N50" s="79">
        <v>-6.7741392300000003</v>
      </c>
      <c r="O50" s="482" t="s">
        <v>848</v>
      </c>
    </row>
    <row r="51" spans="1:15">
      <c r="A51" s="255" t="s">
        <v>827</v>
      </c>
      <c r="B51" s="79">
        <v>1.7252371900000001</v>
      </c>
      <c r="C51" s="79">
        <v>1.7252371900000001</v>
      </c>
      <c r="D51" s="79">
        <v>1.7252371900000001</v>
      </c>
      <c r="E51" s="79">
        <v>1.7252371900000001</v>
      </c>
      <c r="F51" s="79">
        <v>1.7252371900000001</v>
      </c>
      <c r="G51" s="79">
        <v>0</v>
      </c>
      <c r="H51" s="79">
        <v>0</v>
      </c>
      <c r="I51" s="79">
        <v>0</v>
      </c>
      <c r="J51" s="79">
        <v>0</v>
      </c>
      <c r="K51" s="79">
        <v>0</v>
      </c>
      <c r="L51" s="79">
        <v>0</v>
      </c>
      <c r="M51" s="79">
        <v>0</v>
      </c>
      <c r="N51" s="79">
        <v>0</v>
      </c>
      <c r="O51" s="482" t="s">
        <v>849</v>
      </c>
    </row>
    <row r="52" spans="1:15">
      <c r="A52" s="255" t="s">
        <v>828</v>
      </c>
      <c r="B52" s="79">
        <v>621.17886441000007</v>
      </c>
      <c r="C52" s="79">
        <v>634.37841458999992</v>
      </c>
      <c r="D52" s="79">
        <v>651.14760231000025</v>
      </c>
      <c r="E52" s="79">
        <v>684.32645923000007</v>
      </c>
      <c r="F52" s="79">
        <v>700.30187070000022</v>
      </c>
      <c r="G52" s="79">
        <v>675.74641654999982</v>
      </c>
      <c r="H52" s="79">
        <v>681.44398218000015</v>
      </c>
      <c r="I52" s="79">
        <v>691.83750722000002</v>
      </c>
      <c r="J52" s="79">
        <v>712.73616756000001</v>
      </c>
      <c r="K52" s="79">
        <v>717.99193356000012</v>
      </c>
      <c r="L52" s="79">
        <v>688.52533190999998</v>
      </c>
      <c r="M52" s="79">
        <v>716.17114314000003</v>
      </c>
      <c r="N52" s="79">
        <v>732.97542161000001</v>
      </c>
      <c r="O52" s="482" t="s">
        <v>850</v>
      </c>
    </row>
    <row r="53" spans="1:15">
      <c r="A53" s="255" t="s">
        <v>95</v>
      </c>
      <c r="B53" s="79">
        <v>1569.6142194399999</v>
      </c>
      <c r="C53" s="79">
        <v>1580.0155800799998</v>
      </c>
      <c r="D53" s="79">
        <v>1596.7153404499998</v>
      </c>
      <c r="E53" s="79">
        <v>1628.21291025</v>
      </c>
      <c r="F53" s="79">
        <v>1643.6619157800001</v>
      </c>
      <c r="G53" s="79">
        <v>1623.3841404700004</v>
      </c>
      <c r="H53" s="79">
        <v>1722.1312463299998</v>
      </c>
      <c r="I53" s="79">
        <v>1733.4187938400007</v>
      </c>
      <c r="J53" s="79">
        <v>1755.6199642400002</v>
      </c>
      <c r="K53" s="79">
        <v>1736.7330936399997</v>
      </c>
      <c r="L53" s="79">
        <v>1795.8951492200006</v>
      </c>
      <c r="M53" s="79">
        <v>1824.1240146400005</v>
      </c>
      <c r="N53" s="79">
        <v>1841.58968424</v>
      </c>
      <c r="O53" s="482" t="s">
        <v>487</v>
      </c>
    </row>
    <row r="54" spans="1:15" s="114" customFormat="1" ht="9.75" thickBot="1">
      <c r="A54" s="280" t="s">
        <v>96</v>
      </c>
      <c r="B54" s="81">
        <v>2029.5724925499999</v>
      </c>
      <c r="C54" s="81">
        <v>2070.3489241900002</v>
      </c>
      <c r="D54" s="81">
        <v>2081.1994543500005</v>
      </c>
      <c r="E54" s="81">
        <v>2124.0733417799997</v>
      </c>
      <c r="F54" s="81">
        <v>2141.1186287199998</v>
      </c>
      <c r="G54" s="81">
        <v>2131.1095783700002</v>
      </c>
      <c r="H54" s="81">
        <v>2242.72963424</v>
      </c>
      <c r="I54" s="81">
        <v>2311.3989608800002</v>
      </c>
      <c r="J54" s="81">
        <v>2382.5487107499998</v>
      </c>
      <c r="K54" s="81">
        <v>2365.8833137299989</v>
      </c>
      <c r="L54" s="81">
        <v>2691.7059155300003</v>
      </c>
      <c r="M54" s="81">
        <v>2548.1490355400006</v>
      </c>
      <c r="N54" s="81">
        <v>2585.6152533700001</v>
      </c>
      <c r="O54" s="486" t="s">
        <v>488</v>
      </c>
    </row>
    <row r="55" spans="1:15" ht="15.75" customHeight="1" thickBot="1">
      <c r="A55" s="568"/>
      <c r="B55" s="569"/>
      <c r="C55" s="569"/>
      <c r="D55" s="569"/>
      <c r="E55" s="569"/>
      <c r="F55" s="569"/>
      <c r="G55" s="569"/>
      <c r="H55" s="569"/>
      <c r="I55" s="569"/>
      <c r="J55" s="569"/>
      <c r="K55" s="569"/>
      <c r="L55" s="569"/>
      <c r="M55" s="569"/>
      <c r="N55" s="569"/>
      <c r="O55" s="586"/>
    </row>
    <row r="57" spans="1:15">
      <c r="B57" s="21">
        <v>3.103999983977701E-5</v>
      </c>
      <c r="C57" s="21">
        <v>-3.5399998523644172E-6</v>
      </c>
      <c r="D57" s="21">
        <v>1.4229999123926973E-5</v>
      </c>
      <c r="E57" s="21">
        <v>2.8000022211926989E-7</v>
      </c>
      <c r="F57" s="21">
        <v>9.8400000752008054E-5</v>
      </c>
      <c r="G57" s="21">
        <v>1.1796999933721963E-4</v>
      </c>
      <c r="H57" s="21">
        <v>1.3679999938176479E-5</v>
      </c>
      <c r="I57" s="21">
        <v>1.2040000001434237E-5</v>
      </c>
      <c r="J57" s="21">
        <v>7.1900003604241647E-6</v>
      </c>
      <c r="K57" s="21">
        <v>6.4928890000828687E-2</v>
      </c>
      <c r="L57" s="21">
        <v>0.14334614999961559</v>
      </c>
      <c r="M57" s="21">
        <v>-1.2000009519397281E-6</v>
      </c>
      <c r="N57" s="21">
        <v>-0.64355135000050723</v>
      </c>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C34" sqref="C34"/>
    </sheetView>
  </sheetViews>
  <sheetFormatPr defaultColWidth="9.140625" defaultRowHeight="9"/>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278" customWidth="1"/>
    <col min="18" max="16384" width="9.140625" style="3"/>
  </cols>
  <sheetData>
    <row r="1" spans="1:17" s="1" customFormat="1" ht="12.75">
      <c r="A1" s="364"/>
      <c r="B1" s="364"/>
      <c r="C1" s="585" t="s">
        <v>934</v>
      </c>
      <c r="D1" s="585"/>
      <c r="E1" s="585"/>
      <c r="F1" s="585"/>
      <c r="G1" s="585"/>
      <c r="H1" s="585"/>
      <c r="I1" s="585"/>
      <c r="J1" s="585"/>
      <c r="K1" s="585"/>
      <c r="L1" s="585"/>
      <c r="M1" s="585"/>
      <c r="N1" s="585"/>
      <c r="O1" s="585"/>
      <c r="P1" s="585"/>
      <c r="Q1" s="585"/>
    </row>
    <row r="2" spans="1:17" s="360" customFormat="1" ht="12.75" customHeight="1">
      <c r="A2" s="365"/>
      <c r="B2" s="365"/>
      <c r="C2" s="571" t="s">
        <v>1349</v>
      </c>
      <c r="D2" s="571"/>
      <c r="E2" s="571"/>
      <c r="F2" s="571"/>
      <c r="G2" s="571"/>
      <c r="H2" s="571"/>
      <c r="I2" s="571"/>
      <c r="J2" s="571"/>
      <c r="K2" s="571"/>
      <c r="L2" s="571"/>
      <c r="M2" s="571"/>
      <c r="N2" s="571"/>
      <c r="O2" s="571"/>
      <c r="P2" s="571"/>
      <c r="Q2" s="571"/>
    </row>
    <row r="3" spans="1:17" s="4" customFormat="1" ht="6" customHeight="1" thickBot="1">
      <c r="A3" s="69"/>
      <c r="B3" s="69"/>
      <c r="C3" s="82"/>
      <c r="D3" s="82"/>
      <c r="E3" s="82"/>
      <c r="F3" s="82"/>
      <c r="G3" s="82"/>
      <c r="H3" s="82"/>
      <c r="I3" s="82"/>
      <c r="J3" s="82"/>
      <c r="K3" s="82"/>
      <c r="L3" s="82"/>
      <c r="M3" s="82"/>
      <c r="N3" s="82"/>
      <c r="O3" s="82"/>
      <c r="P3" s="82"/>
      <c r="Q3" s="245"/>
    </row>
    <row r="4" spans="1:17" ht="9.75" thickBot="1">
      <c r="A4" s="246" t="s">
        <v>6</v>
      </c>
      <c r="B4" s="247" t="s">
        <v>6</v>
      </c>
      <c r="C4" s="550" t="s">
        <v>6</v>
      </c>
      <c r="D4" s="46">
        <v>42186</v>
      </c>
      <c r="E4" s="46">
        <v>42217</v>
      </c>
      <c r="F4" s="46">
        <v>42248</v>
      </c>
      <c r="G4" s="46">
        <v>42278</v>
      </c>
      <c r="H4" s="46">
        <v>42309</v>
      </c>
      <c r="I4" s="46">
        <v>42339</v>
      </c>
      <c r="J4" s="46">
        <v>42370</v>
      </c>
      <c r="K4" s="46">
        <v>42401</v>
      </c>
      <c r="L4" s="46">
        <v>42430</v>
      </c>
      <c r="M4" s="46">
        <v>42461</v>
      </c>
      <c r="N4" s="46">
        <v>42491</v>
      </c>
      <c r="O4" s="46">
        <v>42522</v>
      </c>
      <c r="P4" s="46">
        <v>42552</v>
      </c>
      <c r="Q4" s="248" t="s">
        <v>354</v>
      </c>
    </row>
    <row r="5" spans="1:17">
      <c r="A5" s="249" t="s">
        <v>8</v>
      </c>
      <c r="B5" s="250" t="s">
        <v>8</v>
      </c>
      <c r="C5" s="251" t="s">
        <v>620</v>
      </c>
      <c r="D5" s="252"/>
      <c r="E5" s="252"/>
      <c r="F5" s="252"/>
      <c r="G5" s="252"/>
      <c r="H5" s="252"/>
      <c r="I5" s="252"/>
      <c r="J5" s="252"/>
      <c r="K5" s="252"/>
      <c r="L5" s="252"/>
      <c r="M5" s="252"/>
      <c r="N5" s="252"/>
      <c r="O5" s="252"/>
      <c r="P5" s="252"/>
      <c r="Q5" s="253" t="s">
        <v>670</v>
      </c>
    </row>
    <row r="6" spans="1:17">
      <c r="A6" s="249" t="s">
        <v>9</v>
      </c>
      <c r="B6" s="250" t="s">
        <v>9</v>
      </c>
      <c r="C6" s="254" t="s">
        <v>621</v>
      </c>
      <c r="D6" s="252"/>
      <c r="E6" s="252"/>
      <c r="F6" s="252"/>
      <c r="G6" s="252"/>
      <c r="H6" s="252"/>
      <c r="I6" s="252"/>
      <c r="J6" s="252"/>
      <c r="K6" s="252"/>
      <c r="L6" s="252"/>
      <c r="M6" s="252"/>
      <c r="N6" s="252"/>
      <c r="O6" s="252"/>
      <c r="P6" s="252"/>
      <c r="Q6" s="149" t="s">
        <v>671</v>
      </c>
    </row>
    <row r="7" spans="1:17">
      <c r="A7" s="249" t="s">
        <v>10</v>
      </c>
      <c r="B7" s="250" t="s">
        <v>59</v>
      </c>
      <c r="C7" s="255" t="s">
        <v>622</v>
      </c>
      <c r="D7" s="252">
        <v>779.71509667999999</v>
      </c>
      <c r="E7" s="252">
        <v>788.54943950000006</v>
      </c>
      <c r="F7" s="252">
        <v>804.27604100999997</v>
      </c>
      <c r="G7" s="252">
        <v>820.53697965000003</v>
      </c>
      <c r="H7" s="252">
        <v>824.03940121000005</v>
      </c>
      <c r="I7" s="252">
        <v>840.88894123</v>
      </c>
      <c r="J7" s="252">
        <v>852.15569187000006</v>
      </c>
      <c r="K7" s="252">
        <v>860.04041040000004</v>
      </c>
      <c r="L7" s="252">
        <v>861.01472222999996</v>
      </c>
      <c r="M7" s="252">
        <v>854.63561260999995</v>
      </c>
      <c r="N7" s="252">
        <v>858.31877408000014</v>
      </c>
      <c r="O7" s="252">
        <v>853.46153729000002</v>
      </c>
      <c r="P7" s="252">
        <v>867.17919458000006</v>
      </c>
      <c r="Q7" s="256" t="s">
        <v>672</v>
      </c>
    </row>
    <row r="8" spans="1:17">
      <c r="A8" s="250" t="s">
        <v>11</v>
      </c>
      <c r="B8" s="250" t="s">
        <v>11</v>
      </c>
      <c r="C8" s="257" t="s">
        <v>623</v>
      </c>
      <c r="D8" s="252">
        <v>0</v>
      </c>
      <c r="E8" s="252">
        <v>0</v>
      </c>
      <c r="F8" s="252">
        <v>0</v>
      </c>
      <c r="G8" s="252">
        <v>0</v>
      </c>
      <c r="H8" s="252">
        <v>0</v>
      </c>
      <c r="I8" s="252">
        <v>0</v>
      </c>
      <c r="J8" s="252">
        <v>0</v>
      </c>
      <c r="K8" s="252">
        <v>0</v>
      </c>
      <c r="L8" s="252">
        <v>0</v>
      </c>
      <c r="M8" s="252">
        <v>0</v>
      </c>
      <c r="N8" s="252">
        <v>0</v>
      </c>
      <c r="O8" s="252">
        <v>0</v>
      </c>
      <c r="P8" s="252">
        <v>0</v>
      </c>
      <c r="Q8" s="256" t="s">
        <v>673</v>
      </c>
    </row>
    <row r="9" spans="1:17">
      <c r="A9" s="250" t="s">
        <v>498</v>
      </c>
      <c r="B9" s="250" t="s">
        <v>12</v>
      </c>
      <c r="C9" s="257" t="s">
        <v>624</v>
      </c>
      <c r="D9" s="252">
        <v>41.535819199999992</v>
      </c>
      <c r="E9" s="252">
        <v>42.307579500000003</v>
      </c>
      <c r="F9" s="252">
        <v>41.419347350000002</v>
      </c>
      <c r="G9" s="252">
        <v>46.552476650000003</v>
      </c>
      <c r="H9" s="252">
        <v>52.560274800000002</v>
      </c>
      <c r="I9" s="252">
        <v>50.544646599999993</v>
      </c>
      <c r="J9" s="252">
        <v>51.246979400000001</v>
      </c>
      <c r="K9" s="252">
        <v>51.650530149999994</v>
      </c>
      <c r="L9" s="252">
        <v>45.2245025</v>
      </c>
      <c r="M9" s="252">
        <v>51.850817550000002</v>
      </c>
      <c r="N9" s="252">
        <v>51.523811900000005</v>
      </c>
      <c r="O9" s="252">
        <v>42.717303550000004</v>
      </c>
      <c r="P9" s="252">
        <v>44.3388408</v>
      </c>
      <c r="Q9" s="256" t="s">
        <v>674</v>
      </c>
    </row>
    <row r="10" spans="1:17">
      <c r="A10" s="250" t="s">
        <v>13</v>
      </c>
      <c r="B10" s="250" t="s">
        <v>13</v>
      </c>
      <c r="C10" s="257" t="s">
        <v>625</v>
      </c>
      <c r="D10" s="252">
        <v>21.603928000000003</v>
      </c>
      <c r="E10" s="252">
        <v>22.542789640000002</v>
      </c>
      <c r="F10" s="252">
        <v>21.642243999999998</v>
      </c>
      <c r="G10" s="252">
        <v>21.253816</v>
      </c>
      <c r="H10" s="252">
        <v>20.330175999999998</v>
      </c>
      <c r="I10" s="252">
        <v>21.075448000000002</v>
      </c>
      <c r="J10" s="252">
        <v>21.566611999999999</v>
      </c>
      <c r="K10" s="252">
        <v>21.728028000000002</v>
      </c>
      <c r="L10" s="252">
        <v>28.638535999999998</v>
      </c>
      <c r="M10" s="252">
        <v>33.548313199999996</v>
      </c>
      <c r="N10" s="252">
        <v>39.323700070000001</v>
      </c>
      <c r="O10" s="252">
        <v>36.863268349999998</v>
      </c>
      <c r="P10" s="252">
        <v>41.428853849999996</v>
      </c>
      <c r="Q10" s="256" t="s">
        <v>675</v>
      </c>
    </row>
    <row r="11" spans="1:17" ht="18">
      <c r="A11" s="250" t="s">
        <v>14</v>
      </c>
      <c r="B11" s="250" t="s">
        <v>60</v>
      </c>
      <c r="C11" s="257" t="s">
        <v>626</v>
      </c>
      <c r="D11" s="252">
        <v>0</v>
      </c>
      <c r="E11" s="252">
        <v>0</v>
      </c>
      <c r="F11" s="252">
        <v>0</v>
      </c>
      <c r="G11" s="252">
        <v>0</v>
      </c>
      <c r="H11" s="252">
        <v>0</v>
      </c>
      <c r="I11" s="252">
        <v>0</v>
      </c>
      <c r="J11" s="252">
        <v>0</v>
      </c>
      <c r="K11" s="252">
        <v>0</v>
      </c>
      <c r="L11" s="252">
        <v>0</v>
      </c>
      <c r="M11" s="252">
        <v>0</v>
      </c>
      <c r="N11" s="252">
        <v>0</v>
      </c>
      <c r="O11" s="252">
        <v>0</v>
      </c>
      <c r="P11" s="252">
        <v>0</v>
      </c>
      <c r="Q11" s="256" t="s">
        <v>676</v>
      </c>
    </row>
    <row r="12" spans="1:17" ht="18">
      <c r="A12" s="250" t="s">
        <v>15</v>
      </c>
      <c r="B12" s="250" t="s">
        <v>62</v>
      </c>
      <c r="C12" s="257" t="s">
        <v>627</v>
      </c>
      <c r="D12" s="252">
        <v>0</v>
      </c>
      <c r="E12" s="252">
        <v>0</v>
      </c>
      <c r="F12" s="252">
        <v>0</v>
      </c>
      <c r="G12" s="252">
        <v>0</v>
      </c>
      <c r="H12" s="252">
        <v>0</v>
      </c>
      <c r="I12" s="252">
        <v>0</v>
      </c>
      <c r="J12" s="252">
        <v>0</v>
      </c>
      <c r="K12" s="252">
        <v>0</v>
      </c>
      <c r="L12" s="252">
        <v>0</v>
      </c>
      <c r="M12" s="252">
        <v>0</v>
      </c>
      <c r="N12" s="252">
        <v>0</v>
      </c>
      <c r="O12" s="252">
        <v>0</v>
      </c>
      <c r="P12" s="252">
        <v>0</v>
      </c>
      <c r="Q12" s="256" t="s">
        <v>677</v>
      </c>
    </row>
    <row r="13" spans="1:17" ht="18">
      <c r="A13" s="250" t="s">
        <v>16</v>
      </c>
      <c r="B13" s="250" t="s">
        <v>16</v>
      </c>
      <c r="C13" s="257" t="s">
        <v>628</v>
      </c>
      <c r="D13" s="252">
        <v>0</v>
      </c>
      <c r="E13" s="252">
        <v>0</v>
      </c>
      <c r="F13" s="252">
        <v>0</v>
      </c>
      <c r="G13" s="252">
        <v>0</v>
      </c>
      <c r="H13" s="252">
        <v>0</v>
      </c>
      <c r="I13" s="252">
        <v>0</v>
      </c>
      <c r="J13" s="252">
        <v>0</v>
      </c>
      <c r="K13" s="252">
        <v>0</v>
      </c>
      <c r="L13" s="252">
        <v>0</v>
      </c>
      <c r="M13" s="252">
        <v>0</v>
      </c>
      <c r="N13" s="252">
        <v>0</v>
      </c>
      <c r="O13" s="252">
        <v>0</v>
      </c>
      <c r="P13" s="252">
        <v>0</v>
      </c>
      <c r="Q13" s="256" t="s">
        <v>678</v>
      </c>
    </row>
    <row r="14" spans="1:17">
      <c r="A14" s="258" t="s">
        <v>17</v>
      </c>
      <c r="B14" s="250" t="s">
        <v>17</v>
      </c>
      <c r="C14" s="257" t="s">
        <v>629</v>
      </c>
      <c r="D14" s="252">
        <v>47.794765630000001</v>
      </c>
      <c r="E14" s="252">
        <v>44.730415260000001</v>
      </c>
      <c r="F14" s="252">
        <v>42.542317969999999</v>
      </c>
      <c r="G14" s="252">
        <v>44.416873609999996</v>
      </c>
      <c r="H14" s="252">
        <v>43.737586589999999</v>
      </c>
      <c r="I14" s="252">
        <v>42.399844680000001</v>
      </c>
      <c r="J14" s="252">
        <v>42.671446270000004</v>
      </c>
      <c r="K14" s="252">
        <v>44.025186879999993</v>
      </c>
      <c r="L14" s="252">
        <v>45.218953450000001</v>
      </c>
      <c r="M14" s="252">
        <v>49.193452750000006</v>
      </c>
      <c r="N14" s="252">
        <v>49.271168070000002</v>
      </c>
      <c r="O14" s="252">
        <v>32.467564139999993</v>
      </c>
      <c r="P14" s="252">
        <v>31.560885949999999</v>
      </c>
      <c r="Q14" s="256" t="s">
        <v>679</v>
      </c>
    </row>
    <row r="15" spans="1:17">
      <c r="A15" s="258" t="s">
        <v>18</v>
      </c>
      <c r="B15" s="250" t="s">
        <v>18</v>
      </c>
      <c r="C15" s="257" t="s">
        <v>630</v>
      </c>
      <c r="D15" s="252">
        <v>0</v>
      </c>
      <c r="E15" s="252">
        <v>0</v>
      </c>
      <c r="F15" s="252">
        <v>0</v>
      </c>
      <c r="G15" s="252">
        <v>0</v>
      </c>
      <c r="H15" s="252">
        <v>0</v>
      </c>
      <c r="I15" s="252">
        <v>0</v>
      </c>
      <c r="J15" s="252">
        <v>0</v>
      </c>
      <c r="K15" s="252">
        <v>0</v>
      </c>
      <c r="L15" s="252">
        <v>0</v>
      </c>
      <c r="M15" s="252">
        <v>0</v>
      </c>
      <c r="N15" s="252">
        <v>0</v>
      </c>
      <c r="O15" s="252">
        <v>0</v>
      </c>
      <c r="P15" s="252">
        <v>0</v>
      </c>
      <c r="Q15" s="256" t="s">
        <v>680</v>
      </c>
    </row>
    <row r="16" spans="1:17" ht="18">
      <c r="A16" s="258" t="s">
        <v>111</v>
      </c>
      <c r="B16" s="250" t="s">
        <v>63</v>
      </c>
      <c r="C16" s="257" t="s">
        <v>631</v>
      </c>
      <c r="D16" s="252">
        <v>0</v>
      </c>
      <c r="E16" s="252">
        <v>0</v>
      </c>
      <c r="F16" s="252">
        <v>0</v>
      </c>
      <c r="G16" s="252">
        <v>0</v>
      </c>
      <c r="H16" s="252">
        <v>0</v>
      </c>
      <c r="I16" s="252">
        <v>0</v>
      </c>
      <c r="J16" s="252">
        <v>0</v>
      </c>
      <c r="K16" s="252">
        <v>0</v>
      </c>
      <c r="L16" s="252">
        <v>0</v>
      </c>
      <c r="M16" s="252">
        <v>0</v>
      </c>
      <c r="N16" s="252">
        <v>0</v>
      </c>
      <c r="O16" s="252">
        <v>0</v>
      </c>
      <c r="P16" s="252">
        <v>0</v>
      </c>
      <c r="Q16" s="256" t="s">
        <v>681</v>
      </c>
    </row>
    <row r="17" spans="1:17">
      <c r="A17" s="258" t="s">
        <v>112</v>
      </c>
      <c r="B17" s="250" t="s">
        <v>64</v>
      </c>
      <c r="C17" s="257" t="s">
        <v>632</v>
      </c>
      <c r="D17" s="252">
        <v>0</v>
      </c>
      <c r="E17" s="252">
        <v>0</v>
      </c>
      <c r="F17" s="252">
        <v>0</v>
      </c>
      <c r="G17" s="252">
        <v>0</v>
      </c>
      <c r="H17" s="252">
        <v>0</v>
      </c>
      <c r="I17" s="252">
        <v>0</v>
      </c>
      <c r="J17" s="252">
        <v>0</v>
      </c>
      <c r="K17" s="252">
        <v>0</v>
      </c>
      <c r="L17" s="252">
        <v>0</v>
      </c>
      <c r="M17" s="252">
        <v>0</v>
      </c>
      <c r="N17" s="252">
        <v>0</v>
      </c>
      <c r="O17" s="252">
        <v>0</v>
      </c>
      <c r="P17" s="252">
        <v>0</v>
      </c>
      <c r="Q17" s="256" t="s">
        <v>682</v>
      </c>
    </row>
    <row r="18" spans="1:17">
      <c r="A18" s="259"/>
      <c r="B18" s="250" t="s">
        <v>65</v>
      </c>
      <c r="C18" s="257" t="s">
        <v>633</v>
      </c>
      <c r="D18" s="252">
        <v>0</v>
      </c>
      <c r="E18" s="252">
        <v>0</v>
      </c>
      <c r="F18" s="252">
        <v>0</v>
      </c>
      <c r="G18" s="252">
        <v>0</v>
      </c>
      <c r="H18" s="252">
        <v>0</v>
      </c>
      <c r="I18" s="252">
        <v>0</v>
      </c>
      <c r="J18" s="252">
        <v>0</v>
      </c>
      <c r="K18" s="252">
        <v>0</v>
      </c>
      <c r="L18" s="252">
        <v>0</v>
      </c>
      <c r="M18" s="252">
        <v>0</v>
      </c>
      <c r="N18" s="252">
        <v>0</v>
      </c>
      <c r="O18" s="252">
        <v>0</v>
      </c>
      <c r="P18" s="252">
        <v>0</v>
      </c>
      <c r="Q18" s="256" t="s">
        <v>683</v>
      </c>
    </row>
    <row r="19" spans="1:17" ht="18">
      <c r="A19" s="259"/>
      <c r="B19" s="250" t="s">
        <v>66</v>
      </c>
      <c r="C19" s="257" t="s">
        <v>634</v>
      </c>
      <c r="D19" s="252">
        <v>0</v>
      </c>
      <c r="E19" s="252">
        <v>0</v>
      </c>
      <c r="F19" s="252">
        <v>0</v>
      </c>
      <c r="G19" s="252">
        <v>0</v>
      </c>
      <c r="H19" s="252">
        <v>0</v>
      </c>
      <c r="I19" s="252">
        <v>0</v>
      </c>
      <c r="J19" s="252">
        <v>0</v>
      </c>
      <c r="K19" s="252">
        <v>0</v>
      </c>
      <c r="L19" s="252">
        <v>0</v>
      </c>
      <c r="M19" s="252">
        <v>0</v>
      </c>
      <c r="N19" s="252">
        <v>0</v>
      </c>
      <c r="O19" s="252">
        <v>0</v>
      </c>
      <c r="P19" s="252">
        <v>0</v>
      </c>
      <c r="Q19" s="256" t="s">
        <v>684</v>
      </c>
    </row>
    <row r="20" spans="1:17">
      <c r="A20" s="258" t="s">
        <v>21</v>
      </c>
      <c r="B20" s="250" t="s">
        <v>67</v>
      </c>
      <c r="C20" s="257" t="s">
        <v>635</v>
      </c>
      <c r="D20" s="252">
        <v>0</v>
      </c>
      <c r="E20" s="252">
        <v>0</v>
      </c>
      <c r="F20" s="252">
        <v>0</v>
      </c>
      <c r="G20" s="252">
        <v>0</v>
      </c>
      <c r="H20" s="252">
        <v>0</v>
      </c>
      <c r="I20" s="252">
        <v>0</v>
      </c>
      <c r="J20" s="252">
        <v>0</v>
      </c>
      <c r="K20" s="252">
        <v>0</v>
      </c>
      <c r="L20" s="252">
        <v>0</v>
      </c>
      <c r="M20" s="252">
        <v>0</v>
      </c>
      <c r="N20" s="252">
        <v>0</v>
      </c>
      <c r="O20" s="252">
        <v>0.16185056</v>
      </c>
      <c r="P20" s="252">
        <v>0.16185056</v>
      </c>
      <c r="Q20" s="256" t="s">
        <v>685</v>
      </c>
    </row>
    <row r="21" spans="1:17">
      <c r="A21" s="258" t="s">
        <v>22</v>
      </c>
      <c r="B21" s="250" t="s">
        <v>22</v>
      </c>
      <c r="C21" s="257" t="s">
        <v>68</v>
      </c>
      <c r="D21" s="252">
        <v>890.64960951</v>
      </c>
      <c r="E21" s="252">
        <v>898.13022390000003</v>
      </c>
      <c r="F21" s="252">
        <v>909.87995032999993</v>
      </c>
      <c r="G21" s="252">
        <v>932.76014591000012</v>
      </c>
      <c r="H21" s="252">
        <v>940.66743860000008</v>
      </c>
      <c r="I21" s="252">
        <v>954.90888051000002</v>
      </c>
      <c r="J21" s="252">
        <v>967.64072954000005</v>
      </c>
      <c r="K21" s="252">
        <v>977.44415543000002</v>
      </c>
      <c r="L21" s="252">
        <v>980.09671417999994</v>
      </c>
      <c r="M21" s="252">
        <v>989.22819611</v>
      </c>
      <c r="N21" s="252">
        <v>998.43745412000021</v>
      </c>
      <c r="O21" s="252">
        <v>965.67152389</v>
      </c>
      <c r="P21" s="252">
        <v>984.6696257399999</v>
      </c>
      <c r="Q21" s="256" t="s">
        <v>481</v>
      </c>
    </row>
    <row r="22" spans="1:17">
      <c r="A22" s="258" t="s">
        <v>113</v>
      </c>
      <c r="B22" s="250" t="s">
        <v>69</v>
      </c>
      <c r="C22" s="254" t="s">
        <v>636</v>
      </c>
      <c r="D22" s="252"/>
      <c r="E22" s="252"/>
      <c r="F22" s="252"/>
      <c r="G22" s="252"/>
      <c r="H22" s="252"/>
      <c r="I22" s="252"/>
      <c r="J22" s="252"/>
      <c r="K22" s="252"/>
      <c r="L22" s="252"/>
      <c r="M22" s="252"/>
      <c r="N22" s="252"/>
      <c r="O22" s="252"/>
      <c r="P22" s="252"/>
      <c r="Q22" s="149" t="s">
        <v>686</v>
      </c>
    </row>
    <row r="23" spans="1:17">
      <c r="A23" s="258" t="s">
        <v>24</v>
      </c>
      <c r="B23" s="250" t="s">
        <v>24</v>
      </c>
      <c r="C23" s="255" t="s">
        <v>637</v>
      </c>
      <c r="D23" s="252">
        <v>10.085333869999999</v>
      </c>
      <c r="E23" s="252">
        <v>7.7883767600000002</v>
      </c>
      <c r="F23" s="252">
        <v>7.2760763500000003</v>
      </c>
      <c r="G23" s="252">
        <v>7.6633454099999998</v>
      </c>
      <c r="H23" s="252">
        <v>7.6382586299999993</v>
      </c>
      <c r="I23" s="252">
        <v>4.2466187400000006</v>
      </c>
      <c r="J23" s="252">
        <v>16.49192313</v>
      </c>
      <c r="K23" s="252">
        <v>12.65259275</v>
      </c>
      <c r="L23" s="252">
        <v>14.571220529999998</v>
      </c>
      <c r="M23" s="252">
        <v>10.424165599999998</v>
      </c>
      <c r="N23" s="252">
        <v>14.73483714</v>
      </c>
      <c r="O23" s="252">
        <v>18.303080559999998</v>
      </c>
      <c r="P23" s="252">
        <v>15.076901210000001</v>
      </c>
      <c r="Q23" s="256" t="s">
        <v>687</v>
      </c>
    </row>
    <row r="24" spans="1:17">
      <c r="A24" s="258" t="s">
        <v>25</v>
      </c>
      <c r="B24" s="260"/>
      <c r="C24" s="255" t="s">
        <v>638</v>
      </c>
      <c r="D24" s="252">
        <v>130.53480214000001</v>
      </c>
      <c r="E24" s="252">
        <v>120.53652688000001</v>
      </c>
      <c r="F24" s="252">
        <v>124.85665862999998</v>
      </c>
      <c r="G24" s="252">
        <v>126.80183629</v>
      </c>
      <c r="H24" s="252">
        <v>125.2259926</v>
      </c>
      <c r="I24" s="252">
        <v>125.32938165</v>
      </c>
      <c r="J24" s="252">
        <v>138.41131948999998</v>
      </c>
      <c r="K24" s="252">
        <v>127.96867610000001</v>
      </c>
      <c r="L24" s="252">
        <v>141.52440416000002</v>
      </c>
      <c r="M24" s="252">
        <v>149.04396199000001</v>
      </c>
      <c r="N24" s="252">
        <v>150.34163884999998</v>
      </c>
      <c r="O24" s="252">
        <v>169.20832064000001</v>
      </c>
      <c r="P24" s="252">
        <v>177.28895104999998</v>
      </c>
      <c r="Q24" s="256" t="s">
        <v>688</v>
      </c>
    </row>
    <row r="25" spans="1:17">
      <c r="A25" s="258" t="s">
        <v>26</v>
      </c>
      <c r="B25" s="260"/>
      <c r="C25" s="255" t="s">
        <v>639</v>
      </c>
      <c r="D25" s="252">
        <v>7.3050020999999994</v>
      </c>
      <c r="E25" s="252">
        <v>7.9949816899999995</v>
      </c>
      <c r="F25" s="252">
        <v>8.3325408499999991</v>
      </c>
      <c r="G25" s="252">
        <v>8.85295861</v>
      </c>
      <c r="H25" s="252">
        <v>9.2770550000000007</v>
      </c>
      <c r="I25" s="252">
        <v>11.88475014</v>
      </c>
      <c r="J25" s="252">
        <v>12.628021240000001</v>
      </c>
      <c r="K25" s="252">
        <v>13.405184080000002</v>
      </c>
      <c r="L25" s="252">
        <v>12.967460490000001</v>
      </c>
      <c r="M25" s="252">
        <v>14.951952590000001</v>
      </c>
      <c r="N25" s="252">
        <v>16.575831749999999</v>
      </c>
      <c r="O25" s="252">
        <v>25.494095240000004</v>
      </c>
      <c r="P25" s="252">
        <v>24.929280010000003</v>
      </c>
      <c r="Q25" s="256" t="s">
        <v>689</v>
      </c>
    </row>
    <row r="26" spans="1:17">
      <c r="A26" s="258" t="s">
        <v>27</v>
      </c>
      <c r="B26" s="250" t="s">
        <v>27</v>
      </c>
      <c r="C26" s="255" t="s">
        <v>640</v>
      </c>
      <c r="D26" s="252">
        <v>0.75370630000000005</v>
      </c>
      <c r="E26" s="252">
        <v>0</v>
      </c>
      <c r="F26" s="252">
        <v>0</v>
      </c>
      <c r="G26" s="252">
        <v>0.44248750999999997</v>
      </c>
      <c r="H26" s="252">
        <v>0.56169269999999993</v>
      </c>
      <c r="I26" s="252">
        <v>0.88349297000000004</v>
      </c>
      <c r="J26" s="252">
        <v>0.78548770999999995</v>
      </c>
      <c r="K26" s="252">
        <v>0.86643755999999994</v>
      </c>
      <c r="L26" s="252">
        <v>0.49471476000000003</v>
      </c>
      <c r="M26" s="252">
        <v>0.51449294999999995</v>
      </c>
      <c r="N26" s="252">
        <v>0.63516986999999991</v>
      </c>
      <c r="O26" s="252">
        <v>0.41753424</v>
      </c>
      <c r="P26" s="252">
        <v>0.45237259999999996</v>
      </c>
      <c r="Q26" s="256" t="s">
        <v>690</v>
      </c>
    </row>
    <row r="27" spans="1:17">
      <c r="A27" s="258" t="s">
        <v>28</v>
      </c>
      <c r="B27" s="250" t="s">
        <v>28</v>
      </c>
      <c r="C27" s="255" t="s">
        <v>641</v>
      </c>
      <c r="D27" s="252">
        <v>1.0416797900000001</v>
      </c>
      <c r="E27" s="252">
        <v>2.5119241800000003</v>
      </c>
      <c r="F27" s="252">
        <v>1.3795669899999998</v>
      </c>
      <c r="G27" s="252">
        <v>17.059997820000003</v>
      </c>
      <c r="H27" s="252">
        <v>19.625315450000002</v>
      </c>
      <c r="I27" s="252">
        <v>25.688242759999998</v>
      </c>
      <c r="J27" s="252">
        <v>18.568805469999997</v>
      </c>
      <c r="K27" s="252">
        <v>16.547635190000001</v>
      </c>
      <c r="L27" s="252">
        <v>19.00312014</v>
      </c>
      <c r="M27" s="252">
        <v>22.164303070000003</v>
      </c>
      <c r="N27" s="252">
        <v>22.118921789999998</v>
      </c>
      <c r="O27" s="252">
        <v>9.17751567</v>
      </c>
      <c r="P27" s="252">
        <v>12.837169900000001</v>
      </c>
      <c r="Q27" s="256" t="s">
        <v>691</v>
      </c>
    </row>
    <row r="28" spans="1:17">
      <c r="A28" s="259"/>
      <c r="B28" s="250" t="s">
        <v>70</v>
      </c>
      <c r="C28" s="255" t="s">
        <v>642</v>
      </c>
      <c r="D28" s="252">
        <v>32.828600909999999</v>
      </c>
      <c r="E28" s="252">
        <v>35.496043700000001</v>
      </c>
      <c r="F28" s="252">
        <v>24.441990759999999</v>
      </c>
      <c r="G28" s="252">
        <v>14.94684773</v>
      </c>
      <c r="H28" s="252">
        <v>10.65118725</v>
      </c>
      <c r="I28" s="252">
        <v>16.10519931</v>
      </c>
      <c r="J28" s="252">
        <v>18.940045659999999</v>
      </c>
      <c r="K28" s="252">
        <v>18.22030943</v>
      </c>
      <c r="L28" s="252">
        <v>18.002577249999998</v>
      </c>
      <c r="M28" s="252">
        <v>18.997875409999999</v>
      </c>
      <c r="N28" s="252">
        <v>22.104853930000001</v>
      </c>
      <c r="O28" s="252">
        <v>22.980066790000006</v>
      </c>
      <c r="P28" s="252">
        <v>25.482559630000004</v>
      </c>
      <c r="Q28" s="256" t="s">
        <v>692</v>
      </c>
    </row>
    <row r="29" spans="1:17" ht="18">
      <c r="A29" s="259"/>
      <c r="B29" s="250" t="s">
        <v>71</v>
      </c>
      <c r="C29" s="255" t="s">
        <v>643</v>
      </c>
      <c r="D29" s="252">
        <v>2.3172904900000004</v>
      </c>
      <c r="E29" s="252">
        <v>1.5905091</v>
      </c>
      <c r="F29" s="252">
        <v>7.7195080199999992</v>
      </c>
      <c r="G29" s="252">
        <v>8.5830695999999982</v>
      </c>
      <c r="H29" s="252">
        <v>7.8051584500000004</v>
      </c>
      <c r="I29" s="252">
        <v>4.3763772699999999</v>
      </c>
      <c r="J29" s="252">
        <v>4.7248917300000004</v>
      </c>
      <c r="K29" s="252">
        <v>4.66538846</v>
      </c>
      <c r="L29" s="252">
        <v>4.2631710199999997</v>
      </c>
      <c r="M29" s="252">
        <v>3.1808930100000001</v>
      </c>
      <c r="N29" s="252">
        <v>3.3610917900000001</v>
      </c>
      <c r="O29" s="252">
        <v>2.8643694700000002</v>
      </c>
      <c r="P29" s="252">
        <v>2.8643700000000001</v>
      </c>
      <c r="Q29" s="256" t="s">
        <v>693</v>
      </c>
    </row>
    <row r="30" spans="1:17" ht="18">
      <c r="A30" s="259"/>
      <c r="B30" s="250" t="s">
        <v>72</v>
      </c>
      <c r="C30" s="255" t="s">
        <v>644</v>
      </c>
      <c r="D30" s="252">
        <v>0.58813813000000004</v>
      </c>
      <c r="E30" s="252">
        <v>0.48001433999999993</v>
      </c>
      <c r="F30" s="252">
        <v>1.8591073599999999</v>
      </c>
      <c r="G30" s="252">
        <v>1.37639369</v>
      </c>
      <c r="H30" s="252">
        <v>1.7138146999999999</v>
      </c>
      <c r="I30" s="252">
        <v>0</v>
      </c>
      <c r="J30" s="252">
        <v>0</v>
      </c>
      <c r="K30" s="252">
        <v>0</v>
      </c>
      <c r="L30" s="252">
        <v>0</v>
      </c>
      <c r="M30" s="252">
        <v>0.752583</v>
      </c>
      <c r="N30" s="252">
        <v>0.752583</v>
      </c>
      <c r="O30" s="252">
        <v>0.752583</v>
      </c>
      <c r="P30" s="252">
        <v>0.752583</v>
      </c>
      <c r="Q30" s="256" t="s">
        <v>694</v>
      </c>
    </row>
    <row r="31" spans="1:17">
      <c r="A31" s="259"/>
      <c r="B31" s="250" t="s">
        <v>73</v>
      </c>
      <c r="C31" s="255" t="s">
        <v>645</v>
      </c>
      <c r="D31" s="261">
        <v>0</v>
      </c>
      <c r="E31" s="261">
        <v>0</v>
      </c>
      <c r="F31" s="261">
        <v>0</v>
      </c>
      <c r="G31" s="261">
        <v>0</v>
      </c>
      <c r="H31" s="261">
        <v>0</v>
      </c>
      <c r="I31" s="261">
        <v>0</v>
      </c>
      <c r="J31" s="261">
        <v>0</v>
      </c>
      <c r="K31" s="261">
        <v>0</v>
      </c>
      <c r="L31" s="261">
        <v>0</v>
      </c>
      <c r="M31" s="261">
        <v>0</v>
      </c>
      <c r="N31" s="261">
        <v>0</v>
      </c>
      <c r="O31" s="261">
        <v>0</v>
      </c>
      <c r="P31" s="261">
        <v>5</v>
      </c>
      <c r="Q31" s="256" t="s">
        <v>695</v>
      </c>
    </row>
    <row r="32" spans="1:17" ht="18">
      <c r="A32" s="259"/>
      <c r="B32" s="250" t="s">
        <v>74</v>
      </c>
      <c r="C32" s="257" t="s">
        <v>646</v>
      </c>
      <c r="D32" s="252">
        <v>0</v>
      </c>
      <c r="E32" s="252">
        <v>0</v>
      </c>
      <c r="F32" s="252">
        <v>0</v>
      </c>
      <c r="G32" s="252">
        <v>0</v>
      </c>
      <c r="H32" s="252">
        <v>0</v>
      </c>
      <c r="I32" s="252">
        <v>0</v>
      </c>
      <c r="J32" s="252">
        <v>0</v>
      </c>
      <c r="K32" s="252">
        <v>0</v>
      </c>
      <c r="L32" s="252">
        <v>0</v>
      </c>
      <c r="M32" s="252">
        <v>0</v>
      </c>
      <c r="N32" s="252">
        <v>0</v>
      </c>
      <c r="O32" s="252">
        <v>0</v>
      </c>
      <c r="P32" s="252">
        <v>0</v>
      </c>
      <c r="Q32" s="256" t="s">
        <v>696</v>
      </c>
    </row>
    <row r="33" spans="1:17">
      <c r="A33" s="259"/>
      <c r="B33" s="250" t="s">
        <v>75</v>
      </c>
      <c r="C33" s="255" t="s">
        <v>647</v>
      </c>
      <c r="D33" s="252">
        <v>2.6861139999999999E-2</v>
      </c>
      <c r="E33" s="252">
        <v>2.5439789999999997E-2</v>
      </c>
      <c r="F33" s="252">
        <v>2.401843E-2</v>
      </c>
      <c r="G33" s="252">
        <v>2.2597079999999999E-2</v>
      </c>
      <c r="H33" s="252">
        <v>2.1175719999999999E-2</v>
      </c>
      <c r="I33" s="252">
        <v>1.975437E-2</v>
      </c>
      <c r="J33" s="252">
        <v>1.8333020000000002E-2</v>
      </c>
      <c r="K33" s="252">
        <v>1.6911660000000002E-2</v>
      </c>
      <c r="L33" s="252">
        <v>1.5490309999999998E-2</v>
      </c>
      <c r="M33" s="252">
        <v>1.4068949999999998E-2</v>
      </c>
      <c r="N33" s="252">
        <v>1.276156E-2</v>
      </c>
      <c r="O33" s="252">
        <v>1.145416E-2</v>
      </c>
      <c r="P33" s="252">
        <v>1.0146769999999999E-2</v>
      </c>
      <c r="Q33" s="256" t="s">
        <v>697</v>
      </c>
    </row>
    <row r="34" spans="1:17">
      <c r="A34" s="259"/>
      <c r="B34" s="250" t="s">
        <v>76</v>
      </c>
      <c r="C34" s="255" t="s">
        <v>648</v>
      </c>
      <c r="D34" s="252">
        <v>0.15051749</v>
      </c>
      <c r="E34" s="252">
        <v>0.14548124000000001</v>
      </c>
      <c r="F34" s="252">
        <v>0.14044499999999999</v>
      </c>
      <c r="G34" s="252">
        <v>0.13540874</v>
      </c>
      <c r="H34" s="252">
        <v>0.13037249000000001</v>
      </c>
      <c r="I34" s="252">
        <v>0.57583846000000005</v>
      </c>
      <c r="J34" s="252">
        <v>0.55906586999999996</v>
      </c>
      <c r="K34" s="252">
        <v>5.8952406200000009</v>
      </c>
      <c r="L34" s="252">
        <v>0.11042916</v>
      </c>
      <c r="M34" s="252">
        <v>0.10544331999999999</v>
      </c>
      <c r="N34" s="252">
        <v>0.10020540999999999</v>
      </c>
      <c r="O34" s="252">
        <v>9.5169159999999989E-2</v>
      </c>
      <c r="P34" s="252">
        <v>0.10011415999999999</v>
      </c>
      <c r="Q34" s="256" t="s">
        <v>698</v>
      </c>
    </row>
    <row r="35" spans="1:17">
      <c r="A35" s="258" t="s">
        <v>29</v>
      </c>
      <c r="B35" s="250" t="s">
        <v>29</v>
      </c>
      <c r="C35" s="255" t="s">
        <v>649</v>
      </c>
      <c r="D35" s="252">
        <v>2.09112996</v>
      </c>
      <c r="E35" s="252">
        <v>2.4895460099999998</v>
      </c>
      <c r="F35" s="252">
        <v>1.8410196999999999</v>
      </c>
      <c r="G35" s="252">
        <v>2.5264774599999993</v>
      </c>
      <c r="H35" s="252">
        <v>6.7226457100000001</v>
      </c>
      <c r="I35" s="252">
        <v>6.8554708600000005</v>
      </c>
      <c r="J35" s="252">
        <v>4.74710053</v>
      </c>
      <c r="K35" s="252">
        <v>5.00947326</v>
      </c>
      <c r="L35" s="252">
        <v>11.523443329999999</v>
      </c>
      <c r="M35" s="252">
        <v>7.3906908700000002</v>
      </c>
      <c r="N35" s="252">
        <v>8.6583800499999999</v>
      </c>
      <c r="O35" s="252">
        <v>8.9756104200000006</v>
      </c>
      <c r="P35" s="252">
        <v>4.3277187599999998</v>
      </c>
      <c r="Q35" s="256" t="s">
        <v>699</v>
      </c>
    </row>
    <row r="36" spans="1:17">
      <c r="A36" s="258" t="s">
        <v>30</v>
      </c>
      <c r="B36" s="250" t="s">
        <v>30</v>
      </c>
      <c r="C36" s="255" t="s">
        <v>77</v>
      </c>
      <c r="D36" s="252">
        <v>187.72306232</v>
      </c>
      <c r="E36" s="252">
        <v>179.05884369</v>
      </c>
      <c r="F36" s="252">
        <v>177.87093209</v>
      </c>
      <c r="G36" s="252">
        <v>188.41141993999997</v>
      </c>
      <c r="H36" s="252">
        <v>189.37266869999999</v>
      </c>
      <c r="I36" s="252">
        <v>195.96512652999996</v>
      </c>
      <c r="J36" s="252">
        <v>215.87499385000004</v>
      </c>
      <c r="K36" s="252">
        <v>205.24784911</v>
      </c>
      <c r="L36" s="252">
        <v>222.47603114999998</v>
      </c>
      <c r="M36" s="252">
        <v>227.54043075999999</v>
      </c>
      <c r="N36" s="252">
        <v>239.39627513999994</v>
      </c>
      <c r="O36" s="252">
        <v>258.27979935000002</v>
      </c>
      <c r="P36" s="252">
        <v>269.12216708999995</v>
      </c>
      <c r="Q36" s="256" t="s">
        <v>482</v>
      </c>
    </row>
    <row r="37" spans="1:17" s="114" customFormat="1">
      <c r="A37" s="262" t="s">
        <v>31</v>
      </c>
      <c r="B37" s="263" t="s">
        <v>123</v>
      </c>
      <c r="C37" s="34" t="s">
        <v>78</v>
      </c>
      <c r="D37" s="261">
        <v>1078.3726718299999</v>
      </c>
      <c r="E37" s="261">
        <v>1077.1890675899999</v>
      </c>
      <c r="F37" s="261">
        <v>1087.7508824199999</v>
      </c>
      <c r="G37" s="261">
        <v>1121.1715658500002</v>
      </c>
      <c r="H37" s="261">
        <v>1130.0401073</v>
      </c>
      <c r="I37" s="261">
        <v>1150.8740070399999</v>
      </c>
      <c r="J37" s="261">
        <v>1183.5157233900002</v>
      </c>
      <c r="K37" s="261">
        <v>1182.69200454</v>
      </c>
      <c r="L37" s="261">
        <v>1202.5727453299999</v>
      </c>
      <c r="M37" s="261">
        <v>1216.7686268699999</v>
      </c>
      <c r="N37" s="261">
        <v>1237.8337292600002</v>
      </c>
      <c r="O37" s="261">
        <v>1223.95132324</v>
      </c>
      <c r="P37" s="261">
        <v>1253.7917928299998</v>
      </c>
      <c r="Q37" s="229" t="s">
        <v>345</v>
      </c>
    </row>
    <row r="38" spans="1:17">
      <c r="A38" s="258" t="s">
        <v>32</v>
      </c>
      <c r="B38" s="250" t="s">
        <v>79</v>
      </c>
      <c r="C38" s="40" t="s">
        <v>650</v>
      </c>
      <c r="D38" s="252"/>
      <c r="E38" s="252"/>
      <c r="F38" s="252"/>
      <c r="G38" s="252"/>
      <c r="H38" s="252"/>
      <c r="I38" s="252"/>
      <c r="J38" s="252"/>
      <c r="K38" s="252"/>
      <c r="L38" s="252"/>
      <c r="M38" s="252"/>
      <c r="N38" s="252"/>
      <c r="O38" s="252"/>
      <c r="P38" s="252"/>
      <c r="Q38" s="264" t="s">
        <v>700</v>
      </c>
    </row>
    <row r="39" spans="1:17">
      <c r="A39" s="258" t="s">
        <v>80</v>
      </c>
      <c r="B39" s="250" t="s">
        <v>80</v>
      </c>
      <c r="C39" s="254" t="s">
        <v>651</v>
      </c>
      <c r="D39" s="252"/>
      <c r="E39" s="252"/>
      <c r="F39" s="252"/>
      <c r="G39" s="252"/>
      <c r="H39" s="252"/>
      <c r="I39" s="252"/>
      <c r="J39" s="252"/>
      <c r="K39" s="252"/>
      <c r="L39" s="252"/>
      <c r="M39" s="252"/>
      <c r="N39" s="252"/>
      <c r="O39" s="252"/>
      <c r="P39" s="252"/>
      <c r="Q39" s="149" t="s">
        <v>701</v>
      </c>
    </row>
    <row r="40" spans="1:17">
      <c r="A40" s="258" t="s">
        <v>114</v>
      </c>
      <c r="B40" s="260"/>
      <c r="C40" s="255" t="s">
        <v>652</v>
      </c>
      <c r="D40" s="252"/>
      <c r="E40" s="252"/>
      <c r="F40" s="252"/>
      <c r="G40" s="252"/>
      <c r="H40" s="252"/>
      <c r="I40" s="252"/>
      <c r="J40" s="252"/>
      <c r="K40" s="252"/>
      <c r="L40" s="252"/>
      <c r="M40" s="252"/>
      <c r="N40" s="252"/>
      <c r="O40" s="252"/>
      <c r="P40" s="252"/>
      <c r="Q40" s="150" t="s">
        <v>702</v>
      </c>
    </row>
    <row r="41" spans="1:17">
      <c r="A41" s="258" t="s">
        <v>35</v>
      </c>
      <c r="B41" s="260"/>
      <c r="C41" s="265" t="s">
        <v>729</v>
      </c>
      <c r="D41" s="252">
        <v>14.597271810000002</v>
      </c>
      <c r="E41" s="252">
        <v>11.569290590000001</v>
      </c>
      <c r="F41" s="252">
        <v>10.708408330000001</v>
      </c>
      <c r="G41" s="252">
        <v>13.00686606</v>
      </c>
      <c r="H41" s="252">
        <v>10.91036255</v>
      </c>
      <c r="I41" s="252">
        <v>13.02252275</v>
      </c>
      <c r="J41" s="252">
        <v>16.904934879999999</v>
      </c>
      <c r="K41" s="252">
        <v>15.148346369999999</v>
      </c>
      <c r="L41" s="252">
        <v>18.231932459999999</v>
      </c>
      <c r="M41" s="252">
        <v>16.477445979999999</v>
      </c>
      <c r="N41" s="252">
        <v>18.266084329999998</v>
      </c>
      <c r="O41" s="252">
        <v>22.23820568</v>
      </c>
      <c r="P41" s="252">
        <v>23.211171360000002</v>
      </c>
      <c r="Q41" s="266" t="s">
        <v>748</v>
      </c>
    </row>
    <row r="42" spans="1:17">
      <c r="A42" s="258" t="s">
        <v>36</v>
      </c>
      <c r="B42" s="260"/>
      <c r="C42" s="265" t="s">
        <v>730</v>
      </c>
      <c r="D42" s="252">
        <v>16.800459999999998</v>
      </c>
      <c r="E42" s="252">
        <v>16.714894619999999</v>
      </c>
      <c r="F42" s="252">
        <v>13.959351659999999</v>
      </c>
      <c r="G42" s="252">
        <v>13.568124609999998</v>
      </c>
      <c r="H42" s="252">
        <v>17.524439640000001</v>
      </c>
      <c r="I42" s="252">
        <v>18.484597739999998</v>
      </c>
      <c r="J42" s="252">
        <v>17.344393459999999</v>
      </c>
      <c r="K42" s="252">
        <v>20.023221169999999</v>
      </c>
      <c r="L42" s="252">
        <v>12.2594675</v>
      </c>
      <c r="M42" s="252">
        <v>15.32629693</v>
      </c>
      <c r="N42" s="252">
        <v>17.58205324</v>
      </c>
      <c r="O42" s="252">
        <v>15.29574734</v>
      </c>
      <c r="P42" s="252">
        <v>16.873476020000002</v>
      </c>
      <c r="Q42" s="266" t="s">
        <v>749</v>
      </c>
    </row>
    <row r="43" spans="1:17">
      <c r="A43" s="259"/>
      <c r="B43" s="250" t="s">
        <v>81</v>
      </c>
      <c r="C43" s="265" t="s">
        <v>731</v>
      </c>
      <c r="D43" s="252">
        <v>0</v>
      </c>
      <c r="E43" s="252">
        <v>0</v>
      </c>
      <c r="F43" s="252">
        <v>0</v>
      </c>
      <c r="G43" s="252">
        <v>0</v>
      </c>
      <c r="H43" s="252">
        <v>0</v>
      </c>
      <c r="I43" s="252">
        <v>0</v>
      </c>
      <c r="J43" s="252">
        <v>0</v>
      </c>
      <c r="K43" s="252">
        <v>0</v>
      </c>
      <c r="L43" s="252">
        <v>0</v>
      </c>
      <c r="M43" s="252">
        <v>0</v>
      </c>
      <c r="N43" s="252">
        <v>0</v>
      </c>
      <c r="O43" s="252">
        <v>0</v>
      </c>
      <c r="P43" s="252">
        <v>0</v>
      </c>
      <c r="Q43" s="266" t="s">
        <v>750</v>
      </c>
    </row>
    <row r="44" spans="1:17">
      <c r="A44" s="259"/>
      <c r="B44" s="250" t="s">
        <v>82</v>
      </c>
      <c r="C44" s="265" t="s">
        <v>732</v>
      </c>
      <c r="D44" s="252">
        <v>0</v>
      </c>
      <c r="E44" s="252">
        <v>0</v>
      </c>
      <c r="F44" s="252">
        <v>0</v>
      </c>
      <c r="G44" s="252">
        <v>0</v>
      </c>
      <c r="H44" s="252">
        <v>0</v>
      </c>
      <c r="I44" s="252">
        <v>0</v>
      </c>
      <c r="J44" s="252">
        <v>0</v>
      </c>
      <c r="K44" s="252">
        <v>0</v>
      </c>
      <c r="L44" s="252">
        <v>0</v>
      </c>
      <c r="M44" s="252">
        <v>0</v>
      </c>
      <c r="N44" s="252">
        <v>0</v>
      </c>
      <c r="O44" s="252">
        <v>0</v>
      </c>
      <c r="P44" s="252">
        <v>0</v>
      </c>
      <c r="Q44" s="266" t="s">
        <v>751</v>
      </c>
    </row>
    <row r="45" spans="1:17">
      <c r="A45" s="258" t="s">
        <v>37</v>
      </c>
      <c r="B45" s="260"/>
      <c r="C45" s="265" t="s">
        <v>733</v>
      </c>
      <c r="D45" s="252">
        <v>18.063577909999999</v>
      </c>
      <c r="E45" s="252">
        <v>18.776805700000001</v>
      </c>
      <c r="F45" s="252">
        <v>16.79837676</v>
      </c>
      <c r="G45" s="252">
        <v>20.30305203</v>
      </c>
      <c r="H45" s="252">
        <v>22.69812108</v>
      </c>
      <c r="I45" s="252">
        <v>25.28753562</v>
      </c>
      <c r="J45" s="252">
        <v>21.297587589999999</v>
      </c>
      <c r="K45" s="252">
        <v>19.303235700000002</v>
      </c>
      <c r="L45" s="252">
        <v>20.870987499999998</v>
      </c>
      <c r="M45" s="252">
        <v>24.094023229999998</v>
      </c>
      <c r="N45" s="252">
        <v>23.845922900000001</v>
      </c>
      <c r="O45" s="252">
        <v>31.793555820000002</v>
      </c>
      <c r="P45" s="252">
        <v>14.991000700000001</v>
      </c>
      <c r="Q45" s="266" t="s">
        <v>752</v>
      </c>
    </row>
    <row r="46" spans="1:17" ht="18">
      <c r="A46" s="258" t="s">
        <v>38</v>
      </c>
      <c r="B46" s="260"/>
      <c r="C46" s="265" t="s">
        <v>734</v>
      </c>
      <c r="D46" s="252">
        <v>0</v>
      </c>
      <c r="E46" s="252">
        <v>0</v>
      </c>
      <c r="F46" s="252">
        <v>7.7810726800000003</v>
      </c>
      <c r="G46" s="252">
        <v>7.7810726800000003</v>
      </c>
      <c r="H46" s="252">
        <v>0</v>
      </c>
      <c r="I46" s="252">
        <v>2.6177784700000002</v>
      </c>
      <c r="J46" s="252">
        <v>2.6177784700000002</v>
      </c>
      <c r="K46" s="252">
        <v>0</v>
      </c>
      <c r="L46" s="252">
        <v>0</v>
      </c>
      <c r="M46" s="252">
        <v>0</v>
      </c>
      <c r="N46" s="252">
        <v>0</v>
      </c>
      <c r="O46" s="252">
        <v>0</v>
      </c>
      <c r="P46" s="252">
        <v>0</v>
      </c>
      <c r="Q46" s="266" t="s">
        <v>753</v>
      </c>
    </row>
    <row r="47" spans="1:17" ht="18">
      <c r="A47" s="258" t="s">
        <v>39</v>
      </c>
      <c r="B47" s="260"/>
      <c r="C47" s="265" t="s">
        <v>735</v>
      </c>
      <c r="D47" s="252">
        <v>3.0976314499999997</v>
      </c>
      <c r="E47" s="252">
        <v>2.3708500699999999</v>
      </c>
      <c r="F47" s="252">
        <v>8.4998489799999994</v>
      </c>
      <c r="G47" s="252">
        <v>8.4998489799999994</v>
      </c>
      <c r="H47" s="252">
        <v>8.5854994100000006</v>
      </c>
      <c r="I47" s="252">
        <v>6.3792883400000004</v>
      </c>
      <c r="J47" s="252">
        <v>6.3792883400000004</v>
      </c>
      <c r="K47" s="252">
        <v>3.8294809300000003</v>
      </c>
      <c r="L47" s="252">
        <v>2.8643689999999999</v>
      </c>
      <c r="M47" s="252">
        <v>2.8643689999999999</v>
      </c>
      <c r="N47" s="252">
        <v>2.8643689999999999</v>
      </c>
      <c r="O47" s="252">
        <v>2.8643689999999999</v>
      </c>
      <c r="P47" s="252">
        <v>2.8643700000000001</v>
      </c>
      <c r="Q47" s="266" t="s">
        <v>754</v>
      </c>
    </row>
    <row r="48" spans="1:17" ht="18">
      <c r="A48" s="258" t="s">
        <v>40</v>
      </c>
      <c r="B48" s="260"/>
      <c r="C48" s="265" t="s">
        <v>736</v>
      </c>
      <c r="D48" s="252">
        <v>0.58813813000000004</v>
      </c>
      <c r="E48" s="252">
        <v>0.48001433999999993</v>
      </c>
      <c r="F48" s="252">
        <v>1.8591073599999999</v>
      </c>
      <c r="G48" s="252">
        <v>2.2399552700000003</v>
      </c>
      <c r="H48" s="252">
        <v>1.7138146999999999</v>
      </c>
      <c r="I48" s="252">
        <v>0.54689586999999995</v>
      </c>
      <c r="J48" s="252">
        <v>0.89541033000000003</v>
      </c>
      <c r="K48" s="252">
        <v>0.83590898999999996</v>
      </c>
      <c r="L48" s="252">
        <v>1.3988015499999999</v>
      </c>
      <c r="M48" s="252">
        <v>1.0691065399999999</v>
      </c>
      <c r="N48" s="252">
        <v>1.2493053199999999</v>
      </c>
      <c r="O48" s="252">
        <v>0.752583</v>
      </c>
      <c r="P48" s="252">
        <v>1.49559135</v>
      </c>
      <c r="Q48" s="266" t="s">
        <v>755</v>
      </c>
    </row>
    <row r="49" spans="1:17">
      <c r="A49" s="259"/>
      <c r="B49" s="260"/>
      <c r="C49" s="265" t="s">
        <v>737</v>
      </c>
      <c r="D49" s="252" t="s">
        <v>303</v>
      </c>
      <c r="E49" s="252" t="s">
        <v>303</v>
      </c>
      <c r="F49" s="252" t="s">
        <v>303</v>
      </c>
      <c r="G49" s="252" t="s">
        <v>303</v>
      </c>
      <c r="H49" s="252" t="s">
        <v>303</v>
      </c>
      <c r="I49" s="252" t="s">
        <v>303</v>
      </c>
      <c r="J49" s="252" t="s">
        <v>303</v>
      </c>
      <c r="K49" s="252" t="s">
        <v>303</v>
      </c>
      <c r="L49" s="252" t="s">
        <v>303</v>
      </c>
      <c r="M49" s="252" t="s">
        <v>303</v>
      </c>
      <c r="N49" s="252" t="s">
        <v>303</v>
      </c>
      <c r="O49" s="252" t="s">
        <v>303</v>
      </c>
      <c r="P49" s="252" t="s">
        <v>303</v>
      </c>
      <c r="Q49" s="266" t="s">
        <v>756</v>
      </c>
    </row>
    <row r="50" spans="1:17">
      <c r="A50" s="259"/>
      <c r="B50" s="260"/>
      <c r="C50" s="265" t="s">
        <v>738</v>
      </c>
      <c r="D50" s="252" t="s">
        <v>303</v>
      </c>
      <c r="E50" s="252" t="s">
        <v>303</v>
      </c>
      <c r="F50" s="252" t="s">
        <v>303</v>
      </c>
      <c r="G50" s="252" t="s">
        <v>303</v>
      </c>
      <c r="H50" s="252" t="s">
        <v>303</v>
      </c>
      <c r="I50" s="252" t="s">
        <v>303</v>
      </c>
      <c r="J50" s="252" t="s">
        <v>303</v>
      </c>
      <c r="K50" s="252" t="s">
        <v>303</v>
      </c>
      <c r="L50" s="252" t="s">
        <v>303</v>
      </c>
      <c r="M50" s="252" t="s">
        <v>303</v>
      </c>
      <c r="N50" s="252" t="s">
        <v>303</v>
      </c>
      <c r="O50" s="252" t="s">
        <v>303</v>
      </c>
      <c r="P50" s="252" t="s">
        <v>303</v>
      </c>
      <c r="Q50" s="266" t="s">
        <v>757</v>
      </c>
    </row>
    <row r="51" spans="1:17" ht="18">
      <c r="A51" s="259"/>
      <c r="B51" s="260"/>
      <c r="C51" s="267" t="s">
        <v>739</v>
      </c>
      <c r="D51" s="252" t="s">
        <v>303</v>
      </c>
      <c r="E51" s="252" t="s">
        <v>303</v>
      </c>
      <c r="F51" s="252" t="s">
        <v>303</v>
      </c>
      <c r="G51" s="252" t="s">
        <v>303</v>
      </c>
      <c r="H51" s="252" t="s">
        <v>303</v>
      </c>
      <c r="I51" s="252" t="s">
        <v>303</v>
      </c>
      <c r="J51" s="252" t="s">
        <v>303</v>
      </c>
      <c r="K51" s="252" t="s">
        <v>303</v>
      </c>
      <c r="L51" s="252" t="s">
        <v>303</v>
      </c>
      <c r="M51" s="252" t="s">
        <v>303</v>
      </c>
      <c r="N51" s="252" t="s">
        <v>303</v>
      </c>
      <c r="O51" s="252" t="s">
        <v>303</v>
      </c>
      <c r="P51" s="252" t="s">
        <v>303</v>
      </c>
      <c r="Q51" s="266" t="s">
        <v>758</v>
      </c>
    </row>
    <row r="52" spans="1:17">
      <c r="A52" s="259"/>
      <c r="B52" s="250" t="s">
        <v>83</v>
      </c>
      <c r="C52" s="267" t="s">
        <v>740</v>
      </c>
      <c r="D52" s="252">
        <v>2.1352752599999998</v>
      </c>
      <c r="E52" s="252">
        <v>3.08783187</v>
      </c>
      <c r="F52" s="252">
        <v>2.6909905199999997</v>
      </c>
      <c r="G52" s="252">
        <v>3.3702687899999999</v>
      </c>
      <c r="H52" s="252">
        <v>2.3128651499999999</v>
      </c>
      <c r="I52" s="252">
        <v>5.6001828800000002</v>
      </c>
      <c r="J52" s="252">
        <v>4.8034233899999998</v>
      </c>
      <c r="K52" s="252">
        <v>5.4711387599999997</v>
      </c>
      <c r="L52" s="252">
        <v>5.8975690300000005</v>
      </c>
      <c r="M52" s="252">
        <v>5.7349780899999994</v>
      </c>
      <c r="N52" s="252">
        <v>6.1704239000000003</v>
      </c>
      <c r="O52" s="252">
        <v>6.7458613200000004</v>
      </c>
      <c r="P52" s="252">
        <v>8.5509165399999993</v>
      </c>
      <c r="Q52" s="266" t="s">
        <v>759</v>
      </c>
    </row>
    <row r="53" spans="1:17">
      <c r="A53" s="259"/>
      <c r="B53" s="250" t="s">
        <v>84</v>
      </c>
      <c r="C53" s="267" t="s">
        <v>741</v>
      </c>
      <c r="D53" s="252">
        <v>3.0621329300000002</v>
      </c>
      <c r="E53" s="252">
        <v>2.24389606</v>
      </c>
      <c r="F53" s="252">
        <v>0.15494643999999999</v>
      </c>
      <c r="G53" s="252">
        <v>0.42094079000000001</v>
      </c>
      <c r="H53" s="252">
        <v>0.39982956000000003</v>
      </c>
      <c r="I53" s="252">
        <v>0.21359760999999999</v>
      </c>
      <c r="J53" s="252">
        <v>0.37556877</v>
      </c>
      <c r="K53" s="252">
        <v>0.93180381000000001</v>
      </c>
      <c r="L53" s="252">
        <v>1.07289685</v>
      </c>
      <c r="M53" s="252">
        <v>0.18322954</v>
      </c>
      <c r="N53" s="252">
        <v>0.48962087000000004</v>
      </c>
      <c r="O53" s="252">
        <v>0.80237504999999998</v>
      </c>
      <c r="P53" s="252">
        <v>1.30738336</v>
      </c>
      <c r="Q53" s="266" t="s">
        <v>760</v>
      </c>
    </row>
    <row r="54" spans="1:17">
      <c r="A54" s="258" t="s">
        <v>41</v>
      </c>
      <c r="B54" s="250" t="s">
        <v>85</v>
      </c>
      <c r="C54" s="267" t="s">
        <v>742</v>
      </c>
      <c r="D54" s="252">
        <v>0</v>
      </c>
      <c r="E54" s="252">
        <v>0</v>
      </c>
      <c r="F54" s="252">
        <v>0</v>
      </c>
      <c r="G54" s="252">
        <v>0</v>
      </c>
      <c r="H54" s="252">
        <v>0</v>
      </c>
      <c r="I54" s="252">
        <v>2.4610751499999997</v>
      </c>
      <c r="J54" s="252">
        <v>2.4696652499999998</v>
      </c>
      <c r="K54" s="252">
        <v>2.47812352</v>
      </c>
      <c r="L54" s="252">
        <v>1.8912219400000001</v>
      </c>
      <c r="M54" s="252">
        <v>1.8912219400000001</v>
      </c>
      <c r="N54" s="252">
        <v>1.8912219400000001</v>
      </c>
      <c r="O54" s="252">
        <v>0.17445078</v>
      </c>
      <c r="P54" s="252">
        <v>0.28081650000000002</v>
      </c>
      <c r="Q54" s="266" t="s">
        <v>761</v>
      </c>
    </row>
    <row r="55" spans="1:17" ht="18">
      <c r="A55" s="259"/>
      <c r="B55" s="260"/>
      <c r="C55" s="267" t="s">
        <v>743</v>
      </c>
      <c r="D55" s="252" t="s">
        <v>303</v>
      </c>
      <c r="E55" s="252" t="s">
        <v>303</v>
      </c>
      <c r="F55" s="252" t="s">
        <v>303</v>
      </c>
      <c r="G55" s="252" t="s">
        <v>303</v>
      </c>
      <c r="H55" s="252" t="s">
        <v>303</v>
      </c>
      <c r="I55" s="252" t="s">
        <v>303</v>
      </c>
      <c r="J55" s="252" t="s">
        <v>303</v>
      </c>
      <c r="K55" s="252" t="s">
        <v>303</v>
      </c>
      <c r="L55" s="252" t="s">
        <v>303</v>
      </c>
      <c r="M55" s="252" t="s">
        <v>303</v>
      </c>
      <c r="N55" s="252" t="s">
        <v>303</v>
      </c>
      <c r="O55" s="252" t="s">
        <v>303</v>
      </c>
      <c r="P55" s="252" t="s">
        <v>303</v>
      </c>
      <c r="Q55" s="266" t="s">
        <v>762</v>
      </c>
    </row>
    <row r="56" spans="1:17">
      <c r="A56" s="258" t="s">
        <v>42</v>
      </c>
      <c r="B56" s="250" t="s">
        <v>86</v>
      </c>
      <c r="C56" s="267" t="s">
        <v>744</v>
      </c>
      <c r="D56" s="252">
        <v>13.45480068</v>
      </c>
      <c r="E56" s="252">
        <v>9.6342650800000005</v>
      </c>
      <c r="F56" s="252">
        <v>8.6525217399999992</v>
      </c>
      <c r="G56" s="252">
        <v>9.1053702699999999</v>
      </c>
      <c r="H56" s="252">
        <v>10.046745380000001</v>
      </c>
      <c r="I56" s="252">
        <v>19.285520289999997</v>
      </c>
      <c r="J56" s="252">
        <v>21.781688079999999</v>
      </c>
      <c r="K56" s="252">
        <v>22.649220099999997</v>
      </c>
      <c r="L56" s="252">
        <v>22.068916169999998</v>
      </c>
      <c r="M56" s="252">
        <v>17.365190680000001</v>
      </c>
      <c r="N56" s="252">
        <v>18.896728799999998</v>
      </c>
      <c r="O56" s="252">
        <v>7.1089891099999996</v>
      </c>
      <c r="P56" s="252">
        <v>28.117003749999995</v>
      </c>
      <c r="Q56" s="266" t="s">
        <v>763</v>
      </c>
    </row>
    <row r="57" spans="1:17">
      <c r="A57" s="258" t="s">
        <v>43</v>
      </c>
      <c r="B57" s="260"/>
      <c r="C57" s="267" t="s">
        <v>653</v>
      </c>
      <c r="D57" s="252">
        <v>71.799288169999997</v>
      </c>
      <c r="E57" s="252">
        <v>64.877848330000006</v>
      </c>
      <c r="F57" s="252">
        <v>71.104624470000019</v>
      </c>
      <c r="G57" s="252">
        <v>78.295499479999989</v>
      </c>
      <c r="H57" s="252">
        <v>74.191677470000002</v>
      </c>
      <c r="I57" s="252">
        <v>93.89899471999999</v>
      </c>
      <c r="J57" s="252">
        <v>94.869738560000002</v>
      </c>
      <c r="K57" s="252">
        <v>90.670479349999994</v>
      </c>
      <c r="L57" s="252">
        <v>86.556161999999986</v>
      </c>
      <c r="M57" s="252">
        <v>85.005861929999995</v>
      </c>
      <c r="N57" s="252">
        <v>91.255730299999982</v>
      </c>
      <c r="O57" s="252">
        <v>87.7761371</v>
      </c>
      <c r="P57" s="252">
        <v>97.691729580000001</v>
      </c>
      <c r="Q57" s="266" t="s">
        <v>483</v>
      </c>
    </row>
    <row r="58" spans="1:17">
      <c r="A58" s="258" t="s">
        <v>115</v>
      </c>
      <c r="B58" s="260"/>
      <c r="C58" s="255" t="s">
        <v>654</v>
      </c>
      <c r="D58" s="252"/>
      <c r="E58" s="252"/>
      <c r="F58" s="252"/>
      <c r="G58" s="252"/>
      <c r="H58" s="252"/>
      <c r="I58" s="252"/>
      <c r="J58" s="252"/>
      <c r="K58" s="252"/>
      <c r="L58" s="252"/>
      <c r="M58" s="252"/>
      <c r="N58" s="252"/>
      <c r="O58" s="252"/>
      <c r="P58" s="252"/>
      <c r="Q58" s="150" t="s">
        <v>703</v>
      </c>
    </row>
    <row r="59" spans="1:17">
      <c r="A59" s="258" t="s">
        <v>116</v>
      </c>
      <c r="B59" s="260"/>
      <c r="C59" s="265" t="s">
        <v>745</v>
      </c>
      <c r="D59" s="252">
        <v>127.49331354</v>
      </c>
      <c r="E59" s="252">
        <v>126.13571573999999</v>
      </c>
      <c r="F59" s="252">
        <v>130.47035341</v>
      </c>
      <c r="G59" s="252">
        <v>133.87313269999999</v>
      </c>
      <c r="H59" s="252">
        <v>139.01587318999998</v>
      </c>
      <c r="I59" s="252">
        <v>136.82253015999999</v>
      </c>
      <c r="J59" s="252">
        <v>139.7339911</v>
      </c>
      <c r="K59" s="252">
        <v>146.10561856999999</v>
      </c>
      <c r="L59" s="252">
        <v>158.84861327000002</v>
      </c>
      <c r="M59" s="252">
        <v>162.53866126</v>
      </c>
      <c r="N59" s="252">
        <v>155.82387560000001</v>
      </c>
      <c r="O59" s="252">
        <v>173.61109966999999</v>
      </c>
      <c r="P59" s="252">
        <v>178.63208942</v>
      </c>
      <c r="Q59" s="266" t="s">
        <v>764</v>
      </c>
    </row>
    <row r="60" spans="1:17" ht="18">
      <c r="A60" s="258" t="s">
        <v>117</v>
      </c>
      <c r="B60" s="260"/>
      <c r="C60" s="265" t="s">
        <v>746</v>
      </c>
      <c r="D60" s="252">
        <v>21.332506739999999</v>
      </c>
      <c r="E60" s="252">
        <v>26.310712429999999</v>
      </c>
      <c r="F60" s="252">
        <v>26.72883732</v>
      </c>
      <c r="G60" s="252">
        <v>28.890010360000002</v>
      </c>
      <c r="H60" s="252">
        <v>28.426976800000002</v>
      </c>
      <c r="I60" s="252">
        <v>29.08977406</v>
      </c>
      <c r="J60" s="252">
        <v>34.022129749999998</v>
      </c>
      <c r="K60" s="252">
        <v>37.059919809999997</v>
      </c>
      <c r="L60" s="252">
        <v>28.599578470000001</v>
      </c>
      <c r="M60" s="252">
        <v>31.38197654</v>
      </c>
      <c r="N60" s="252">
        <v>40.767564080000007</v>
      </c>
      <c r="O60" s="252">
        <v>48.680709029999996</v>
      </c>
      <c r="P60" s="252">
        <v>45.396341749999998</v>
      </c>
      <c r="Q60" s="266" t="s">
        <v>765</v>
      </c>
    </row>
    <row r="61" spans="1:17">
      <c r="A61" s="258" t="s">
        <v>118</v>
      </c>
      <c r="B61" s="260"/>
      <c r="C61" s="265" t="s">
        <v>747</v>
      </c>
      <c r="D61" s="252">
        <v>70.752829750000004</v>
      </c>
      <c r="E61" s="252">
        <v>67.363268970000007</v>
      </c>
      <c r="F61" s="252">
        <v>69.925388400000003</v>
      </c>
      <c r="G61" s="252">
        <v>73.180037849999991</v>
      </c>
      <c r="H61" s="252">
        <v>79.455183599999984</v>
      </c>
      <c r="I61" s="252">
        <v>75.660646450000002</v>
      </c>
      <c r="J61" s="252">
        <v>77.585950710000006</v>
      </c>
      <c r="K61" s="252">
        <v>67.671994129999987</v>
      </c>
      <c r="L61" s="252">
        <v>71.848948650000011</v>
      </c>
      <c r="M61" s="252">
        <v>69.530057639999995</v>
      </c>
      <c r="N61" s="252">
        <v>75.898144009999996</v>
      </c>
      <c r="O61" s="252">
        <v>70.22360759</v>
      </c>
      <c r="P61" s="252">
        <v>77.371691519999999</v>
      </c>
      <c r="Q61" s="266" t="s">
        <v>766</v>
      </c>
    </row>
    <row r="62" spans="1:17">
      <c r="A62" s="258" t="s">
        <v>119</v>
      </c>
      <c r="B62" s="260"/>
      <c r="C62" s="265" t="s">
        <v>655</v>
      </c>
      <c r="D62" s="252">
        <v>219.57865003000001</v>
      </c>
      <c r="E62" s="252">
        <v>219.80969714</v>
      </c>
      <c r="F62" s="252">
        <v>227.12457913</v>
      </c>
      <c r="G62" s="252">
        <v>235.94318090999997</v>
      </c>
      <c r="H62" s="252">
        <v>246.89803358999995</v>
      </c>
      <c r="I62" s="252">
        <v>241.57295066999998</v>
      </c>
      <c r="J62" s="252">
        <v>251.34207156000002</v>
      </c>
      <c r="K62" s="252">
        <v>250.83753250999996</v>
      </c>
      <c r="L62" s="252">
        <v>259.29714039000004</v>
      </c>
      <c r="M62" s="252">
        <v>263.45069544</v>
      </c>
      <c r="N62" s="252">
        <v>272.48958369000002</v>
      </c>
      <c r="O62" s="252">
        <v>292.51541628999996</v>
      </c>
      <c r="P62" s="252">
        <v>301.40012268999999</v>
      </c>
      <c r="Q62" s="266" t="s">
        <v>484</v>
      </c>
    </row>
    <row r="63" spans="1:17">
      <c r="A63" s="258" t="s">
        <v>120</v>
      </c>
      <c r="B63" s="260"/>
      <c r="C63" s="255" t="s">
        <v>656</v>
      </c>
      <c r="D63" s="252">
        <v>0</v>
      </c>
      <c r="E63" s="252">
        <v>0</v>
      </c>
      <c r="F63" s="252">
        <v>0</v>
      </c>
      <c r="G63" s="252">
        <v>0</v>
      </c>
      <c r="H63" s="252">
        <v>0</v>
      </c>
      <c r="I63" s="252">
        <v>0</v>
      </c>
      <c r="J63" s="252">
        <v>0</v>
      </c>
      <c r="K63" s="252">
        <v>0</v>
      </c>
      <c r="L63" s="252">
        <v>0</v>
      </c>
      <c r="M63" s="252">
        <v>5</v>
      </c>
      <c r="N63" s="252">
        <v>5</v>
      </c>
      <c r="O63" s="252">
        <v>5</v>
      </c>
      <c r="P63" s="252">
        <v>5</v>
      </c>
      <c r="Q63" s="150" t="s">
        <v>656</v>
      </c>
    </row>
    <row r="64" spans="1:17">
      <c r="A64" s="258" t="s">
        <v>121</v>
      </c>
      <c r="B64" s="250" t="s">
        <v>124</v>
      </c>
      <c r="C64" s="255" t="s">
        <v>657</v>
      </c>
      <c r="D64" s="252">
        <v>291.37793820000002</v>
      </c>
      <c r="E64" s="252">
        <v>284.68754547000003</v>
      </c>
      <c r="F64" s="252">
        <v>298.22920360000001</v>
      </c>
      <c r="G64" s="252">
        <v>314.23868038999996</v>
      </c>
      <c r="H64" s="252">
        <v>321.08971105999996</v>
      </c>
      <c r="I64" s="252">
        <v>335.47194538999997</v>
      </c>
      <c r="J64" s="252">
        <v>346.21181012</v>
      </c>
      <c r="K64" s="252">
        <v>341.50801185999995</v>
      </c>
      <c r="L64" s="252">
        <v>345.85330239000001</v>
      </c>
      <c r="M64" s="252">
        <v>353.45655736999998</v>
      </c>
      <c r="N64" s="252">
        <v>368.74531399</v>
      </c>
      <c r="O64" s="252">
        <v>385.29155338999999</v>
      </c>
      <c r="P64" s="252">
        <v>404.09185227</v>
      </c>
      <c r="Q64" s="150" t="s">
        <v>459</v>
      </c>
    </row>
    <row r="65" spans="1:17">
      <c r="A65" s="259"/>
      <c r="B65" s="250" t="s">
        <v>125</v>
      </c>
      <c r="C65" s="254" t="s">
        <v>658</v>
      </c>
      <c r="D65" s="252">
        <v>0</v>
      </c>
      <c r="E65" s="252">
        <v>0</v>
      </c>
      <c r="F65" s="252">
        <v>0</v>
      </c>
      <c r="G65" s="252">
        <v>0</v>
      </c>
      <c r="H65" s="252">
        <v>0</v>
      </c>
      <c r="I65" s="252">
        <v>0</v>
      </c>
      <c r="J65" s="252">
        <v>0</v>
      </c>
      <c r="K65" s="252">
        <v>0</v>
      </c>
      <c r="L65" s="252">
        <v>0</v>
      </c>
      <c r="M65" s="252">
        <v>0</v>
      </c>
      <c r="N65" s="252">
        <v>0</v>
      </c>
      <c r="O65" s="252">
        <v>0</v>
      </c>
      <c r="P65" s="252">
        <v>0</v>
      </c>
      <c r="Q65" s="149" t="s">
        <v>704</v>
      </c>
    </row>
    <row r="66" spans="1:17">
      <c r="A66" s="258" t="s">
        <v>122</v>
      </c>
      <c r="B66" s="250" t="s">
        <v>89</v>
      </c>
      <c r="C66" s="254" t="s">
        <v>659</v>
      </c>
      <c r="D66" s="252"/>
      <c r="E66" s="252"/>
      <c r="F66" s="252"/>
      <c r="G66" s="252"/>
      <c r="H66" s="252"/>
      <c r="I66" s="252"/>
      <c r="J66" s="252"/>
      <c r="K66" s="252"/>
      <c r="L66" s="252"/>
      <c r="M66" s="252"/>
      <c r="N66" s="252"/>
      <c r="O66" s="252"/>
      <c r="P66" s="252"/>
      <c r="Q66" s="149" t="s">
        <v>705</v>
      </c>
    </row>
    <row r="67" spans="1:17">
      <c r="A67" s="259"/>
      <c r="B67" s="250" t="s">
        <v>90</v>
      </c>
      <c r="C67" s="255" t="s">
        <v>660</v>
      </c>
      <c r="D67" s="252">
        <v>306</v>
      </c>
      <c r="E67" s="252">
        <v>306</v>
      </c>
      <c r="F67" s="252">
        <v>306</v>
      </c>
      <c r="G67" s="252">
        <v>306</v>
      </c>
      <c r="H67" s="252">
        <v>306</v>
      </c>
      <c r="I67" s="252">
        <v>306</v>
      </c>
      <c r="J67" s="252">
        <v>306</v>
      </c>
      <c r="K67" s="252">
        <v>306</v>
      </c>
      <c r="L67" s="252">
        <v>306</v>
      </c>
      <c r="M67" s="252">
        <v>306</v>
      </c>
      <c r="N67" s="252">
        <v>306</v>
      </c>
      <c r="O67" s="252">
        <v>416</v>
      </c>
      <c r="P67" s="252">
        <v>416</v>
      </c>
      <c r="Q67" s="256" t="s">
        <v>706</v>
      </c>
    </row>
    <row r="68" spans="1:17">
      <c r="A68" s="258" t="s">
        <v>52</v>
      </c>
      <c r="B68" s="260"/>
      <c r="C68" s="255" t="s">
        <v>661</v>
      </c>
      <c r="D68" s="252">
        <v>220.29445288999997</v>
      </c>
      <c r="E68" s="252">
        <v>220.92554095</v>
      </c>
      <c r="F68" s="252">
        <v>206.58302402000001</v>
      </c>
      <c r="G68" s="252">
        <v>208.16845541000001</v>
      </c>
      <c r="H68" s="252">
        <v>202.91752653</v>
      </c>
      <c r="I68" s="252">
        <v>207.73372128</v>
      </c>
      <c r="J68" s="252">
        <v>219.83765124999999</v>
      </c>
      <c r="K68" s="252">
        <v>214.36048715000001</v>
      </c>
      <c r="L68" s="252">
        <v>219.83429917000001</v>
      </c>
      <c r="M68" s="252">
        <v>216.87847980000001</v>
      </c>
      <c r="N68" s="252">
        <v>217.62652496000001</v>
      </c>
      <c r="O68" s="252">
        <v>217.32525566999999</v>
      </c>
      <c r="P68" s="252">
        <v>220.27320836999999</v>
      </c>
      <c r="Q68" s="256" t="s">
        <v>707</v>
      </c>
    </row>
    <row r="69" spans="1:17">
      <c r="A69" s="259"/>
      <c r="B69" s="250" t="s">
        <v>91</v>
      </c>
      <c r="C69" s="255" t="s">
        <v>662</v>
      </c>
      <c r="D69" s="252">
        <v>0</v>
      </c>
      <c r="E69" s="252">
        <v>0</v>
      </c>
      <c r="F69" s="252">
        <v>0</v>
      </c>
      <c r="G69" s="252">
        <v>0</v>
      </c>
      <c r="H69" s="252">
        <v>0</v>
      </c>
      <c r="I69" s="252">
        <v>0</v>
      </c>
      <c r="J69" s="252">
        <v>0</v>
      </c>
      <c r="K69" s="252">
        <v>0</v>
      </c>
      <c r="L69" s="252">
        <v>0</v>
      </c>
      <c r="M69" s="252">
        <v>0</v>
      </c>
      <c r="N69" s="252">
        <v>0</v>
      </c>
      <c r="O69" s="252">
        <v>0</v>
      </c>
      <c r="P69" s="252">
        <v>0</v>
      </c>
      <c r="Q69" s="256" t="s">
        <v>708</v>
      </c>
    </row>
    <row r="70" spans="1:17">
      <c r="A70" s="259"/>
      <c r="B70" s="250" t="s">
        <v>92</v>
      </c>
      <c r="C70" s="255" t="s">
        <v>663</v>
      </c>
      <c r="D70" s="252">
        <v>170.07452791999998</v>
      </c>
      <c r="E70" s="252">
        <v>170.07452791999998</v>
      </c>
      <c r="F70" s="252">
        <v>170.07452791999998</v>
      </c>
      <c r="G70" s="252">
        <v>170.07452791999998</v>
      </c>
      <c r="H70" s="252">
        <v>170.07452791999998</v>
      </c>
      <c r="I70" s="252">
        <v>163.86161906000001</v>
      </c>
      <c r="J70" s="252">
        <v>191.49684934000001</v>
      </c>
      <c r="K70" s="252">
        <v>191.49684934000001</v>
      </c>
      <c r="L70" s="252">
        <v>163.86161906000001</v>
      </c>
      <c r="M70" s="252">
        <v>191.49684934000001</v>
      </c>
      <c r="N70" s="252">
        <v>191.49684934000001</v>
      </c>
      <c r="O70" s="252">
        <v>99.688891859999998</v>
      </c>
      <c r="P70" s="252">
        <v>99.688890000000001</v>
      </c>
      <c r="Q70" s="256" t="s">
        <v>369</v>
      </c>
    </row>
    <row r="71" spans="1:17" ht="18">
      <c r="A71" s="258" t="s">
        <v>53</v>
      </c>
      <c r="B71" s="250" t="s">
        <v>53</v>
      </c>
      <c r="C71" s="255" t="s">
        <v>664</v>
      </c>
      <c r="D71" s="252">
        <v>-11.31154501</v>
      </c>
      <c r="E71" s="252">
        <v>-14.867805319999999</v>
      </c>
      <c r="F71" s="252">
        <v>-17.77205773</v>
      </c>
      <c r="G71" s="252">
        <v>-10.858418010000001</v>
      </c>
      <c r="H71" s="252">
        <v>-11.223417380000001</v>
      </c>
      <c r="I71" s="252">
        <v>-8.6008573699999999</v>
      </c>
      <c r="J71" s="252">
        <v>-7.49257697</v>
      </c>
      <c r="K71" s="252">
        <v>-6.12141175</v>
      </c>
      <c r="L71" s="252">
        <v>-4.2608090299999999</v>
      </c>
      <c r="M71" s="252">
        <v>-3.8008253100000005</v>
      </c>
      <c r="N71" s="252">
        <v>-4.4784978100000004</v>
      </c>
      <c r="O71" s="252">
        <v>-0.34849928000000002</v>
      </c>
      <c r="P71" s="252">
        <v>0.65211216000000005</v>
      </c>
      <c r="Q71" s="256" t="s">
        <v>1023</v>
      </c>
    </row>
    <row r="72" spans="1:17" hidden="1">
      <c r="A72" s="258" t="s">
        <v>54</v>
      </c>
      <c r="B72" s="260"/>
      <c r="C72" s="268" t="s">
        <v>665</v>
      </c>
      <c r="D72" s="252" t="e">
        <v>#REF!</v>
      </c>
      <c r="E72" s="252" t="e">
        <v>#REF!</v>
      </c>
      <c r="F72" s="252" t="e">
        <v>#REF!</v>
      </c>
      <c r="G72" s="252" t="e">
        <v>#REF!</v>
      </c>
      <c r="H72" s="252" t="e">
        <v>#REF!</v>
      </c>
      <c r="I72" s="252" t="e">
        <v>#REF!</v>
      </c>
      <c r="J72" s="252" t="e">
        <v>#REF!</v>
      </c>
      <c r="K72" s="252" t="e">
        <v>#REF!</v>
      </c>
      <c r="L72" s="252" t="e">
        <v>#REF!</v>
      </c>
      <c r="M72" s="252" t="e">
        <v>#REF!</v>
      </c>
      <c r="N72" s="252" t="e">
        <v>#REF!</v>
      </c>
      <c r="O72" s="252" t="e">
        <v>#REF!</v>
      </c>
      <c r="P72" s="252" t="e">
        <v>#REF!</v>
      </c>
      <c r="Q72" s="269"/>
    </row>
    <row r="73" spans="1:17" ht="18">
      <c r="A73" s="259"/>
      <c r="B73" s="250" t="s">
        <v>93</v>
      </c>
      <c r="C73" s="255" t="s">
        <v>666</v>
      </c>
      <c r="D73" s="252">
        <v>0</v>
      </c>
      <c r="E73" s="252">
        <v>0</v>
      </c>
      <c r="F73" s="252">
        <v>0</v>
      </c>
      <c r="G73" s="252">
        <v>0</v>
      </c>
      <c r="H73" s="252">
        <v>0</v>
      </c>
      <c r="I73" s="252">
        <v>0</v>
      </c>
      <c r="J73" s="252">
        <v>0</v>
      </c>
      <c r="K73" s="252">
        <v>0</v>
      </c>
      <c r="L73" s="252">
        <v>27.635230279999998</v>
      </c>
      <c r="M73" s="252">
        <v>0</v>
      </c>
      <c r="N73" s="252">
        <v>0</v>
      </c>
      <c r="O73" s="252">
        <v>0</v>
      </c>
      <c r="P73" s="252">
        <v>0</v>
      </c>
      <c r="Q73" s="256" t="s">
        <v>710</v>
      </c>
    </row>
    <row r="74" spans="1:17">
      <c r="A74" s="259"/>
      <c r="B74" s="250" t="s">
        <v>94</v>
      </c>
      <c r="C74" s="255" t="s">
        <v>667</v>
      </c>
      <c r="D74" s="252">
        <v>101.93730028</v>
      </c>
      <c r="E74" s="252">
        <v>110.36925985000001</v>
      </c>
      <c r="F74" s="252">
        <v>124.63696127999999</v>
      </c>
      <c r="G74" s="252">
        <v>133.54831891000001</v>
      </c>
      <c r="H74" s="252">
        <v>141.18175724</v>
      </c>
      <c r="I74" s="252">
        <v>146.40757872</v>
      </c>
      <c r="J74" s="252">
        <v>127.46198794</v>
      </c>
      <c r="K74" s="252">
        <v>135.44806657000001</v>
      </c>
      <c r="L74" s="252">
        <v>143.6491015</v>
      </c>
      <c r="M74" s="252">
        <v>152.73756840999999</v>
      </c>
      <c r="N74" s="252">
        <v>158.44353826</v>
      </c>
      <c r="O74" s="252">
        <v>105.99412119</v>
      </c>
      <c r="P74" s="252">
        <v>113.08573002</v>
      </c>
      <c r="Q74" s="256" t="s">
        <v>711</v>
      </c>
    </row>
    <row r="75" spans="1:17">
      <c r="A75" s="258" t="s">
        <v>55</v>
      </c>
      <c r="B75" s="260"/>
      <c r="C75" s="255" t="s">
        <v>668</v>
      </c>
      <c r="D75" s="252">
        <v>0</v>
      </c>
      <c r="E75" s="252">
        <v>0</v>
      </c>
      <c r="F75" s="252">
        <v>0</v>
      </c>
      <c r="G75" s="252">
        <v>0</v>
      </c>
      <c r="H75" s="252">
        <v>0</v>
      </c>
      <c r="I75" s="252">
        <v>0</v>
      </c>
      <c r="J75" s="252">
        <v>0</v>
      </c>
      <c r="K75" s="252">
        <v>0</v>
      </c>
      <c r="L75" s="252">
        <v>0</v>
      </c>
      <c r="M75" s="252">
        <v>0</v>
      </c>
      <c r="N75" s="252">
        <v>0</v>
      </c>
      <c r="O75" s="252">
        <v>0</v>
      </c>
      <c r="P75" s="252">
        <v>0</v>
      </c>
      <c r="Q75" s="256" t="s">
        <v>712</v>
      </c>
    </row>
    <row r="76" spans="1:17">
      <c r="A76" s="258" t="s">
        <v>56</v>
      </c>
      <c r="B76" s="250" t="s">
        <v>126</v>
      </c>
      <c r="C76" s="255" t="s">
        <v>95</v>
      </c>
      <c r="D76" s="252">
        <v>786.99473608000017</v>
      </c>
      <c r="E76" s="252">
        <v>792.5015234</v>
      </c>
      <c r="F76" s="252">
        <v>789.52245547999996</v>
      </c>
      <c r="G76" s="252">
        <v>806.93288424000002</v>
      </c>
      <c r="H76" s="252">
        <v>808.95039430000008</v>
      </c>
      <c r="I76" s="252">
        <v>815.40206168999998</v>
      </c>
      <c r="J76" s="252">
        <v>837.30391156000007</v>
      </c>
      <c r="K76" s="252">
        <v>841.18399131000012</v>
      </c>
      <c r="L76" s="252">
        <v>856.71944098000006</v>
      </c>
      <c r="M76" s="252">
        <v>863.3120722299999</v>
      </c>
      <c r="N76" s="252">
        <v>869.08841474999986</v>
      </c>
      <c r="O76" s="252">
        <v>838.65976943999999</v>
      </c>
      <c r="P76" s="252">
        <v>849.69994055000006</v>
      </c>
      <c r="Q76" s="256" t="s">
        <v>487</v>
      </c>
    </row>
    <row r="77" spans="1:17" s="114" customFormat="1" ht="27" customHeight="1" thickBot="1">
      <c r="A77" s="262" t="s">
        <v>57</v>
      </c>
      <c r="B77" s="263" t="s">
        <v>127</v>
      </c>
      <c r="C77" s="270" t="s">
        <v>669</v>
      </c>
      <c r="D77" s="271">
        <v>1078.3726742800002</v>
      </c>
      <c r="E77" s="271">
        <v>1077.18906887</v>
      </c>
      <c r="F77" s="271">
        <v>1087.7516590800001</v>
      </c>
      <c r="G77" s="271">
        <v>1121.1715646299999</v>
      </c>
      <c r="H77" s="271">
        <v>1130.0401053600001</v>
      </c>
      <c r="I77" s="271">
        <v>1150.87400708</v>
      </c>
      <c r="J77" s="271">
        <v>1183.5157216800001</v>
      </c>
      <c r="K77" s="271">
        <v>1182.6920031700001</v>
      </c>
      <c r="L77" s="271">
        <v>1202.5727433700001</v>
      </c>
      <c r="M77" s="271">
        <v>1216.7686295999999</v>
      </c>
      <c r="N77" s="271">
        <v>1237.83372874</v>
      </c>
      <c r="O77" s="271">
        <v>1223.95132283</v>
      </c>
      <c r="P77" s="271">
        <v>1253.79179282</v>
      </c>
      <c r="Q77" s="272" t="s">
        <v>713</v>
      </c>
    </row>
    <row r="78" spans="1:17" ht="9.75" thickBot="1">
      <c r="A78" s="273"/>
      <c r="B78" s="274"/>
      <c r="C78" s="548"/>
      <c r="D78" s="275"/>
      <c r="E78" s="275"/>
      <c r="F78" s="275"/>
      <c r="G78" s="275"/>
      <c r="H78" s="275"/>
      <c r="I78" s="275"/>
      <c r="J78" s="275"/>
      <c r="K78" s="275"/>
      <c r="L78" s="275"/>
      <c r="M78" s="275"/>
      <c r="N78" s="275"/>
      <c r="O78" s="275"/>
      <c r="P78" s="275"/>
      <c r="Q78" s="276"/>
    </row>
    <row r="80" spans="1:17">
      <c r="C80" s="277" t="s">
        <v>304</v>
      </c>
      <c r="D80" s="21">
        <v>-2.4500002382410457E-6</v>
      </c>
      <c r="E80" s="21">
        <v>-1.2800001059076749E-6</v>
      </c>
      <c r="F80" s="21">
        <v>-7.7666000015597092E-4</v>
      </c>
      <c r="G80" s="21">
        <v>1.2200002856843639E-6</v>
      </c>
      <c r="H80" s="21">
        <v>1.939999947353499E-6</v>
      </c>
      <c r="I80" s="21">
        <v>-4.000003173132427E-8</v>
      </c>
      <c r="J80" s="21">
        <v>1.7100001059588976E-6</v>
      </c>
      <c r="K80" s="21">
        <v>1.3699998362426413E-6</v>
      </c>
      <c r="L80" s="21">
        <v>1.9599997358454857E-6</v>
      </c>
      <c r="M80" s="21">
        <v>-2.7300000056129647E-6</v>
      </c>
      <c r="N80" s="21">
        <v>5.2000018513354007E-7</v>
      </c>
      <c r="O80" s="21">
        <v>4.0999998418556061E-7</v>
      </c>
      <c r="P80" s="21">
        <v>9.999894245993346E-9</v>
      </c>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C34" sqref="C34"/>
    </sheetView>
  </sheetViews>
  <sheetFormatPr defaultColWidth="9.140625" defaultRowHeight="9"/>
  <cols>
    <col min="1" max="1" width="26.5703125" style="3" customWidth="1"/>
    <col min="2" max="14" width="8.140625" style="3" customWidth="1"/>
    <col min="15" max="15" width="36.140625" style="3" customWidth="1"/>
    <col min="16" max="16384" width="9.140625" style="3"/>
  </cols>
  <sheetData>
    <row r="1" spans="1:15" s="1" customFormat="1" ht="12.75">
      <c r="A1" s="579" t="s">
        <v>935</v>
      </c>
      <c r="B1" s="580"/>
      <c r="C1" s="580"/>
      <c r="D1" s="580"/>
      <c r="E1" s="580"/>
      <c r="F1" s="580"/>
      <c r="G1" s="580"/>
      <c r="H1" s="580"/>
      <c r="I1" s="580"/>
      <c r="J1" s="580"/>
      <c r="K1" s="580"/>
      <c r="L1" s="580"/>
      <c r="M1" s="580"/>
      <c r="N1" s="580"/>
      <c r="O1" s="581"/>
    </row>
    <row r="2" spans="1:15" s="360" customFormat="1" ht="20.25" customHeight="1">
      <c r="A2" s="570" t="s">
        <v>1350</v>
      </c>
      <c r="B2" s="571"/>
      <c r="C2" s="571"/>
      <c r="D2" s="571"/>
      <c r="E2" s="571"/>
      <c r="F2" s="571"/>
      <c r="G2" s="571"/>
      <c r="H2" s="571"/>
      <c r="I2" s="571"/>
      <c r="J2" s="571"/>
      <c r="K2" s="571"/>
      <c r="L2" s="571"/>
      <c r="M2" s="571"/>
      <c r="N2" s="571"/>
      <c r="O2" s="572"/>
    </row>
    <row r="3" spans="1:15" s="4" customFormat="1" ht="2.25" customHeight="1" thickBot="1">
      <c r="A3" s="587"/>
      <c r="B3" s="588"/>
      <c r="C3" s="588"/>
      <c r="D3" s="588"/>
      <c r="E3" s="588"/>
      <c r="F3" s="588"/>
      <c r="G3" s="588"/>
      <c r="H3" s="588"/>
      <c r="I3" s="588"/>
      <c r="J3" s="588"/>
      <c r="K3" s="588"/>
      <c r="L3" s="588"/>
      <c r="M3" s="588"/>
      <c r="N3" s="588"/>
      <c r="O3" s="589"/>
    </row>
    <row r="4" spans="1:15" s="234" customFormat="1" ht="9.75" thickBot="1">
      <c r="A4" s="550" t="s">
        <v>6</v>
      </c>
      <c r="B4" s="200">
        <v>42186</v>
      </c>
      <c r="C4" s="200">
        <v>42217</v>
      </c>
      <c r="D4" s="200">
        <v>42248</v>
      </c>
      <c r="E4" s="200">
        <v>42278</v>
      </c>
      <c r="F4" s="200">
        <v>42309</v>
      </c>
      <c r="G4" s="200">
        <v>42339</v>
      </c>
      <c r="H4" s="200">
        <v>42370</v>
      </c>
      <c r="I4" s="200">
        <v>42401</v>
      </c>
      <c r="J4" s="200">
        <v>42430</v>
      </c>
      <c r="K4" s="200">
        <v>42461</v>
      </c>
      <c r="L4" s="200">
        <v>42491</v>
      </c>
      <c r="M4" s="200">
        <v>42522</v>
      </c>
      <c r="N4" s="200">
        <v>42552</v>
      </c>
      <c r="O4" s="233" t="s">
        <v>354</v>
      </c>
    </row>
    <row r="5" spans="1:15">
      <c r="A5" s="40" t="s">
        <v>620</v>
      </c>
      <c r="B5" s="75"/>
      <c r="C5" s="235"/>
      <c r="D5" s="235"/>
      <c r="E5" s="235"/>
      <c r="F5" s="235"/>
      <c r="G5" s="235"/>
      <c r="H5" s="236"/>
      <c r="I5" s="235"/>
      <c r="J5" s="235"/>
      <c r="K5" s="235"/>
      <c r="L5" s="235"/>
      <c r="M5" s="235"/>
      <c r="N5" s="235"/>
      <c r="O5" s="390" t="s">
        <v>670</v>
      </c>
    </row>
    <row r="6" spans="1:15">
      <c r="A6" s="254" t="s">
        <v>621</v>
      </c>
      <c r="B6" s="79"/>
      <c r="C6" s="237"/>
      <c r="D6" s="237"/>
      <c r="E6" s="237"/>
      <c r="F6" s="237"/>
      <c r="G6" s="237"/>
      <c r="H6" s="238"/>
      <c r="I6" s="237"/>
      <c r="J6" s="237"/>
      <c r="K6" s="237"/>
      <c r="L6" s="237"/>
      <c r="M6" s="237"/>
      <c r="N6" s="237"/>
      <c r="O6" s="391" t="s">
        <v>671</v>
      </c>
    </row>
    <row r="7" spans="1:15">
      <c r="A7" s="257" t="s">
        <v>716</v>
      </c>
      <c r="B7" s="79">
        <v>297.69713564</v>
      </c>
      <c r="C7" s="79">
        <v>305.34235106</v>
      </c>
      <c r="D7" s="79">
        <v>303.49005605999997</v>
      </c>
      <c r="E7" s="79">
        <v>316.88555606</v>
      </c>
      <c r="F7" s="79">
        <v>316.21345606</v>
      </c>
      <c r="G7" s="79">
        <v>317.38664942000003</v>
      </c>
      <c r="H7" s="79">
        <v>317.54674942000003</v>
      </c>
      <c r="I7" s="79">
        <v>320.35835578000001</v>
      </c>
      <c r="J7" s="79">
        <v>318.79981874999999</v>
      </c>
      <c r="K7" s="79">
        <v>315.36434881999998</v>
      </c>
      <c r="L7" s="79">
        <v>320.90483272</v>
      </c>
      <c r="M7" s="79">
        <v>316.63562889000002</v>
      </c>
      <c r="N7" s="79">
        <v>329.26838549000001</v>
      </c>
      <c r="O7" s="392" t="s">
        <v>672</v>
      </c>
    </row>
    <row r="8" spans="1:15">
      <c r="A8" s="257" t="s">
        <v>623</v>
      </c>
      <c r="B8" s="79">
        <v>0</v>
      </c>
      <c r="C8" s="79">
        <v>0</v>
      </c>
      <c r="D8" s="79">
        <v>0</v>
      </c>
      <c r="E8" s="79">
        <v>0</v>
      </c>
      <c r="F8" s="79">
        <v>0</v>
      </c>
      <c r="G8" s="79">
        <v>0</v>
      </c>
      <c r="H8" s="79">
        <v>0</v>
      </c>
      <c r="I8" s="79">
        <v>0</v>
      </c>
      <c r="J8" s="79">
        <v>0</v>
      </c>
      <c r="K8" s="79">
        <v>0</v>
      </c>
      <c r="L8" s="79">
        <v>0</v>
      </c>
      <c r="M8" s="79">
        <v>0</v>
      </c>
      <c r="N8" s="79">
        <v>0</v>
      </c>
      <c r="O8" s="392" t="s">
        <v>673</v>
      </c>
    </row>
    <row r="9" spans="1:15">
      <c r="A9" s="257" t="s">
        <v>624</v>
      </c>
      <c r="B9" s="79">
        <v>19.375199999999996</v>
      </c>
      <c r="C9" s="79">
        <v>19.799400000000002</v>
      </c>
      <c r="D9" s="79">
        <v>19.321093000000001</v>
      </c>
      <c r="E9" s="79">
        <v>21.545466000000001</v>
      </c>
      <c r="F9" s="79">
        <v>27.537022400000001</v>
      </c>
      <c r="G9" s="79">
        <v>26.890491139999998</v>
      </c>
      <c r="H9" s="79">
        <v>27.293915669999997</v>
      </c>
      <c r="I9" s="79">
        <v>27.509268899999999</v>
      </c>
      <c r="J9" s="79">
        <v>26.113750970000002</v>
      </c>
      <c r="K9" s="79">
        <v>26.23723798</v>
      </c>
      <c r="L9" s="79">
        <v>26.025203180000002</v>
      </c>
      <c r="M9" s="79">
        <v>26.207471550000001</v>
      </c>
      <c r="N9" s="79">
        <v>26.6740861</v>
      </c>
      <c r="O9" s="392" t="s">
        <v>674</v>
      </c>
    </row>
    <row r="10" spans="1:15">
      <c r="A10" s="257" t="s">
        <v>625</v>
      </c>
      <c r="B10" s="79">
        <v>8.3718980000000016</v>
      </c>
      <c r="C10" s="79">
        <v>9.15140435</v>
      </c>
      <c r="D10" s="79">
        <v>8.8043799999999983</v>
      </c>
      <c r="E10" s="79">
        <v>8.2679399999999994</v>
      </c>
      <c r="F10" s="79">
        <v>7.2318299999999995</v>
      </c>
      <c r="G10" s="79">
        <v>8.1571049999999996</v>
      </c>
      <c r="H10" s="79">
        <v>8.3683399999999999</v>
      </c>
      <c r="I10" s="79">
        <v>8.434355</v>
      </c>
      <c r="J10" s="79">
        <v>8.6565100000000008</v>
      </c>
      <c r="K10" s="79">
        <v>12.186127359999999</v>
      </c>
      <c r="L10" s="79">
        <v>15.83252115</v>
      </c>
      <c r="M10" s="79">
        <v>17.459505759999999</v>
      </c>
      <c r="N10" s="79">
        <v>18.156369680000001</v>
      </c>
      <c r="O10" s="392" t="s">
        <v>675</v>
      </c>
    </row>
    <row r="11" spans="1:15" ht="18">
      <c r="A11" s="257" t="s">
        <v>717</v>
      </c>
      <c r="B11" s="79">
        <v>0</v>
      </c>
      <c r="C11" s="79">
        <v>0</v>
      </c>
      <c r="D11" s="79">
        <v>0</v>
      </c>
      <c r="E11" s="79">
        <v>0</v>
      </c>
      <c r="F11" s="79">
        <v>0</v>
      </c>
      <c r="G11" s="79">
        <v>0</v>
      </c>
      <c r="H11" s="79">
        <v>0</v>
      </c>
      <c r="I11" s="79">
        <v>0</v>
      </c>
      <c r="J11" s="79">
        <v>0</v>
      </c>
      <c r="K11" s="79">
        <v>0</v>
      </c>
      <c r="L11" s="79">
        <v>0</v>
      </c>
      <c r="M11" s="79">
        <v>0</v>
      </c>
      <c r="N11" s="79">
        <v>0</v>
      </c>
      <c r="O11" s="392" t="s">
        <v>676</v>
      </c>
    </row>
    <row r="12" spans="1:15" ht="27">
      <c r="A12" s="257" t="s">
        <v>718</v>
      </c>
      <c r="B12" s="79">
        <v>0</v>
      </c>
      <c r="C12" s="79">
        <v>0</v>
      </c>
      <c r="D12" s="79">
        <v>0</v>
      </c>
      <c r="E12" s="79">
        <v>0</v>
      </c>
      <c r="F12" s="79">
        <v>0</v>
      </c>
      <c r="G12" s="79">
        <v>0</v>
      </c>
      <c r="H12" s="79">
        <v>0</v>
      </c>
      <c r="I12" s="79">
        <v>0</v>
      </c>
      <c r="J12" s="79">
        <v>0</v>
      </c>
      <c r="K12" s="79">
        <v>0</v>
      </c>
      <c r="L12" s="79">
        <v>0</v>
      </c>
      <c r="M12" s="79">
        <v>0</v>
      </c>
      <c r="N12" s="79">
        <v>0</v>
      </c>
      <c r="O12" s="392" t="s">
        <v>677</v>
      </c>
    </row>
    <row r="13" spans="1:15" ht="27">
      <c r="A13" s="257" t="s">
        <v>628</v>
      </c>
      <c r="B13" s="79">
        <v>0</v>
      </c>
      <c r="C13" s="79">
        <v>0</v>
      </c>
      <c r="D13" s="79">
        <v>0</v>
      </c>
      <c r="E13" s="79">
        <v>0</v>
      </c>
      <c r="F13" s="79">
        <v>0</v>
      </c>
      <c r="G13" s="79">
        <v>0</v>
      </c>
      <c r="H13" s="79">
        <v>0</v>
      </c>
      <c r="I13" s="79">
        <v>0</v>
      </c>
      <c r="J13" s="79">
        <v>0</v>
      </c>
      <c r="K13" s="79">
        <v>0</v>
      </c>
      <c r="L13" s="79">
        <v>0</v>
      </c>
      <c r="M13" s="79">
        <v>0</v>
      </c>
      <c r="N13" s="79">
        <v>0</v>
      </c>
      <c r="O13" s="392" t="s">
        <v>678</v>
      </c>
    </row>
    <row r="14" spans="1:15">
      <c r="A14" s="257" t="s">
        <v>629</v>
      </c>
      <c r="B14" s="79">
        <v>18.98074038</v>
      </c>
      <c r="C14" s="79">
        <v>17.682800170000004</v>
      </c>
      <c r="D14" s="79">
        <v>16.78780506</v>
      </c>
      <c r="E14" s="79">
        <v>17.506217830000001</v>
      </c>
      <c r="F14" s="79">
        <v>17.20073579</v>
      </c>
      <c r="G14" s="79">
        <v>16.68508126</v>
      </c>
      <c r="H14" s="79">
        <v>16.80915886</v>
      </c>
      <c r="I14" s="79">
        <v>17.378706729999998</v>
      </c>
      <c r="J14" s="79">
        <v>17.857017719999998</v>
      </c>
      <c r="K14" s="79">
        <v>19.817358890000001</v>
      </c>
      <c r="L14" s="79">
        <v>19.798598579999997</v>
      </c>
      <c r="M14" s="79">
        <v>21.075034919999997</v>
      </c>
      <c r="N14" s="79">
        <v>19.79700948</v>
      </c>
      <c r="O14" s="392" t="s">
        <v>679</v>
      </c>
    </row>
    <row r="15" spans="1:15">
      <c r="A15" s="257" t="s">
        <v>630</v>
      </c>
      <c r="B15" s="79">
        <v>0</v>
      </c>
      <c r="C15" s="79">
        <v>0</v>
      </c>
      <c r="D15" s="79">
        <v>0</v>
      </c>
      <c r="E15" s="79">
        <v>0</v>
      </c>
      <c r="F15" s="79">
        <v>0</v>
      </c>
      <c r="G15" s="79">
        <v>0</v>
      </c>
      <c r="H15" s="79">
        <v>0</v>
      </c>
      <c r="I15" s="79">
        <v>0</v>
      </c>
      <c r="J15" s="79">
        <v>0</v>
      </c>
      <c r="K15" s="79">
        <v>0</v>
      </c>
      <c r="L15" s="79">
        <v>0</v>
      </c>
      <c r="M15" s="79">
        <v>0</v>
      </c>
      <c r="N15" s="79">
        <v>0</v>
      </c>
      <c r="O15" s="392" t="s">
        <v>680</v>
      </c>
    </row>
    <row r="16" spans="1:15" ht="18">
      <c r="A16" s="257" t="s">
        <v>719</v>
      </c>
      <c r="B16" s="79">
        <v>0</v>
      </c>
      <c r="C16" s="79">
        <v>0</v>
      </c>
      <c r="D16" s="79">
        <v>0</v>
      </c>
      <c r="E16" s="79">
        <v>0</v>
      </c>
      <c r="F16" s="79">
        <v>0</v>
      </c>
      <c r="G16" s="79">
        <v>0</v>
      </c>
      <c r="H16" s="79">
        <v>0</v>
      </c>
      <c r="I16" s="79">
        <v>0</v>
      </c>
      <c r="J16" s="79">
        <v>0</v>
      </c>
      <c r="K16" s="79">
        <v>0</v>
      </c>
      <c r="L16" s="79">
        <v>0</v>
      </c>
      <c r="M16" s="79">
        <v>0</v>
      </c>
      <c r="N16" s="79">
        <v>0</v>
      </c>
      <c r="O16" s="392" t="s">
        <v>681</v>
      </c>
    </row>
    <row r="17" spans="1:15">
      <c r="A17" s="257" t="s">
        <v>720</v>
      </c>
      <c r="B17" s="79">
        <v>0</v>
      </c>
      <c r="C17" s="79">
        <v>0</v>
      </c>
      <c r="D17" s="79">
        <v>0</v>
      </c>
      <c r="E17" s="79">
        <v>0</v>
      </c>
      <c r="F17" s="79">
        <v>0</v>
      </c>
      <c r="G17" s="79">
        <v>0</v>
      </c>
      <c r="H17" s="79">
        <v>0</v>
      </c>
      <c r="I17" s="79">
        <v>0</v>
      </c>
      <c r="J17" s="79">
        <v>0</v>
      </c>
      <c r="K17" s="79">
        <v>0</v>
      </c>
      <c r="L17" s="79">
        <v>0</v>
      </c>
      <c r="M17" s="79">
        <v>0</v>
      </c>
      <c r="N17" s="79">
        <v>0</v>
      </c>
      <c r="O17" s="392" t="s">
        <v>682</v>
      </c>
    </row>
    <row r="18" spans="1:15">
      <c r="A18" s="257" t="s">
        <v>721</v>
      </c>
      <c r="B18" s="79">
        <v>0</v>
      </c>
      <c r="C18" s="79">
        <v>0</v>
      </c>
      <c r="D18" s="79">
        <v>0</v>
      </c>
      <c r="E18" s="79">
        <v>0</v>
      </c>
      <c r="F18" s="79">
        <v>0</v>
      </c>
      <c r="G18" s="79">
        <v>0</v>
      </c>
      <c r="H18" s="79">
        <v>0</v>
      </c>
      <c r="I18" s="79">
        <v>0</v>
      </c>
      <c r="J18" s="79">
        <v>0</v>
      </c>
      <c r="K18" s="79">
        <v>0</v>
      </c>
      <c r="L18" s="79">
        <v>0</v>
      </c>
      <c r="M18" s="79">
        <v>0.16185056</v>
      </c>
      <c r="N18" s="79">
        <v>0.16185056</v>
      </c>
      <c r="O18" s="392" t="s">
        <v>773</v>
      </c>
    </row>
    <row r="19" spans="1:15">
      <c r="A19" s="257" t="s">
        <v>68</v>
      </c>
      <c r="B19" s="79">
        <v>344.42497402000004</v>
      </c>
      <c r="C19" s="79">
        <v>351.97595557999995</v>
      </c>
      <c r="D19" s="79">
        <v>348.40333412000001</v>
      </c>
      <c r="E19" s="79">
        <v>364.20517989000001</v>
      </c>
      <c r="F19" s="79">
        <v>368.18304425000002</v>
      </c>
      <c r="G19" s="79">
        <v>369.11932682000003</v>
      </c>
      <c r="H19" s="79">
        <v>370.01816396000004</v>
      </c>
      <c r="I19" s="79">
        <v>373.68068640999996</v>
      </c>
      <c r="J19" s="79">
        <v>371.42709745000002</v>
      </c>
      <c r="K19" s="79">
        <v>373.60507304999999</v>
      </c>
      <c r="L19" s="79">
        <v>382.56115564000004</v>
      </c>
      <c r="M19" s="79">
        <v>381.53949168999992</v>
      </c>
      <c r="N19" s="79">
        <v>394.05770131000003</v>
      </c>
      <c r="O19" s="393" t="s">
        <v>481</v>
      </c>
    </row>
    <row r="20" spans="1:15">
      <c r="A20" s="254" t="s">
        <v>636</v>
      </c>
      <c r="B20" s="79"/>
      <c r="C20" s="79"/>
      <c r="D20" s="79"/>
      <c r="E20" s="79"/>
      <c r="F20" s="79"/>
      <c r="G20" s="79"/>
      <c r="H20" s="79"/>
      <c r="I20" s="79"/>
      <c r="J20" s="79"/>
      <c r="K20" s="79"/>
      <c r="L20" s="79"/>
      <c r="M20" s="79"/>
      <c r="N20" s="79"/>
      <c r="O20" s="391" t="s">
        <v>686</v>
      </c>
    </row>
    <row r="21" spans="1:15">
      <c r="A21" s="255" t="s">
        <v>637</v>
      </c>
      <c r="B21" s="79">
        <v>6.60962871</v>
      </c>
      <c r="C21" s="79">
        <v>3.95627101</v>
      </c>
      <c r="D21" s="79">
        <v>4.4400627200000002</v>
      </c>
      <c r="E21" s="79">
        <v>5.5132136799999998</v>
      </c>
      <c r="F21" s="79">
        <v>4.6383520300000001</v>
      </c>
      <c r="G21" s="79">
        <v>2.8379325400000002</v>
      </c>
      <c r="H21" s="79">
        <v>14.711370110000001</v>
      </c>
      <c r="I21" s="79">
        <v>10.15553059</v>
      </c>
      <c r="J21" s="79">
        <v>10.510300869999998</v>
      </c>
      <c r="K21" s="79">
        <v>5.7217135899999993</v>
      </c>
      <c r="L21" s="79">
        <v>7.9835614599999998</v>
      </c>
      <c r="M21" s="79">
        <v>13.149189869999999</v>
      </c>
      <c r="N21" s="79">
        <v>12.49373855</v>
      </c>
      <c r="O21" s="393" t="s">
        <v>687</v>
      </c>
    </row>
    <row r="22" spans="1:15">
      <c r="A22" s="255" t="s">
        <v>638</v>
      </c>
      <c r="B22" s="79">
        <v>130.53480214000001</v>
      </c>
      <c r="C22" s="79">
        <v>120.53652688000001</v>
      </c>
      <c r="D22" s="79">
        <v>124.85665862999998</v>
      </c>
      <c r="E22" s="79">
        <v>126.80183629</v>
      </c>
      <c r="F22" s="79">
        <v>125.2259926</v>
      </c>
      <c r="G22" s="79">
        <v>125.32938165</v>
      </c>
      <c r="H22" s="79">
        <v>138.41131948999998</v>
      </c>
      <c r="I22" s="79">
        <v>127.96867610000001</v>
      </c>
      <c r="J22" s="79">
        <v>141.52440416000002</v>
      </c>
      <c r="K22" s="79">
        <v>149.04396199000001</v>
      </c>
      <c r="L22" s="79">
        <v>150.34163884999998</v>
      </c>
      <c r="M22" s="79">
        <v>169.20832064000001</v>
      </c>
      <c r="N22" s="79">
        <v>177.28895104999998</v>
      </c>
      <c r="O22" s="393" t="s">
        <v>688</v>
      </c>
    </row>
    <row r="23" spans="1:15">
      <c r="A23" s="255" t="s">
        <v>639</v>
      </c>
      <c r="B23" s="79">
        <v>7.3050020999999994</v>
      </c>
      <c r="C23" s="79">
        <v>7.9949816899999995</v>
      </c>
      <c r="D23" s="79">
        <v>8.3325408499999991</v>
      </c>
      <c r="E23" s="79">
        <v>8.85295861</v>
      </c>
      <c r="F23" s="79">
        <v>9.2770550000000007</v>
      </c>
      <c r="G23" s="79">
        <v>11.88475014</v>
      </c>
      <c r="H23" s="79">
        <v>12.628021240000001</v>
      </c>
      <c r="I23" s="79">
        <v>13.405184080000002</v>
      </c>
      <c r="J23" s="79">
        <v>12.967460490000001</v>
      </c>
      <c r="K23" s="79">
        <v>14.951952590000001</v>
      </c>
      <c r="L23" s="79">
        <v>16.575831749999999</v>
      </c>
      <c r="M23" s="79">
        <v>25.494095240000004</v>
      </c>
      <c r="N23" s="79">
        <v>24.929280010000003</v>
      </c>
      <c r="O23" s="393" t="s">
        <v>689</v>
      </c>
    </row>
    <row r="24" spans="1:15">
      <c r="A24" s="255" t="s">
        <v>640</v>
      </c>
      <c r="B24" s="79">
        <v>0.75370630000000005</v>
      </c>
      <c r="C24" s="79">
        <v>0</v>
      </c>
      <c r="D24" s="79">
        <v>0</v>
      </c>
      <c r="E24" s="79">
        <v>0</v>
      </c>
      <c r="F24" s="79">
        <v>0</v>
      </c>
      <c r="G24" s="79">
        <v>0</v>
      </c>
      <c r="H24" s="79">
        <v>0</v>
      </c>
      <c r="I24" s="79">
        <v>0</v>
      </c>
      <c r="J24" s="79">
        <v>0</v>
      </c>
      <c r="K24" s="79">
        <v>0</v>
      </c>
      <c r="L24" s="79">
        <v>0</v>
      </c>
      <c r="M24" s="79">
        <v>0</v>
      </c>
      <c r="N24" s="79">
        <v>0</v>
      </c>
      <c r="O24" s="393" t="s">
        <v>690</v>
      </c>
    </row>
    <row r="25" spans="1:15">
      <c r="A25" s="255" t="s">
        <v>641</v>
      </c>
      <c r="B25" s="79">
        <v>8.0222669999999996E-2</v>
      </c>
      <c r="C25" s="79">
        <v>1.3331249600000001</v>
      </c>
      <c r="D25" s="79">
        <v>0.61209214000000001</v>
      </c>
      <c r="E25" s="79">
        <v>0.56432044999999997</v>
      </c>
      <c r="F25" s="79">
        <v>0.61381969999999997</v>
      </c>
      <c r="G25" s="79">
        <v>4.4583191500000003</v>
      </c>
      <c r="H25" s="79">
        <v>0.84648051999999996</v>
      </c>
      <c r="I25" s="79">
        <v>0.93955698999999993</v>
      </c>
      <c r="J25" s="79">
        <v>0.63873349999999995</v>
      </c>
      <c r="K25" s="79">
        <v>0.72389222999999991</v>
      </c>
      <c r="L25" s="79">
        <v>0.96511802999999996</v>
      </c>
      <c r="M25" s="79">
        <v>1.1057940100000001</v>
      </c>
      <c r="N25" s="79">
        <v>1.15747092</v>
      </c>
      <c r="O25" s="393" t="s">
        <v>691</v>
      </c>
    </row>
    <row r="26" spans="1:15">
      <c r="A26" s="255" t="s">
        <v>722</v>
      </c>
      <c r="B26" s="79">
        <v>5.2202249999999999E-2</v>
      </c>
      <c r="C26" s="79">
        <v>0.28845069000000001</v>
      </c>
      <c r="D26" s="79">
        <v>0.29317495999999998</v>
      </c>
      <c r="E26" s="79">
        <v>0.40120539</v>
      </c>
      <c r="F26" s="79">
        <v>0.21672889000000001</v>
      </c>
      <c r="G26" s="79">
        <v>0.64703805999999997</v>
      </c>
      <c r="H26" s="79">
        <v>0.88756428000000009</v>
      </c>
      <c r="I26" s="79">
        <v>0.42424708000000005</v>
      </c>
      <c r="J26" s="79">
        <v>1.0367758899999999</v>
      </c>
      <c r="K26" s="79">
        <v>0.92581723999999999</v>
      </c>
      <c r="L26" s="79">
        <v>0.95020955000000007</v>
      </c>
      <c r="M26" s="79">
        <v>0.78685000000000005</v>
      </c>
      <c r="N26" s="79">
        <v>0.67014624</v>
      </c>
      <c r="O26" s="393" t="s">
        <v>774</v>
      </c>
    </row>
    <row r="27" spans="1:15">
      <c r="A27" s="255" t="s">
        <v>77</v>
      </c>
      <c r="B27" s="79">
        <v>145.33556419999999</v>
      </c>
      <c r="C27" s="79">
        <v>134.10935526</v>
      </c>
      <c r="D27" s="79">
        <v>138.53452933</v>
      </c>
      <c r="E27" s="79">
        <v>142.13353444000001</v>
      </c>
      <c r="F27" s="79">
        <v>139.97194826999998</v>
      </c>
      <c r="G27" s="79">
        <v>145.15742157</v>
      </c>
      <c r="H27" s="79">
        <v>167.48475568000001</v>
      </c>
      <c r="I27" s="79">
        <v>152.89319487</v>
      </c>
      <c r="J27" s="79">
        <v>166.67767495999999</v>
      </c>
      <c r="K27" s="79">
        <v>171.36733766999998</v>
      </c>
      <c r="L27" s="79">
        <v>176.81635968000001</v>
      </c>
      <c r="M27" s="79">
        <v>209.74424979999998</v>
      </c>
      <c r="N27" s="79">
        <v>216.5395868</v>
      </c>
      <c r="O27" s="393" t="s">
        <v>482</v>
      </c>
    </row>
    <row r="28" spans="1:15" s="114" customFormat="1">
      <c r="A28" s="34" t="s">
        <v>78</v>
      </c>
      <c r="B28" s="79">
        <v>489.76053823000001</v>
      </c>
      <c r="C28" s="79">
        <v>486.08531083999998</v>
      </c>
      <c r="D28" s="79">
        <v>486.93786346000002</v>
      </c>
      <c r="E28" s="79">
        <v>506.33871435999998</v>
      </c>
      <c r="F28" s="79">
        <v>508.15499254000002</v>
      </c>
      <c r="G28" s="79">
        <v>514.27674840000009</v>
      </c>
      <c r="H28" s="79">
        <v>537.50291965999986</v>
      </c>
      <c r="I28" s="79">
        <v>526.57388128999992</v>
      </c>
      <c r="J28" s="79">
        <v>538.10477241000001</v>
      </c>
      <c r="K28" s="79">
        <v>544.97241073999999</v>
      </c>
      <c r="L28" s="79">
        <v>559.37751532999994</v>
      </c>
      <c r="M28" s="79">
        <v>591.28374150999991</v>
      </c>
      <c r="N28" s="79">
        <v>610.59728813000004</v>
      </c>
      <c r="O28" s="394" t="s">
        <v>345</v>
      </c>
    </row>
    <row r="29" spans="1:15">
      <c r="A29" s="40" t="s">
        <v>650</v>
      </c>
      <c r="B29" s="79"/>
      <c r="C29" s="79"/>
      <c r="D29" s="79"/>
      <c r="E29" s="79"/>
      <c r="F29" s="79"/>
      <c r="G29" s="79"/>
      <c r="H29" s="79"/>
      <c r="I29" s="79"/>
      <c r="J29" s="79"/>
      <c r="K29" s="79"/>
      <c r="L29" s="79"/>
      <c r="M29" s="79"/>
      <c r="N29" s="79"/>
      <c r="O29" s="390" t="s">
        <v>700</v>
      </c>
    </row>
    <row r="30" spans="1:15">
      <c r="A30" s="254" t="s">
        <v>651</v>
      </c>
      <c r="B30" s="79"/>
      <c r="C30" s="79"/>
      <c r="D30" s="79"/>
      <c r="E30" s="79"/>
      <c r="F30" s="79"/>
      <c r="G30" s="79"/>
      <c r="H30" s="79"/>
      <c r="I30" s="79"/>
      <c r="J30" s="79"/>
      <c r="K30" s="79"/>
      <c r="L30" s="79"/>
      <c r="M30" s="79"/>
      <c r="N30" s="79"/>
      <c r="O30" s="391" t="s">
        <v>701</v>
      </c>
    </row>
    <row r="31" spans="1:15">
      <c r="A31" s="255" t="s">
        <v>652</v>
      </c>
      <c r="B31" s="79"/>
      <c r="C31" s="79"/>
      <c r="D31" s="79"/>
      <c r="E31" s="79"/>
      <c r="F31" s="79"/>
      <c r="G31" s="79"/>
      <c r="H31" s="79"/>
      <c r="I31" s="79"/>
      <c r="J31" s="79"/>
      <c r="K31" s="79"/>
      <c r="L31" s="79"/>
      <c r="M31" s="79"/>
      <c r="N31" s="79"/>
      <c r="O31" s="393" t="s">
        <v>702</v>
      </c>
    </row>
    <row r="32" spans="1:15">
      <c r="A32" s="395" t="s">
        <v>729</v>
      </c>
      <c r="B32" s="79">
        <v>14.597271810000002</v>
      </c>
      <c r="C32" s="79">
        <v>11.569290590000001</v>
      </c>
      <c r="D32" s="79">
        <v>10.708408330000001</v>
      </c>
      <c r="E32" s="79">
        <v>13.00686606</v>
      </c>
      <c r="F32" s="79">
        <v>10.91036255</v>
      </c>
      <c r="G32" s="79">
        <v>13.02252275</v>
      </c>
      <c r="H32" s="79">
        <v>16.904934879999999</v>
      </c>
      <c r="I32" s="79">
        <v>15.148346369999999</v>
      </c>
      <c r="J32" s="79">
        <v>18.231932459999999</v>
      </c>
      <c r="K32" s="79">
        <v>16.477445979999999</v>
      </c>
      <c r="L32" s="79">
        <v>18.266084329999998</v>
      </c>
      <c r="M32" s="79">
        <v>22.23820568</v>
      </c>
      <c r="N32" s="79">
        <v>23.211171360000002</v>
      </c>
      <c r="O32" s="396" t="s">
        <v>748</v>
      </c>
    </row>
    <row r="33" spans="1:15">
      <c r="A33" s="395" t="s">
        <v>730</v>
      </c>
      <c r="B33" s="79">
        <v>16.800459999999998</v>
      </c>
      <c r="C33" s="79">
        <v>16.714894619999999</v>
      </c>
      <c r="D33" s="79">
        <v>13.959351659999999</v>
      </c>
      <c r="E33" s="79">
        <v>13.568124609999998</v>
      </c>
      <c r="F33" s="79">
        <v>17.524439640000001</v>
      </c>
      <c r="G33" s="79">
        <v>18.484597739999998</v>
      </c>
      <c r="H33" s="79">
        <v>17.344393459999999</v>
      </c>
      <c r="I33" s="79">
        <v>20.023221169999999</v>
      </c>
      <c r="J33" s="79">
        <v>12.2594675</v>
      </c>
      <c r="K33" s="79">
        <v>15.32629693</v>
      </c>
      <c r="L33" s="79">
        <v>17.58205324</v>
      </c>
      <c r="M33" s="79">
        <v>15.29574734</v>
      </c>
      <c r="N33" s="79">
        <v>16.873476020000002</v>
      </c>
      <c r="O33" s="396" t="s">
        <v>749</v>
      </c>
    </row>
    <row r="34" spans="1:15">
      <c r="A34" s="395" t="s">
        <v>767</v>
      </c>
      <c r="B34" s="79">
        <v>18.063577909999999</v>
      </c>
      <c r="C34" s="79">
        <v>18.776805700000001</v>
      </c>
      <c r="D34" s="79">
        <v>16.79837676</v>
      </c>
      <c r="E34" s="79">
        <v>20.30305203</v>
      </c>
      <c r="F34" s="79">
        <v>22.69812108</v>
      </c>
      <c r="G34" s="79">
        <v>25.28753562</v>
      </c>
      <c r="H34" s="79">
        <v>21.297587589999999</v>
      </c>
      <c r="I34" s="79">
        <v>19.303235700000002</v>
      </c>
      <c r="J34" s="79">
        <v>20.870987499999998</v>
      </c>
      <c r="K34" s="79">
        <v>24.094023229999998</v>
      </c>
      <c r="L34" s="79">
        <v>23.845922900000001</v>
      </c>
      <c r="M34" s="79">
        <v>31.793555820000002</v>
      </c>
      <c r="N34" s="79">
        <v>14.991000700000001</v>
      </c>
      <c r="O34" s="396" t="s">
        <v>775</v>
      </c>
    </row>
    <row r="35" spans="1:15" ht="18">
      <c r="A35" s="395" t="s">
        <v>768</v>
      </c>
      <c r="B35" s="79">
        <v>0</v>
      </c>
      <c r="C35" s="79">
        <v>0</v>
      </c>
      <c r="D35" s="79">
        <v>7.7810726800000003</v>
      </c>
      <c r="E35" s="79">
        <v>7.7810726800000003</v>
      </c>
      <c r="F35" s="79">
        <v>0</v>
      </c>
      <c r="G35" s="79">
        <v>2.6177784700000002</v>
      </c>
      <c r="H35" s="79">
        <v>2.6177784700000002</v>
      </c>
      <c r="I35" s="79">
        <v>0</v>
      </c>
      <c r="J35" s="79">
        <v>0</v>
      </c>
      <c r="K35" s="79">
        <v>0</v>
      </c>
      <c r="L35" s="79">
        <v>0</v>
      </c>
      <c r="M35" s="79">
        <v>0</v>
      </c>
      <c r="N35" s="79">
        <v>0</v>
      </c>
      <c r="O35" s="396" t="s">
        <v>776</v>
      </c>
    </row>
    <row r="36" spans="1:15" ht="18">
      <c r="A36" s="395" t="s">
        <v>769</v>
      </c>
      <c r="B36" s="79">
        <v>3.0976314499999997</v>
      </c>
      <c r="C36" s="79">
        <v>2.3708500699999999</v>
      </c>
      <c r="D36" s="79">
        <v>8.4998489799999994</v>
      </c>
      <c r="E36" s="79">
        <v>8.4998489799999994</v>
      </c>
      <c r="F36" s="79">
        <v>8.5854994100000006</v>
      </c>
      <c r="G36" s="79">
        <v>6.3792883400000004</v>
      </c>
      <c r="H36" s="79">
        <v>6.3792883400000004</v>
      </c>
      <c r="I36" s="79">
        <v>3.8294809300000003</v>
      </c>
      <c r="J36" s="79">
        <v>2.8643689999999999</v>
      </c>
      <c r="K36" s="79">
        <v>2.8643689999999999</v>
      </c>
      <c r="L36" s="79">
        <v>2.8643689999999999</v>
      </c>
      <c r="M36" s="79">
        <v>2.8643689999999999</v>
      </c>
      <c r="N36" s="79">
        <v>2.8643700000000001</v>
      </c>
      <c r="O36" s="396" t="s">
        <v>777</v>
      </c>
    </row>
    <row r="37" spans="1:15" ht="18">
      <c r="A37" s="395" t="s">
        <v>770</v>
      </c>
      <c r="B37" s="79">
        <v>0.58813813000000004</v>
      </c>
      <c r="C37" s="79">
        <v>0.48001433999999993</v>
      </c>
      <c r="D37" s="79">
        <v>1.8591073599999999</v>
      </c>
      <c r="E37" s="79">
        <v>2.2399552700000003</v>
      </c>
      <c r="F37" s="79">
        <v>1.7138146999999999</v>
      </c>
      <c r="G37" s="79">
        <v>0.54689586999999995</v>
      </c>
      <c r="H37" s="79">
        <v>0.89541033000000003</v>
      </c>
      <c r="I37" s="79">
        <v>0.83590898999999996</v>
      </c>
      <c r="J37" s="79">
        <v>1.3988015499999999</v>
      </c>
      <c r="K37" s="79">
        <v>1.0691065399999999</v>
      </c>
      <c r="L37" s="79">
        <v>1.2493053199999999</v>
      </c>
      <c r="M37" s="79">
        <v>0.752583</v>
      </c>
      <c r="N37" s="79">
        <v>1.49559135</v>
      </c>
      <c r="O37" s="396" t="s">
        <v>778</v>
      </c>
    </row>
    <row r="38" spans="1:15">
      <c r="A38" s="395" t="s">
        <v>771</v>
      </c>
      <c r="B38" s="79">
        <v>0</v>
      </c>
      <c r="C38" s="79">
        <v>0</v>
      </c>
      <c r="D38" s="79">
        <v>0</v>
      </c>
      <c r="E38" s="79">
        <v>0</v>
      </c>
      <c r="F38" s="79">
        <v>0</v>
      </c>
      <c r="G38" s="79">
        <v>0</v>
      </c>
      <c r="H38" s="79">
        <v>0</v>
      </c>
      <c r="I38" s="79">
        <v>0</v>
      </c>
      <c r="J38" s="79">
        <v>0</v>
      </c>
      <c r="K38" s="79">
        <v>0</v>
      </c>
      <c r="L38" s="79">
        <v>0</v>
      </c>
      <c r="M38" s="79">
        <v>0</v>
      </c>
      <c r="N38" s="79">
        <v>0</v>
      </c>
      <c r="O38" s="396" t="s">
        <v>779</v>
      </c>
    </row>
    <row r="39" spans="1:15">
      <c r="A39" s="265" t="s">
        <v>772</v>
      </c>
      <c r="B39" s="79">
        <v>1.57045119</v>
      </c>
      <c r="C39" s="79">
        <v>1.6237288400000001</v>
      </c>
      <c r="D39" s="79">
        <v>1.05677394</v>
      </c>
      <c r="E39" s="79">
        <v>1.5162064899999999</v>
      </c>
      <c r="F39" s="79">
        <v>1.7773274799999998</v>
      </c>
      <c r="G39" s="79">
        <v>2.1225003900000003</v>
      </c>
      <c r="H39" s="79">
        <v>3.8361769699999999</v>
      </c>
      <c r="I39" s="79">
        <v>4.5642551400000002</v>
      </c>
      <c r="J39" s="79">
        <v>4.7337268000000003</v>
      </c>
      <c r="K39" s="79">
        <v>1.0138574899999999</v>
      </c>
      <c r="L39" s="79">
        <v>2.0075323100000002</v>
      </c>
      <c r="M39" s="79">
        <v>3.8471074399999998</v>
      </c>
      <c r="N39" s="79">
        <v>23.836235399999996</v>
      </c>
      <c r="O39" s="397" t="s">
        <v>780</v>
      </c>
    </row>
    <row r="40" spans="1:15">
      <c r="A40" s="398" t="s">
        <v>653</v>
      </c>
      <c r="B40" s="79">
        <v>54.717530519999997</v>
      </c>
      <c r="C40" s="79">
        <v>51.535584190000002</v>
      </c>
      <c r="D40" s="79">
        <v>60.662939750000007</v>
      </c>
      <c r="E40" s="79">
        <v>66.915126179999987</v>
      </c>
      <c r="F40" s="79">
        <v>63.209564899999997</v>
      </c>
      <c r="G40" s="79">
        <v>68.461119210000007</v>
      </c>
      <c r="H40" s="79">
        <v>69.275570070000001</v>
      </c>
      <c r="I40" s="79">
        <v>63.704448340000006</v>
      </c>
      <c r="J40" s="79">
        <v>60.359284860000002</v>
      </c>
      <c r="K40" s="79">
        <v>60.8450992</v>
      </c>
      <c r="L40" s="79">
        <v>65.815267149999997</v>
      </c>
      <c r="M40" s="79">
        <v>76.791568319999996</v>
      </c>
      <c r="N40" s="79">
        <v>83.271844869999995</v>
      </c>
      <c r="O40" s="399" t="s">
        <v>490</v>
      </c>
    </row>
    <row r="41" spans="1:15">
      <c r="A41" s="255" t="s">
        <v>654</v>
      </c>
      <c r="B41" s="79"/>
      <c r="C41" s="79"/>
      <c r="D41" s="79"/>
      <c r="E41" s="79"/>
      <c r="F41" s="79"/>
      <c r="G41" s="79"/>
      <c r="H41" s="79"/>
      <c r="I41" s="79"/>
      <c r="J41" s="79"/>
      <c r="K41" s="79"/>
      <c r="L41" s="79"/>
      <c r="M41" s="79"/>
      <c r="N41" s="79"/>
      <c r="O41" s="393" t="s">
        <v>703</v>
      </c>
    </row>
    <row r="42" spans="1:15">
      <c r="A42" s="265" t="s">
        <v>745</v>
      </c>
      <c r="B42" s="79">
        <v>127.49331354</v>
      </c>
      <c r="C42" s="79">
        <v>126.13571573999999</v>
      </c>
      <c r="D42" s="79">
        <v>130.47035341</v>
      </c>
      <c r="E42" s="79">
        <v>133.87313269999999</v>
      </c>
      <c r="F42" s="79">
        <v>139.01587318999998</v>
      </c>
      <c r="G42" s="79">
        <v>136.82253015999999</v>
      </c>
      <c r="H42" s="79">
        <v>139.7339911</v>
      </c>
      <c r="I42" s="79">
        <v>146.10561856999999</v>
      </c>
      <c r="J42" s="79">
        <v>158.84861327000002</v>
      </c>
      <c r="K42" s="79">
        <v>162.53866126</v>
      </c>
      <c r="L42" s="79">
        <v>155.82387560000001</v>
      </c>
      <c r="M42" s="79">
        <v>173.61109966999999</v>
      </c>
      <c r="N42" s="79">
        <v>178.63208942</v>
      </c>
      <c r="O42" s="400" t="s">
        <v>781</v>
      </c>
    </row>
    <row r="43" spans="1:15" ht="18">
      <c r="A43" s="265" t="s">
        <v>746</v>
      </c>
      <c r="B43" s="79">
        <v>21.332506739999999</v>
      </c>
      <c r="C43" s="79">
        <v>26.310712429999999</v>
      </c>
      <c r="D43" s="79">
        <v>26.72883732</v>
      </c>
      <c r="E43" s="79">
        <v>28.890010360000002</v>
      </c>
      <c r="F43" s="79">
        <v>28.426976800000002</v>
      </c>
      <c r="G43" s="79">
        <v>29.08977406</v>
      </c>
      <c r="H43" s="79">
        <v>34.022129749999998</v>
      </c>
      <c r="I43" s="79">
        <v>37.059919809999997</v>
      </c>
      <c r="J43" s="79">
        <v>28.599578470000001</v>
      </c>
      <c r="K43" s="79">
        <v>31.38197654</v>
      </c>
      <c r="L43" s="79">
        <v>40.767564080000007</v>
      </c>
      <c r="M43" s="79">
        <v>48.680709029999996</v>
      </c>
      <c r="N43" s="79">
        <v>45.396341749999998</v>
      </c>
      <c r="O43" s="400" t="s">
        <v>782</v>
      </c>
    </row>
    <row r="44" spans="1:15">
      <c r="A44" s="265" t="s">
        <v>747</v>
      </c>
      <c r="B44" s="79">
        <v>70.752829750000004</v>
      </c>
      <c r="C44" s="79">
        <v>67.363268970000007</v>
      </c>
      <c r="D44" s="79">
        <v>69.925388400000003</v>
      </c>
      <c r="E44" s="79">
        <v>73.180037849999991</v>
      </c>
      <c r="F44" s="79">
        <v>79.455183599999984</v>
      </c>
      <c r="G44" s="79">
        <v>75.660646450000002</v>
      </c>
      <c r="H44" s="79">
        <v>77.585950710000006</v>
      </c>
      <c r="I44" s="79">
        <v>67.671994129999987</v>
      </c>
      <c r="J44" s="79">
        <v>71.848948650000011</v>
      </c>
      <c r="K44" s="79">
        <v>69.530057639999995</v>
      </c>
      <c r="L44" s="79">
        <v>75.898144009999996</v>
      </c>
      <c r="M44" s="79">
        <v>70.22360759</v>
      </c>
      <c r="N44" s="79">
        <v>77.371691519999999</v>
      </c>
      <c r="O44" s="400" t="s">
        <v>766</v>
      </c>
    </row>
    <row r="45" spans="1:15">
      <c r="A45" s="401" t="s">
        <v>655</v>
      </c>
      <c r="B45" s="79">
        <v>219.57865006</v>
      </c>
      <c r="C45" s="79">
        <v>219.80969715999998</v>
      </c>
      <c r="D45" s="79">
        <v>227.12457916</v>
      </c>
      <c r="E45" s="79">
        <v>235.94318092999998</v>
      </c>
      <c r="F45" s="79">
        <v>246.89803360999997</v>
      </c>
      <c r="G45" s="79">
        <v>241.57295069</v>
      </c>
      <c r="H45" s="79">
        <v>251.34207157999998</v>
      </c>
      <c r="I45" s="79">
        <v>250.83753254000001</v>
      </c>
      <c r="J45" s="79">
        <v>259.29714041</v>
      </c>
      <c r="K45" s="79">
        <v>263.45069545999996</v>
      </c>
      <c r="L45" s="79">
        <v>272.48958370000003</v>
      </c>
      <c r="M45" s="79">
        <v>292.51541629999997</v>
      </c>
      <c r="N45" s="79">
        <v>301.40012272000001</v>
      </c>
      <c r="O45" s="402" t="s">
        <v>484</v>
      </c>
    </row>
    <row r="46" spans="1:15">
      <c r="A46" s="255" t="s">
        <v>656</v>
      </c>
      <c r="B46" s="79">
        <v>0</v>
      </c>
      <c r="C46" s="79">
        <v>0</v>
      </c>
      <c r="D46" s="79">
        <v>0</v>
      </c>
      <c r="E46" s="79">
        <v>0</v>
      </c>
      <c r="F46" s="79">
        <v>0</v>
      </c>
      <c r="G46" s="79">
        <v>0</v>
      </c>
      <c r="H46" s="79">
        <v>0</v>
      </c>
      <c r="I46" s="79">
        <v>0</v>
      </c>
      <c r="J46" s="79">
        <v>0</v>
      </c>
      <c r="K46" s="79">
        <v>5</v>
      </c>
      <c r="L46" s="79">
        <v>5</v>
      </c>
      <c r="M46" s="79">
        <v>5</v>
      </c>
      <c r="N46" s="79">
        <v>5</v>
      </c>
      <c r="O46" s="393" t="s">
        <v>656</v>
      </c>
    </row>
    <row r="47" spans="1:15">
      <c r="A47" s="255" t="s">
        <v>657</v>
      </c>
      <c r="B47" s="79">
        <v>274.29618060000001</v>
      </c>
      <c r="C47" s="79">
        <v>271.34528137000001</v>
      </c>
      <c r="D47" s="79">
        <v>287.78751892000002</v>
      </c>
      <c r="E47" s="79">
        <v>302.85830711</v>
      </c>
      <c r="F47" s="79">
        <v>310.10759852999996</v>
      </c>
      <c r="G47" s="79">
        <v>310.03406992000004</v>
      </c>
      <c r="H47" s="79">
        <v>320.61764166999995</v>
      </c>
      <c r="I47" s="79">
        <v>314.54198089999994</v>
      </c>
      <c r="J47" s="79">
        <v>319.65642527</v>
      </c>
      <c r="K47" s="79">
        <v>329.29579467999997</v>
      </c>
      <c r="L47" s="79">
        <v>343.30485086999994</v>
      </c>
      <c r="M47" s="79">
        <v>374.30698464000005</v>
      </c>
      <c r="N47" s="79">
        <v>389.67196759000001</v>
      </c>
      <c r="O47" s="393" t="s">
        <v>459</v>
      </c>
    </row>
    <row r="48" spans="1:15">
      <c r="A48" s="254" t="s">
        <v>723</v>
      </c>
      <c r="B48" s="79"/>
      <c r="C48" s="79"/>
      <c r="D48" s="79"/>
      <c r="E48" s="79"/>
      <c r="F48" s="79"/>
      <c r="G48" s="79"/>
      <c r="H48" s="79"/>
      <c r="I48" s="79"/>
      <c r="J48" s="79"/>
      <c r="K48" s="79"/>
      <c r="L48" s="79"/>
      <c r="M48" s="79"/>
      <c r="N48" s="79"/>
      <c r="O48" s="391" t="s">
        <v>783</v>
      </c>
    </row>
    <row r="49" spans="1:15">
      <c r="A49" s="255" t="s">
        <v>724</v>
      </c>
      <c r="B49" s="79">
        <v>220.29445288999997</v>
      </c>
      <c r="C49" s="79">
        <v>220.92554095</v>
      </c>
      <c r="D49" s="79">
        <v>206.58302402000001</v>
      </c>
      <c r="E49" s="79">
        <v>208.16845541000001</v>
      </c>
      <c r="F49" s="79">
        <v>202.91752653</v>
      </c>
      <c r="G49" s="79">
        <v>207.73372128</v>
      </c>
      <c r="H49" s="79">
        <v>219.83765124999999</v>
      </c>
      <c r="I49" s="79">
        <v>214.36048715000001</v>
      </c>
      <c r="J49" s="79">
        <v>219.83429917000001</v>
      </c>
      <c r="K49" s="79">
        <v>216.87847980000001</v>
      </c>
      <c r="L49" s="79">
        <v>217.62652496000001</v>
      </c>
      <c r="M49" s="79">
        <v>217.32525566999999</v>
      </c>
      <c r="N49" s="79">
        <v>220.27320836999999</v>
      </c>
      <c r="O49" s="393" t="s">
        <v>784</v>
      </c>
    </row>
    <row r="50" spans="1:15">
      <c r="A50" s="255" t="s">
        <v>725</v>
      </c>
      <c r="B50" s="79">
        <v>-4.8300946099999997</v>
      </c>
      <c r="C50" s="79">
        <v>-6.1855124699999999</v>
      </c>
      <c r="D50" s="79">
        <v>-7.4326789500000006</v>
      </c>
      <c r="E50" s="79">
        <v>-4.6880503999999998</v>
      </c>
      <c r="F50" s="79">
        <v>-4.8701345499999995</v>
      </c>
      <c r="G50" s="79">
        <v>-3.4910428000000002</v>
      </c>
      <c r="H50" s="79">
        <v>-2.9523740100000002</v>
      </c>
      <c r="I50" s="79">
        <v>-2.3285884700000001</v>
      </c>
      <c r="J50" s="79">
        <v>-1.38595402</v>
      </c>
      <c r="K50" s="79">
        <v>-1.2018610300000001</v>
      </c>
      <c r="L50" s="79">
        <v>-1.55386106</v>
      </c>
      <c r="M50" s="79">
        <v>-0.34849928000000002</v>
      </c>
      <c r="N50" s="79">
        <v>0.65211216000000005</v>
      </c>
      <c r="O50" s="393" t="s">
        <v>785</v>
      </c>
    </row>
    <row r="51" spans="1:15" ht="18">
      <c r="A51" s="257" t="s">
        <v>726</v>
      </c>
      <c r="B51" s="79">
        <v>0</v>
      </c>
      <c r="C51" s="79">
        <v>0</v>
      </c>
      <c r="D51" s="79">
        <v>0</v>
      </c>
      <c r="E51" s="79">
        <v>0</v>
      </c>
      <c r="F51" s="79">
        <v>0</v>
      </c>
      <c r="G51" s="79">
        <v>0</v>
      </c>
      <c r="H51" s="79">
        <v>0</v>
      </c>
      <c r="I51" s="79">
        <v>0</v>
      </c>
      <c r="J51" s="79">
        <v>0</v>
      </c>
      <c r="K51" s="79">
        <v>0</v>
      </c>
      <c r="L51" s="79">
        <v>0</v>
      </c>
      <c r="M51" s="79">
        <v>0</v>
      </c>
      <c r="N51" s="79">
        <v>0</v>
      </c>
      <c r="O51" s="393" t="s">
        <v>786</v>
      </c>
    </row>
    <row r="52" spans="1:15">
      <c r="A52" s="255" t="s">
        <v>727</v>
      </c>
      <c r="B52" s="79">
        <v>215.46435826999999</v>
      </c>
      <c r="C52" s="79">
        <v>214.74002847</v>
      </c>
      <c r="D52" s="79">
        <v>199.15034506000001</v>
      </c>
      <c r="E52" s="79">
        <v>203.48040501000003</v>
      </c>
      <c r="F52" s="79">
        <v>198.04739197000001</v>
      </c>
      <c r="G52" s="79">
        <v>204.24267848</v>
      </c>
      <c r="H52" s="79">
        <v>216.88527723000001</v>
      </c>
      <c r="I52" s="79">
        <v>212.03189867</v>
      </c>
      <c r="J52" s="79">
        <v>218.44834514000001</v>
      </c>
      <c r="K52" s="79">
        <v>215.67661876</v>
      </c>
      <c r="L52" s="79">
        <v>216.07266389999998</v>
      </c>
      <c r="M52" s="79">
        <v>216.97675638999999</v>
      </c>
      <c r="N52" s="79">
        <v>220.92532052999999</v>
      </c>
      <c r="O52" s="393" t="s">
        <v>491</v>
      </c>
    </row>
    <row r="53" spans="1:15" s="114" customFormat="1" ht="18.75" thickBot="1">
      <c r="A53" s="403" t="s">
        <v>728</v>
      </c>
      <c r="B53" s="520">
        <v>489.76053887</v>
      </c>
      <c r="C53" s="521">
        <v>486.08530983999998</v>
      </c>
      <c r="D53" s="521">
        <v>486.93786398999998</v>
      </c>
      <c r="E53" s="521">
        <v>506.33871214000004</v>
      </c>
      <c r="F53" s="521">
        <v>508.15499052000001</v>
      </c>
      <c r="G53" s="521">
        <v>514.27674840000009</v>
      </c>
      <c r="H53" s="521">
        <v>537.50291891000006</v>
      </c>
      <c r="I53" s="521">
        <v>526.57387957000003</v>
      </c>
      <c r="J53" s="521">
        <v>538.10477043000003</v>
      </c>
      <c r="K53" s="521">
        <v>544.97241344999998</v>
      </c>
      <c r="L53" s="521">
        <v>559.37751477999996</v>
      </c>
      <c r="M53" s="521">
        <v>591.28374104</v>
      </c>
      <c r="N53" s="522">
        <v>610.59728813000004</v>
      </c>
      <c r="O53" s="404" t="s">
        <v>713</v>
      </c>
    </row>
    <row r="54" spans="1:15" ht="15.75" customHeight="1" thickBot="1">
      <c r="A54" s="568"/>
      <c r="B54" s="569"/>
      <c r="C54" s="569"/>
      <c r="D54" s="569"/>
      <c r="E54" s="569"/>
      <c r="F54" s="569"/>
      <c r="G54" s="569"/>
      <c r="H54" s="569"/>
      <c r="I54" s="569"/>
      <c r="J54" s="569"/>
      <c r="K54" s="569"/>
      <c r="L54" s="569"/>
      <c r="M54" s="569"/>
      <c r="N54" s="569"/>
      <c r="O54" s="586"/>
    </row>
    <row r="56" spans="1:15">
      <c r="A56" s="3" t="s">
        <v>304</v>
      </c>
      <c r="B56" s="21">
        <v>6.3999999611041858E-7</v>
      </c>
      <c r="C56" s="21">
        <v>-9.9999994063182385E-7</v>
      </c>
      <c r="D56" s="21">
        <v>5.2000001460328349E-7</v>
      </c>
      <c r="E56" s="21">
        <v>-2.2399999579647556E-6</v>
      </c>
      <c r="F56" s="21">
        <v>-2.0400000835252285E-6</v>
      </c>
      <c r="G56" s="21">
        <v>0</v>
      </c>
      <c r="H56" s="21">
        <v>-7.5999992077413481E-7</v>
      </c>
      <c r="I56" s="21">
        <v>-1.720000000204891E-6</v>
      </c>
      <c r="J56" s="21">
        <v>-1.9999999949504854E-6</v>
      </c>
      <c r="K56" s="21">
        <v>2.6999999818144715E-6</v>
      </c>
      <c r="L56" s="21">
        <v>-5.599999894911889E-7</v>
      </c>
      <c r="M56" s="21">
        <v>-4.7999981234170264E-7</v>
      </c>
      <c r="N56" s="21">
        <v>-1.0000007932831068E-8</v>
      </c>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C34" sqref="C34"/>
    </sheetView>
  </sheetViews>
  <sheetFormatPr defaultColWidth="9.140625" defaultRowHeight="9"/>
  <cols>
    <col min="1" max="1" width="28.85546875" style="3" customWidth="1"/>
    <col min="2" max="14" width="8.140625" style="3" customWidth="1"/>
    <col min="15" max="15" width="21" style="3" customWidth="1"/>
    <col min="16" max="16384" width="9.140625" style="3"/>
  </cols>
  <sheetData>
    <row r="1" spans="1:15" s="1" customFormat="1" ht="12.75">
      <c r="A1" s="579" t="s">
        <v>128</v>
      </c>
      <c r="B1" s="580"/>
      <c r="C1" s="580"/>
      <c r="D1" s="580"/>
      <c r="E1" s="580"/>
      <c r="F1" s="580"/>
      <c r="G1" s="580"/>
      <c r="H1" s="580"/>
      <c r="I1" s="580"/>
      <c r="J1" s="580"/>
      <c r="K1" s="580"/>
      <c r="L1" s="580"/>
      <c r="M1" s="580"/>
      <c r="N1" s="580"/>
      <c r="O1" s="581"/>
    </row>
    <row r="2" spans="1:15" s="360" customFormat="1" ht="21" customHeight="1">
      <c r="A2" s="570" t="s">
        <v>1351</v>
      </c>
      <c r="B2" s="571"/>
      <c r="C2" s="571"/>
      <c r="D2" s="571"/>
      <c r="E2" s="571"/>
      <c r="F2" s="571"/>
      <c r="G2" s="571"/>
      <c r="H2" s="571"/>
      <c r="I2" s="571"/>
      <c r="J2" s="571"/>
      <c r="K2" s="571"/>
      <c r="L2" s="571"/>
      <c r="M2" s="571"/>
      <c r="N2" s="571"/>
      <c r="O2" s="572"/>
    </row>
    <row r="3" spans="1:15" s="4" customFormat="1" ht="2.25" customHeight="1" thickBot="1">
      <c r="A3" s="383"/>
      <c r="B3" s="82"/>
      <c r="C3" s="82"/>
      <c r="D3" s="82"/>
      <c r="E3" s="82"/>
      <c r="F3" s="82"/>
      <c r="G3" s="82"/>
      <c r="H3" s="82"/>
      <c r="I3" s="82"/>
      <c r="J3" s="82"/>
      <c r="K3" s="82"/>
      <c r="L3" s="82"/>
      <c r="M3" s="82"/>
      <c r="N3" s="82"/>
      <c r="O3" s="358"/>
    </row>
    <row r="4" spans="1:15"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217" t="s">
        <v>354</v>
      </c>
    </row>
    <row r="5" spans="1:15">
      <c r="A5" s="40" t="s">
        <v>620</v>
      </c>
      <c r="B5" s="219"/>
      <c r="C5" s="220"/>
      <c r="D5" s="220"/>
      <c r="E5" s="220"/>
      <c r="F5" s="220"/>
      <c r="G5" s="220"/>
      <c r="H5" s="221"/>
      <c r="I5" s="220"/>
      <c r="J5" s="220"/>
      <c r="K5" s="220"/>
      <c r="L5" s="220"/>
      <c r="M5" s="220"/>
      <c r="N5" s="220"/>
      <c r="O5" s="485" t="s">
        <v>670</v>
      </c>
    </row>
    <row r="6" spans="1:15">
      <c r="A6" s="254" t="s">
        <v>621</v>
      </c>
      <c r="B6" s="219"/>
      <c r="C6" s="220"/>
      <c r="D6" s="220"/>
      <c r="E6" s="220"/>
      <c r="F6" s="220"/>
      <c r="G6" s="220"/>
      <c r="H6" s="221"/>
      <c r="I6" s="220"/>
      <c r="J6" s="220"/>
      <c r="K6" s="220"/>
      <c r="L6" s="220"/>
      <c r="M6" s="220"/>
      <c r="N6" s="220"/>
      <c r="O6" s="483" t="s">
        <v>671</v>
      </c>
    </row>
    <row r="7" spans="1:15">
      <c r="A7" s="257" t="s">
        <v>622</v>
      </c>
      <c r="B7" s="219">
        <v>482.01796104000005</v>
      </c>
      <c r="C7" s="219">
        <v>483.20708844000001</v>
      </c>
      <c r="D7" s="219">
        <v>500.78598494999994</v>
      </c>
      <c r="E7" s="219">
        <v>503.65142359000004</v>
      </c>
      <c r="F7" s="219">
        <v>507.82594515000005</v>
      </c>
      <c r="G7" s="219">
        <v>523.50229180999997</v>
      </c>
      <c r="H7" s="219">
        <v>534.60894244999997</v>
      </c>
      <c r="I7" s="219">
        <v>539.68205462000003</v>
      </c>
      <c r="J7" s="219">
        <v>542.21490347999998</v>
      </c>
      <c r="K7" s="219">
        <v>539.27126379000003</v>
      </c>
      <c r="L7" s="219">
        <v>537.41394136000008</v>
      </c>
      <c r="M7" s="219">
        <v>536.8259084</v>
      </c>
      <c r="N7" s="219">
        <v>537.91080909000004</v>
      </c>
      <c r="O7" s="481" t="s">
        <v>672</v>
      </c>
    </row>
    <row r="8" spans="1:15">
      <c r="A8" s="257" t="s">
        <v>623</v>
      </c>
      <c r="B8" s="219">
        <v>0</v>
      </c>
      <c r="C8" s="219">
        <v>0</v>
      </c>
      <c r="D8" s="219">
        <v>0</v>
      </c>
      <c r="E8" s="219">
        <v>0</v>
      </c>
      <c r="F8" s="219">
        <v>0</v>
      </c>
      <c r="G8" s="219">
        <v>0</v>
      </c>
      <c r="H8" s="219">
        <v>0</v>
      </c>
      <c r="I8" s="219">
        <v>0</v>
      </c>
      <c r="J8" s="219">
        <v>0</v>
      </c>
      <c r="K8" s="219">
        <v>0</v>
      </c>
      <c r="L8" s="219">
        <v>0</v>
      </c>
      <c r="M8" s="219">
        <v>0</v>
      </c>
      <c r="N8" s="219">
        <v>0</v>
      </c>
      <c r="O8" s="481" t="s">
        <v>673</v>
      </c>
    </row>
    <row r="9" spans="1:15">
      <c r="A9" s="257" t="s">
        <v>624</v>
      </c>
      <c r="B9" s="219">
        <v>22.160619199999999</v>
      </c>
      <c r="C9" s="219">
        <v>22.508179499999997</v>
      </c>
      <c r="D9" s="219">
        <v>22.098254350000001</v>
      </c>
      <c r="E9" s="219">
        <v>25.007010649999998</v>
      </c>
      <c r="F9" s="219">
        <v>25.023252399999997</v>
      </c>
      <c r="G9" s="219">
        <v>23.654155459999998</v>
      </c>
      <c r="H9" s="219">
        <v>23.95306373</v>
      </c>
      <c r="I9" s="219">
        <v>24.141261249999999</v>
      </c>
      <c r="J9" s="219">
        <v>19.110751530000002</v>
      </c>
      <c r="K9" s="219">
        <v>25.613579570000002</v>
      </c>
      <c r="L9" s="219">
        <v>25.498608720000004</v>
      </c>
      <c r="M9" s="219">
        <v>16.509832000000003</v>
      </c>
      <c r="N9" s="219">
        <v>17.6647547</v>
      </c>
      <c r="O9" s="481" t="s">
        <v>674</v>
      </c>
    </row>
    <row r="10" spans="1:15">
      <c r="A10" s="257" t="s">
        <v>625</v>
      </c>
      <c r="B10" s="219">
        <v>13.23203</v>
      </c>
      <c r="C10" s="219">
        <v>13.391385290000001</v>
      </c>
      <c r="D10" s="219">
        <v>12.837864000000001</v>
      </c>
      <c r="E10" s="219">
        <v>12.985876000000001</v>
      </c>
      <c r="F10" s="219">
        <v>13.098345999999999</v>
      </c>
      <c r="G10" s="219">
        <v>12.918343</v>
      </c>
      <c r="H10" s="219">
        <v>13.198272000000001</v>
      </c>
      <c r="I10" s="219">
        <v>13.293673</v>
      </c>
      <c r="J10" s="219">
        <v>19.982025999999998</v>
      </c>
      <c r="K10" s="219">
        <v>21.362185839999999</v>
      </c>
      <c r="L10" s="219">
        <v>23.491178919999999</v>
      </c>
      <c r="M10" s="219">
        <v>19.403762590000003</v>
      </c>
      <c r="N10" s="219">
        <v>23.272484169999998</v>
      </c>
      <c r="O10" s="481" t="s">
        <v>675</v>
      </c>
    </row>
    <row r="11" spans="1:15" ht="27">
      <c r="A11" s="257" t="s">
        <v>626</v>
      </c>
      <c r="B11" s="219">
        <v>0</v>
      </c>
      <c r="C11" s="219">
        <v>0</v>
      </c>
      <c r="D11" s="219">
        <v>0</v>
      </c>
      <c r="E11" s="219">
        <v>0</v>
      </c>
      <c r="F11" s="219">
        <v>0</v>
      </c>
      <c r="G11" s="219">
        <v>0</v>
      </c>
      <c r="H11" s="219">
        <v>0</v>
      </c>
      <c r="I11" s="219">
        <v>0</v>
      </c>
      <c r="J11" s="219">
        <v>0</v>
      </c>
      <c r="K11" s="219">
        <v>0</v>
      </c>
      <c r="L11" s="219">
        <v>0</v>
      </c>
      <c r="M11" s="219">
        <v>0</v>
      </c>
      <c r="N11" s="219">
        <v>0</v>
      </c>
      <c r="O11" s="481" t="s">
        <v>676</v>
      </c>
    </row>
    <row r="12" spans="1:15" ht="18">
      <c r="A12" s="257" t="s">
        <v>627</v>
      </c>
      <c r="B12" s="219">
        <v>0</v>
      </c>
      <c r="C12" s="219">
        <v>0</v>
      </c>
      <c r="D12" s="219">
        <v>0</v>
      </c>
      <c r="E12" s="219">
        <v>0</v>
      </c>
      <c r="F12" s="219">
        <v>0</v>
      </c>
      <c r="G12" s="219">
        <v>0</v>
      </c>
      <c r="H12" s="219">
        <v>0</v>
      </c>
      <c r="I12" s="219">
        <v>0</v>
      </c>
      <c r="J12" s="219">
        <v>0</v>
      </c>
      <c r="K12" s="219">
        <v>0</v>
      </c>
      <c r="L12" s="219">
        <v>0</v>
      </c>
      <c r="M12" s="219">
        <v>0</v>
      </c>
      <c r="N12" s="219">
        <v>0</v>
      </c>
      <c r="O12" s="481" t="s">
        <v>677</v>
      </c>
    </row>
    <row r="13" spans="1:15" ht="18">
      <c r="A13" s="257" t="s">
        <v>628</v>
      </c>
      <c r="B13" s="219">
        <v>0</v>
      </c>
      <c r="C13" s="219">
        <v>0</v>
      </c>
      <c r="D13" s="219">
        <v>0</v>
      </c>
      <c r="E13" s="219">
        <v>0</v>
      </c>
      <c r="F13" s="219">
        <v>0</v>
      </c>
      <c r="G13" s="219">
        <v>0</v>
      </c>
      <c r="H13" s="219">
        <v>0</v>
      </c>
      <c r="I13" s="219">
        <v>0</v>
      </c>
      <c r="J13" s="219">
        <v>0</v>
      </c>
      <c r="K13" s="219">
        <v>0</v>
      </c>
      <c r="L13" s="219">
        <v>0</v>
      </c>
      <c r="M13" s="219">
        <v>0</v>
      </c>
      <c r="N13" s="219">
        <v>0</v>
      </c>
      <c r="O13" s="481" t="s">
        <v>678</v>
      </c>
    </row>
    <row r="14" spans="1:15">
      <c r="A14" s="257" t="s">
        <v>629</v>
      </c>
      <c r="B14" s="219">
        <v>28.81402525</v>
      </c>
      <c r="C14" s="219">
        <v>27.047615090000001</v>
      </c>
      <c r="D14" s="219">
        <v>25.754512909999999</v>
      </c>
      <c r="E14" s="219">
        <v>26.910655779999999</v>
      </c>
      <c r="F14" s="219">
        <v>26.5368508</v>
      </c>
      <c r="G14" s="219">
        <v>25.714763420000001</v>
      </c>
      <c r="H14" s="219">
        <v>25.86228741</v>
      </c>
      <c r="I14" s="219">
        <v>26.646480149999999</v>
      </c>
      <c r="J14" s="219">
        <v>27.361935730000003</v>
      </c>
      <c r="K14" s="219">
        <v>29.376093860000001</v>
      </c>
      <c r="L14" s="219">
        <v>29.472569490000001</v>
      </c>
      <c r="M14" s="219">
        <v>11.39252922</v>
      </c>
      <c r="N14" s="219">
        <v>11.76387647</v>
      </c>
      <c r="O14" s="481" t="s">
        <v>679</v>
      </c>
    </row>
    <row r="15" spans="1:15" ht="18">
      <c r="A15" s="257" t="s">
        <v>630</v>
      </c>
      <c r="B15" s="219">
        <v>0</v>
      </c>
      <c r="C15" s="219">
        <v>0</v>
      </c>
      <c r="D15" s="219">
        <v>0</v>
      </c>
      <c r="E15" s="219">
        <v>0</v>
      </c>
      <c r="F15" s="219">
        <v>0</v>
      </c>
      <c r="G15" s="219">
        <v>0</v>
      </c>
      <c r="H15" s="219">
        <v>0</v>
      </c>
      <c r="I15" s="219">
        <v>0</v>
      </c>
      <c r="J15" s="219">
        <v>0</v>
      </c>
      <c r="K15" s="219">
        <v>0</v>
      </c>
      <c r="L15" s="219">
        <v>0</v>
      </c>
      <c r="M15" s="219">
        <v>0</v>
      </c>
      <c r="N15" s="219">
        <v>0</v>
      </c>
      <c r="O15" s="481" t="s">
        <v>680</v>
      </c>
    </row>
    <row r="16" spans="1:15" ht="18">
      <c r="A16" s="257" t="s">
        <v>631</v>
      </c>
      <c r="B16" s="219">
        <v>0</v>
      </c>
      <c r="C16" s="219">
        <v>0</v>
      </c>
      <c r="D16" s="219">
        <v>0</v>
      </c>
      <c r="E16" s="219">
        <v>0</v>
      </c>
      <c r="F16" s="219">
        <v>0</v>
      </c>
      <c r="G16" s="219">
        <v>0</v>
      </c>
      <c r="H16" s="219">
        <v>0</v>
      </c>
      <c r="I16" s="219">
        <v>0</v>
      </c>
      <c r="J16" s="219">
        <v>0</v>
      </c>
      <c r="K16" s="219">
        <v>0</v>
      </c>
      <c r="L16" s="219">
        <v>0</v>
      </c>
      <c r="M16" s="219">
        <v>0</v>
      </c>
      <c r="N16" s="219">
        <v>0</v>
      </c>
      <c r="O16" s="481" t="s">
        <v>681</v>
      </c>
    </row>
    <row r="17" spans="1:15">
      <c r="A17" s="257" t="s">
        <v>632</v>
      </c>
      <c r="B17" s="219">
        <v>0</v>
      </c>
      <c r="C17" s="219">
        <v>0</v>
      </c>
      <c r="D17" s="219">
        <v>0</v>
      </c>
      <c r="E17" s="219">
        <v>0</v>
      </c>
      <c r="F17" s="219">
        <v>0</v>
      </c>
      <c r="G17" s="219">
        <v>0</v>
      </c>
      <c r="H17" s="219">
        <v>0</v>
      </c>
      <c r="I17" s="219">
        <v>0</v>
      </c>
      <c r="J17" s="219">
        <v>0</v>
      </c>
      <c r="K17" s="219">
        <v>0</v>
      </c>
      <c r="L17" s="219">
        <v>0</v>
      </c>
      <c r="M17" s="219">
        <v>0</v>
      </c>
      <c r="N17" s="219">
        <v>0</v>
      </c>
      <c r="O17" s="481" t="s">
        <v>682</v>
      </c>
    </row>
    <row r="18" spans="1:15">
      <c r="A18" s="257" t="s">
        <v>633</v>
      </c>
      <c r="B18" s="219">
        <v>0</v>
      </c>
      <c r="C18" s="219">
        <v>0</v>
      </c>
      <c r="D18" s="219">
        <v>0</v>
      </c>
      <c r="E18" s="219">
        <v>0</v>
      </c>
      <c r="F18" s="219">
        <v>0</v>
      </c>
      <c r="G18" s="219">
        <v>0</v>
      </c>
      <c r="H18" s="219">
        <v>0</v>
      </c>
      <c r="I18" s="219">
        <v>0</v>
      </c>
      <c r="J18" s="219">
        <v>0</v>
      </c>
      <c r="K18" s="219">
        <v>0</v>
      </c>
      <c r="L18" s="219">
        <v>0</v>
      </c>
      <c r="M18" s="219">
        <v>0</v>
      </c>
      <c r="N18" s="219">
        <v>0</v>
      </c>
      <c r="O18" s="481" t="s">
        <v>683</v>
      </c>
    </row>
    <row r="19" spans="1:15" ht="18">
      <c r="A19" s="257" t="s">
        <v>634</v>
      </c>
      <c r="B19" s="219">
        <v>0</v>
      </c>
      <c r="C19" s="219">
        <v>0</v>
      </c>
      <c r="D19" s="219">
        <v>0</v>
      </c>
      <c r="E19" s="219">
        <v>0</v>
      </c>
      <c r="F19" s="219">
        <v>0</v>
      </c>
      <c r="G19" s="219">
        <v>0</v>
      </c>
      <c r="H19" s="219">
        <v>0</v>
      </c>
      <c r="I19" s="219">
        <v>0</v>
      </c>
      <c r="J19" s="219">
        <v>0</v>
      </c>
      <c r="K19" s="219">
        <v>0</v>
      </c>
      <c r="L19" s="219">
        <v>0</v>
      </c>
      <c r="M19" s="219">
        <v>0</v>
      </c>
      <c r="N19" s="219">
        <v>0</v>
      </c>
      <c r="O19" s="481" t="s">
        <v>684</v>
      </c>
    </row>
    <row r="20" spans="1:15">
      <c r="A20" s="257" t="s">
        <v>635</v>
      </c>
      <c r="B20" s="219">
        <v>0</v>
      </c>
      <c r="C20" s="219">
        <v>0</v>
      </c>
      <c r="D20" s="219">
        <v>0</v>
      </c>
      <c r="E20" s="219">
        <v>0</v>
      </c>
      <c r="F20" s="219">
        <v>0</v>
      </c>
      <c r="G20" s="219">
        <v>0</v>
      </c>
      <c r="H20" s="219">
        <v>0</v>
      </c>
      <c r="I20" s="219">
        <v>0</v>
      </c>
      <c r="J20" s="219">
        <v>0</v>
      </c>
      <c r="K20" s="219">
        <v>0</v>
      </c>
      <c r="L20" s="219">
        <v>0</v>
      </c>
      <c r="M20" s="219">
        <v>0</v>
      </c>
      <c r="N20" s="219">
        <v>0</v>
      </c>
      <c r="O20" s="482" t="s">
        <v>685</v>
      </c>
    </row>
    <row r="21" spans="1:15">
      <c r="A21" s="257" t="s">
        <v>68</v>
      </c>
      <c r="B21" s="219">
        <v>546.22463549999998</v>
      </c>
      <c r="C21" s="219">
        <v>546.15426832000003</v>
      </c>
      <c r="D21" s="219">
        <v>561.47661621999998</v>
      </c>
      <c r="E21" s="219">
        <v>568.55496603999995</v>
      </c>
      <c r="F21" s="219">
        <v>572.48439436000001</v>
      </c>
      <c r="G21" s="219">
        <v>585.78955369999994</v>
      </c>
      <c r="H21" s="219">
        <v>597.62256559999992</v>
      </c>
      <c r="I21" s="219">
        <v>603.76346903000001</v>
      </c>
      <c r="J21" s="219">
        <v>608.66961673999992</v>
      </c>
      <c r="K21" s="219">
        <v>615.62312307000013</v>
      </c>
      <c r="L21" s="219">
        <v>615.87629850000008</v>
      </c>
      <c r="M21" s="219">
        <v>584.13203220999992</v>
      </c>
      <c r="N21" s="219">
        <v>590.61192443000004</v>
      </c>
      <c r="O21" s="482" t="s">
        <v>481</v>
      </c>
    </row>
    <row r="22" spans="1:15">
      <c r="A22" s="254" t="s">
        <v>636</v>
      </c>
      <c r="B22" s="219"/>
      <c r="C22" s="219"/>
      <c r="D22" s="219"/>
      <c r="E22" s="219"/>
      <c r="F22" s="219"/>
      <c r="G22" s="219"/>
      <c r="H22" s="219"/>
      <c r="I22" s="219"/>
      <c r="J22" s="219"/>
      <c r="K22" s="219"/>
      <c r="L22" s="219"/>
      <c r="M22" s="219"/>
      <c r="N22" s="219"/>
      <c r="O22" s="483" t="s">
        <v>686</v>
      </c>
    </row>
    <row r="23" spans="1:15">
      <c r="A23" s="257" t="s">
        <v>637</v>
      </c>
      <c r="B23" s="219">
        <v>3.47570516</v>
      </c>
      <c r="C23" s="219">
        <v>3.8321057499999998</v>
      </c>
      <c r="D23" s="219">
        <v>2.8360136300000001</v>
      </c>
      <c r="E23" s="219">
        <v>2.15013173</v>
      </c>
      <c r="F23" s="219">
        <v>2.9999065999999996</v>
      </c>
      <c r="G23" s="219">
        <v>1.4086862</v>
      </c>
      <c r="H23" s="219">
        <v>1.7805530200000002</v>
      </c>
      <c r="I23" s="219">
        <v>2.49706216</v>
      </c>
      <c r="J23" s="219">
        <v>4.0609196600000006</v>
      </c>
      <c r="K23" s="219">
        <v>4.70245201</v>
      </c>
      <c r="L23" s="219">
        <v>6.75127568</v>
      </c>
      <c r="M23" s="219">
        <v>5.1538906899999999</v>
      </c>
      <c r="N23" s="219">
        <v>2.5831626600000006</v>
      </c>
      <c r="O23" s="481" t="s">
        <v>687</v>
      </c>
    </row>
    <row r="24" spans="1:15">
      <c r="A24" s="257" t="s">
        <v>788</v>
      </c>
      <c r="B24" s="219">
        <v>0</v>
      </c>
      <c r="C24" s="219">
        <v>0</v>
      </c>
      <c r="D24" s="219">
        <v>0</v>
      </c>
      <c r="E24" s="219">
        <v>0.44248750999999997</v>
      </c>
      <c r="F24" s="219">
        <v>0.56169269999999993</v>
      </c>
      <c r="G24" s="219">
        <v>0.88349297000000004</v>
      </c>
      <c r="H24" s="219">
        <v>0.78548770999999995</v>
      </c>
      <c r="I24" s="219">
        <v>0.86643755999999994</v>
      </c>
      <c r="J24" s="219">
        <v>0.49471476000000003</v>
      </c>
      <c r="K24" s="219">
        <v>0.51449294999999995</v>
      </c>
      <c r="L24" s="219">
        <v>0.63516986999999991</v>
      </c>
      <c r="M24" s="219">
        <v>0.41753424</v>
      </c>
      <c r="N24" s="219">
        <v>0.45237259999999996</v>
      </c>
      <c r="O24" s="481" t="s">
        <v>830</v>
      </c>
    </row>
    <row r="25" spans="1:15" ht="18">
      <c r="A25" s="257" t="s">
        <v>809</v>
      </c>
      <c r="B25" s="219">
        <v>0.96145712000000005</v>
      </c>
      <c r="C25" s="219">
        <v>1.1787992199999999</v>
      </c>
      <c r="D25" s="219">
        <v>0.76747484999999993</v>
      </c>
      <c r="E25" s="219">
        <v>16.495677370000003</v>
      </c>
      <c r="F25" s="219">
        <v>19.011495750000002</v>
      </c>
      <c r="G25" s="219">
        <v>21.229923609999997</v>
      </c>
      <c r="H25" s="219">
        <v>17.722324949999997</v>
      </c>
      <c r="I25" s="219">
        <v>15.6080782</v>
      </c>
      <c r="J25" s="219">
        <v>18.364386639999999</v>
      </c>
      <c r="K25" s="219">
        <v>21.440410840000002</v>
      </c>
      <c r="L25" s="219">
        <v>21.153803759999999</v>
      </c>
      <c r="M25" s="219">
        <v>8.0717216599999997</v>
      </c>
      <c r="N25" s="219">
        <v>11.679698980000001</v>
      </c>
      <c r="O25" s="481" t="s">
        <v>831</v>
      </c>
    </row>
    <row r="26" spans="1:15" ht="18">
      <c r="A26" s="257" t="s">
        <v>810</v>
      </c>
      <c r="B26" s="219">
        <v>32.828600909999999</v>
      </c>
      <c r="C26" s="219">
        <v>35.496043700000001</v>
      </c>
      <c r="D26" s="219">
        <v>24.441990759999999</v>
      </c>
      <c r="E26" s="219">
        <v>14.94684773</v>
      </c>
      <c r="F26" s="219">
        <v>10.65118725</v>
      </c>
      <c r="G26" s="219">
        <v>16.10519931</v>
      </c>
      <c r="H26" s="219">
        <v>18.940045659999999</v>
      </c>
      <c r="I26" s="219">
        <v>18.22030943</v>
      </c>
      <c r="J26" s="219">
        <v>18.002577249999998</v>
      </c>
      <c r="K26" s="219">
        <v>18.997875409999999</v>
      </c>
      <c r="L26" s="219">
        <v>22.104853930000001</v>
      </c>
      <c r="M26" s="219">
        <v>22.980066790000006</v>
      </c>
      <c r="N26" s="219">
        <v>25.482559630000004</v>
      </c>
      <c r="O26" s="481" t="s">
        <v>832</v>
      </c>
    </row>
    <row r="27" spans="1:15" ht="18">
      <c r="A27" s="257" t="s">
        <v>811</v>
      </c>
      <c r="B27" s="219">
        <v>2.3172904900000004</v>
      </c>
      <c r="C27" s="219">
        <v>1.5905091</v>
      </c>
      <c r="D27" s="219">
        <v>7.7195080199999992</v>
      </c>
      <c r="E27" s="219">
        <v>8.5830695999999982</v>
      </c>
      <c r="F27" s="219">
        <v>7.8051584500000004</v>
      </c>
      <c r="G27" s="219">
        <v>4.3763772699999999</v>
      </c>
      <c r="H27" s="219">
        <v>4.7248917300000004</v>
      </c>
      <c r="I27" s="219">
        <v>4.66538846</v>
      </c>
      <c r="J27" s="219">
        <v>4.2631710199999997</v>
      </c>
      <c r="K27" s="219">
        <v>3.1808930100000001</v>
      </c>
      <c r="L27" s="219">
        <v>3.3610917900000001</v>
      </c>
      <c r="M27" s="219">
        <v>2.8643694700000002</v>
      </c>
      <c r="N27" s="219">
        <v>2.8643700000000001</v>
      </c>
      <c r="O27" s="481" t="s">
        <v>833</v>
      </c>
    </row>
    <row r="28" spans="1:15" ht="27">
      <c r="A28" s="257" t="s">
        <v>812</v>
      </c>
      <c r="B28" s="219">
        <v>0.58813813000000004</v>
      </c>
      <c r="C28" s="219">
        <v>0.48001433999999993</v>
      </c>
      <c r="D28" s="219">
        <v>1.8591073599999999</v>
      </c>
      <c r="E28" s="219">
        <v>1.37639369</v>
      </c>
      <c r="F28" s="219">
        <v>1.7138146999999999</v>
      </c>
      <c r="G28" s="219">
        <v>0</v>
      </c>
      <c r="H28" s="219">
        <v>0</v>
      </c>
      <c r="I28" s="219">
        <v>0</v>
      </c>
      <c r="J28" s="219">
        <v>0</v>
      </c>
      <c r="K28" s="219">
        <v>0.752583</v>
      </c>
      <c r="L28" s="219">
        <v>0.752583</v>
      </c>
      <c r="M28" s="219">
        <v>0.752583</v>
      </c>
      <c r="N28" s="219">
        <v>0.752583</v>
      </c>
      <c r="O28" s="481" t="s">
        <v>834</v>
      </c>
    </row>
    <row r="29" spans="1:15">
      <c r="A29" s="257" t="s">
        <v>813</v>
      </c>
      <c r="B29" s="219">
        <v>0</v>
      </c>
      <c r="C29" s="219">
        <v>0</v>
      </c>
      <c r="D29" s="219">
        <v>0</v>
      </c>
      <c r="E29" s="219">
        <v>0</v>
      </c>
      <c r="F29" s="219">
        <v>0</v>
      </c>
      <c r="G29" s="219">
        <v>0</v>
      </c>
      <c r="H29" s="219">
        <v>0</v>
      </c>
      <c r="I29" s="219">
        <v>0</v>
      </c>
      <c r="J29" s="219">
        <v>0</v>
      </c>
      <c r="K29" s="219">
        <v>0</v>
      </c>
      <c r="L29" s="219">
        <v>0</v>
      </c>
      <c r="M29" s="219">
        <v>0</v>
      </c>
      <c r="N29" s="219">
        <v>5</v>
      </c>
      <c r="O29" s="481" t="s">
        <v>835</v>
      </c>
    </row>
    <row r="30" spans="1:15" ht="27">
      <c r="A30" s="257" t="s">
        <v>814</v>
      </c>
      <c r="B30" s="219">
        <v>0</v>
      </c>
      <c r="C30" s="219">
        <v>0</v>
      </c>
      <c r="D30" s="219">
        <v>0</v>
      </c>
      <c r="E30" s="219">
        <v>0</v>
      </c>
      <c r="F30" s="219">
        <v>0</v>
      </c>
      <c r="G30" s="219">
        <v>0</v>
      </c>
      <c r="H30" s="219">
        <v>0</v>
      </c>
      <c r="I30" s="219">
        <v>0</v>
      </c>
      <c r="J30" s="219">
        <v>0</v>
      </c>
      <c r="K30" s="219">
        <v>0</v>
      </c>
      <c r="L30" s="219">
        <v>0</v>
      </c>
      <c r="M30" s="219">
        <v>0</v>
      </c>
      <c r="N30" s="219">
        <v>0</v>
      </c>
      <c r="O30" s="481" t="s">
        <v>836</v>
      </c>
    </row>
    <row r="31" spans="1:15">
      <c r="A31" s="257" t="s">
        <v>815</v>
      </c>
      <c r="B31" s="219">
        <v>2.6861139999999999E-2</v>
      </c>
      <c r="C31" s="219">
        <v>2.5439789999999997E-2</v>
      </c>
      <c r="D31" s="219">
        <v>2.401843E-2</v>
      </c>
      <c r="E31" s="219">
        <v>2.2597079999999999E-2</v>
      </c>
      <c r="F31" s="219">
        <v>2.1175719999999999E-2</v>
      </c>
      <c r="G31" s="219">
        <v>1.975437E-2</v>
      </c>
      <c r="H31" s="219">
        <v>1.8333020000000002E-2</v>
      </c>
      <c r="I31" s="219">
        <v>1.6911660000000002E-2</v>
      </c>
      <c r="J31" s="219">
        <v>1.5490309999999998E-2</v>
      </c>
      <c r="K31" s="219">
        <v>1.4068949999999998E-2</v>
      </c>
      <c r="L31" s="219">
        <v>1.276156E-2</v>
      </c>
      <c r="M31" s="219">
        <v>1.145416E-2</v>
      </c>
      <c r="N31" s="219">
        <v>1.0146769999999999E-2</v>
      </c>
      <c r="O31" s="481" t="s">
        <v>837</v>
      </c>
    </row>
    <row r="32" spans="1:15">
      <c r="A32" s="257" t="s">
        <v>816</v>
      </c>
      <c r="B32" s="219">
        <v>0.15051749</v>
      </c>
      <c r="C32" s="219">
        <v>0.14548124000000001</v>
      </c>
      <c r="D32" s="219">
        <v>0.14044499999999999</v>
      </c>
      <c r="E32" s="219">
        <v>0.13540874</v>
      </c>
      <c r="F32" s="219">
        <v>0.13037249000000001</v>
      </c>
      <c r="G32" s="219">
        <v>0.57583846000000005</v>
      </c>
      <c r="H32" s="219">
        <v>0.55906586999999996</v>
      </c>
      <c r="I32" s="219">
        <v>5.8952406200000009</v>
      </c>
      <c r="J32" s="219">
        <v>0.11042916</v>
      </c>
      <c r="K32" s="219">
        <v>0.10544331999999999</v>
      </c>
      <c r="L32" s="219">
        <v>0.10020540999999999</v>
      </c>
      <c r="M32" s="219">
        <v>9.5169159999999989E-2</v>
      </c>
      <c r="N32" s="219">
        <v>0.10011415999999999</v>
      </c>
      <c r="O32" s="481" t="s">
        <v>838</v>
      </c>
    </row>
    <row r="33" spans="1:15">
      <c r="A33" s="257" t="s">
        <v>817</v>
      </c>
      <c r="B33" s="219">
        <v>2.0389277099999998</v>
      </c>
      <c r="C33" s="219">
        <v>2.2010953199999999</v>
      </c>
      <c r="D33" s="219">
        <v>1.5478447399999999</v>
      </c>
      <c r="E33" s="219">
        <v>2.1252720699999994</v>
      </c>
      <c r="F33" s="219">
        <v>6.5059168200000004</v>
      </c>
      <c r="G33" s="219">
        <v>6.2084328000000006</v>
      </c>
      <c r="H33" s="219">
        <v>3.8595362500000001</v>
      </c>
      <c r="I33" s="219">
        <v>4.5852261800000003</v>
      </c>
      <c r="J33" s="219">
        <v>10.48666744</v>
      </c>
      <c r="K33" s="219">
        <v>6.4648736300000005</v>
      </c>
      <c r="L33" s="219">
        <v>7.7081705000000005</v>
      </c>
      <c r="M33" s="219">
        <v>8.1887604200000013</v>
      </c>
      <c r="N33" s="219">
        <v>3.65757252</v>
      </c>
      <c r="O33" s="481" t="s">
        <v>839</v>
      </c>
    </row>
    <row r="34" spans="1:15">
      <c r="A34" s="257" t="s">
        <v>77</v>
      </c>
      <c r="B34" s="219">
        <v>42.387498189999995</v>
      </c>
      <c r="C34" s="219">
        <v>44.949488500000001</v>
      </c>
      <c r="D34" s="219">
        <v>39.336402829999997</v>
      </c>
      <c r="E34" s="219">
        <v>46.277885580000003</v>
      </c>
      <c r="F34" s="219">
        <v>49.400720540000002</v>
      </c>
      <c r="G34" s="219">
        <v>50.807705060000004</v>
      </c>
      <c r="H34" s="219">
        <v>48.390238280000005</v>
      </c>
      <c r="I34" s="219">
        <v>52.354654310000008</v>
      </c>
      <c r="J34" s="219">
        <v>55.798356300000002</v>
      </c>
      <c r="K34" s="219">
        <v>56.173093170000001</v>
      </c>
      <c r="L34" s="219">
        <v>62.579915560000003</v>
      </c>
      <c r="M34" s="219">
        <v>48.535549659999994</v>
      </c>
      <c r="N34" s="219">
        <v>52.582580369999995</v>
      </c>
      <c r="O34" s="482" t="s">
        <v>482</v>
      </c>
    </row>
    <row r="35" spans="1:15" s="114" customFormat="1">
      <c r="A35" s="19" t="s">
        <v>78</v>
      </c>
      <c r="B35" s="219">
        <v>588.61213370999997</v>
      </c>
      <c r="C35" s="219">
        <v>591.10375683999996</v>
      </c>
      <c r="D35" s="219">
        <v>600.8130190600001</v>
      </c>
      <c r="E35" s="219">
        <v>614.83285161999993</v>
      </c>
      <c r="F35" s="219">
        <v>621.88511489999996</v>
      </c>
      <c r="G35" s="219">
        <v>636.59725876999994</v>
      </c>
      <c r="H35" s="219">
        <v>646.01280388999999</v>
      </c>
      <c r="I35" s="219">
        <v>656.11812335999991</v>
      </c>
      <c r="J35" s="219">
        <v>664.46797305999996</v>
      </c>
      <c r="K35" s="219">
        <v>671.79621625000004</v>
      </c>
      <c r="L35" s="219">
        <v>678.45621406999999</v>
      </c>
      <c r="M35" s="219">
        <v>632.66758189000006</v>
      </c>
      <c r="N35" s="219">
        <v>643.19450481000013</v>
      </c>
      <c r="O35" s="484" t="s">
        <v>345</v>
      </c>
    </row>
    <row r="36" spans="1:15" ht="18">
      <c r="A36" s="230" t="s">
        <v>79</v>
      </c>
      <c r="B36" s="219"/>
      <c r="C36" s="219"/>
      <c r="D36" s="219"/>
      <c r="E36" s="219"/>
      <c r="F36" s="219"/>
      <c r="G36" s="219"/>
      <c r="H36" s="219"/>
      <c r="I36" s="219"/>
      <c r="J36" s="219"/>
      <c r="K36" s="219"/>
      <c r="L36" s="219"/>
      <c r="M36" s="219"/>
      <c r="N36" s="219"/>
      <c r="O36" s="503" t="s">
        <v>489</v>
      </c>
    </row>
    <row r="37" spans="1:15">
      <c r="A37" s="254" t="s">
        <v>651</v>
      </c>
      <c r="B37" s="219"/>
      <c r="C37" s="219"/>
      <c r="D37" s="219"/>
      <c r="E37" s="219"/>
      <c r="F37" s="219"/>
      <c r="G37" s="219"/>
      <c r="H37" s="219"/>
      <c r="I37" s="219"/>
      <c r="J37" s="219"/>
      <c r="K37" s="219"/>
      <c r="L37" s="219"/>
      <c r="M37" s="219"/>
      <c r="N37" s="219"/>
      <c r="O37" s="483" t="s">
        <v>701</v>
      </c>
    </row>
    <row r="38" spans="1:15">
      <c r="A38" s="255" t="s">
        <v>818</v>
      </c>
      <c r="B38" s="219">
        <v>0</v>
      </c>
      <c r="C38" s="219">
        <v>0</v>
      </c>
      <c r="D38" s="219">
        <v>0</v>
      </c>
      <c r="E38" s="219">
        <v>0</v>
      </c>
      <c r="F38" s="219">
        <v>0</v>
      </c>
      <c r="G38" s="219">
        <v>0</v>
      </c>
      <c r="H38" s="219">
        <v>0</v>
      </c>
      <c r="I38" s="219">
        <v>0</v>
      </c>
      <c r="J38" s="219">
        <v>0</v>
      </c>
      <c r="K38" s="219">
        <v>0</v>
      </c>
      <c r="L38" s="219">
        <v>0</v>
      </c>
      <c r="M38" s="219">
        <v>0</v>
      </c>
      <c r="N38" s="219">
        <v>0</v>
      </c>
      <c r="O38" s="481" t="s">
        <v>840</v>
      </c>
    </row>
    <row r="39" spans="1:15" ht="18">
      <c r="A39" s="255" t="s">
        <v>819</v>
      </c>
      <c r="B39" s="219">
        <v>0</v>
      </c>
      <c r="C39" s="219">
        <v>0</v>
      </c>
      <c r="D39" s="219">
        <v>0</v>
      </c>
      <c r="E39" s="219">
        <v>0</v>
      </c>
      <c r="F39" s="219">
        <v>0</v>
      </c>
      <c r="G39" s="219">
        <v>0</v>
      </c>
      <c r="H39" s="219">
        <v>0</v>
      </c>
      <c r="I39" s="219">
        <v>0</v>
      </c>
      <c r="J39" s="219">
        <v>0</v>
      </c>
      <c r="K39" s="219">
        <v>0</v>
      </c>
      <c r="L39" s="219">
        <v>0</v>
      </c>
      <c r="M39" s="219">
        <v>0</v>
      </c>
      <c r="N39" s="219">
        <v>0</v>
      </c>
      <c r="O39" s="481" t="s">
        <v>841</v>
      </c>
    </row>
    <row r="40" spans="1:15">
      <c r="A40" s="255" t="s">
        <v>820</v>
      </c>
      <c r="B40" s="219">
        <v>2.1352752599999998</v>
      </c>
      <c r="C40" s="219">
        <v>3.08783187</v>
      </c>
      <c r="D40" s="219">
        <v>2.6909905199999997</v>
      </c>
      <c r="E40" s="219">
        <v>3.3702687899999999</v>
      </c>
      <c r="F40" s="219">
        <v>2.3128651499999999</v>
      </c>
      <c r="G40" s="219">
        <v>5.6001828800000002</v>
      </c>
      <c r="H40" s="219">
        <v>4.8034233899999998</v>
      </c>
      <c r="I40" s="219">
        <v>5.4711387599999997</v>
      </c>
      <c r="J40" s="219">
        <v>5.8975690300000005</v>
      </c>
      <c r="K40" s="219">
        <v>5.7349780899999994</v>
      </c>
      <c r="L40" s="219">
        <v>6.1704239000000003</v>
      </c>
      <c r="M40" s="219">
        <v>6.7458613200000004</v>
      </c>
      <c r="N40" s="219">
        <v>8.5509165399999993</v>
      </c>
      <c r="O40" s="481" t="s">
        <v>842</v>
      </c>
    </row>
    <row r="41" spans="1:15">
      <c r="A41" s="255" t="s">
        <v>821</v>
      </c>
      <c r="B41" s="219">
        <v>3.0621329300000002</v>
      </c>
      <c r="C41" s="219">
        <v>2.24389606</v>
      </c>
      <c r="D41" s="219">
        <v>0.15494643999999999</v>
      </c>
      <c r="E41" s="219">
        <v>0.42094079000000001</v>
      </c>
      <c r="F41" s="219">
        <v>0.39982956000000003</v>
      </c>
      <c r="G41" s="219">
        <v>0.21359760999999999</v>
      </c>
      <c r="H41" s="219">
        <v>0.37556877</v>
      </c>
      <c r="I41" s="219">
        <v>0.93180381000000001</v>
      </c>
      <c r="J41" s="219">
        <v>1.07289685</v>
      </c>
      <c r="K41" s="219">
        <v>0.18322954</v>
      </c>
      <c r="L41" s="219">
        <v>0.48962087000000004</v>
      </c>
      <c r="M41" s="219">
        <v>0.80237504999999998</v>
      </c>
      <c r="N41" s="219">
        <v>1.30738336</v>
      </c>
      <c r="O41" s="481" t="s">
        <v>843</v>
      </c>
    </row>
    <row r="42" spans="1:15">
      <c r="A42" s="255" t="s">
        <v>822</v>
      </c>
      <c r="B42" s="219">
        <v>0</v>
      </c>
      <c r="C42" s="219">
        <v>0</v>
      </c>
      <c r="D42" s="219">
        <v>0</v>
      </c>
      <c r="E42" s="219">
        <v>0</v>
      </c>
      <c r="F42" s="219">
        <v>0</v>
      </c>
      <c r="G42" s="219">
        <v>2.4610751499999997</v>
      </c>
      <c r="H42" s="219">
        <v>2.4696652499999998</v>
      </c>
      <c r="I42" s="219">
        <v>2.47812352</v>
      </c>
      <c r="J42" s="219">
        <v>1.8912219400000001</v>
      </c>
      <c r="K42" s="219">
        <v>1.8912219400000001</v>
      </c>
      <c r="L42" s="219">
        <v>1.8912219400000001</v>
      </c>
      <c r="M42" s="219">
        <v>0.17445078</v>
      </c>
      <c r="N42" s="219">
        <v>0.28081650000000002</v>
      </c>
      <c r="O42" s="481" t="s">
        <v>844</v>
      </c>
    </row>
    <row r="43" spans="1:15">
      <c r="A43" s="255" t="s">
        <v>823</v>
      </c>
      <c r="B43" s="219">
        <v>11.88434949</v>
      </c>
      <c r="C43" s="219">
        <v>8.0105362400000004</v>
      </c>
      <c r="D43" s="219">
        <v>7.5957477999999998</v>
      </c>
      <c r="E43" s="219">
        <v>7.5891637799999998</v>
      </c>
      <c r="F43" s="219">
        <v>8.2694179000000005</v>
      </c>
      <c r="G43" s="219">
        <v>17.163019899999998</v>
      </c>
      <c r="H43" s="219">
        <v>17.945511109999998</v>
      </c>
      <c r="I43" s="219">
        <v>18.084964959999997</v>
      </c>
      <c r="J43" s="219">
        <v>17.335189369999998</v>
      </c>
      <c r="K43" s="219">
        <v>16.351333190000002</v>
      </c>
      <c r="L43" s="219">
        <v>16.88919649</v>
      </c>
      <c r="M43" s="219">
        <v>3.2618816699999997</v>
      </c>
      <c r="N43" s="219">
        <v>4.2807683500000007</v>
      </c>
      <c r="O43" s="481" t="s">
        <v>845</v>
      </c>
    </row>
    <row r="44" spans="1:15">
      <c r="A44" s="255" t="s">
        <v>657</v>
      </c>
      <c r="B44" s="219">
        <v>17.081757700000001</v>
      </c>
      <c r="C44" s="219">
        <v>13.342264180000001</v>
      </c>
      <c r="D44" s="219">
        <v>10.441684779999999</v>
      </c>
      <c r="E44" s="219">
        <v>11.380373369999999</v>
      </c>
      <c r="F44" s="219">
        <v>10.982112620000001</v>
      </c>
      <c r="G44" s="219">
        <v>25.437875590000001</v>
      </c>
      <c r="H44" s="219">
        <v>25.594168539999998</v>
      </c>
      <c r="I44" s="219">
        <v>26.966031060000002</v>
      </c>
      <c r="J44" s="219">
        <v>26.19687721</v>
      </c>
      <c r="K44" s="219">
        <v>24.160762770000002</v>
      </c>
      <c r="L44" s="219">
        <v>25.440463210000001</v>
      </c>
      <c r="M44" s="219">
        <v>10.984568830000001</v>
      </c>
      <c r="N44" s="219">
        <v>14.41988478</v>
      </c>
      <c r="O44" s="481" t="s">
        <v>459</v>
      </c>
    </row>
    <row r="45" spans="1:15">
      <c r="A45" s="254" t="s">
        <v>658</v>
      </c>
      <c r="B45" s="219">
        <v>0</v>
      </c>
      <c r="C45" s="219">
        <v>0</v>
      </c>
      <c r="D45" s="219">
        <v>0</v>
      </c>
      <c r="E45" s="219">
        <v>0</v>
      </c>
      <c r="F45" s="219">
        <v>0</v>
      </c>
      <c r="G45" s="219">
        <v>0</v>
      </c>
      <c r="H45" s="219">
        <v>0</v>
      </c>
      <c r="I45" s="219">
        <v>0</v>
      </c>
      <c r="J45" s="219">
        <v>0</v>
      </c>
      <c r="K45" s="219">
        <v>0</v>
      </c>
      <c r="L45" s="219">
        <v>0</v>
      </c>
      <c r="M45" s="219">
        <v>0</v>
      </c>
      <c r="N45" s="219">
        <v>0</v>
      </c>
      <c r="O45" s="483" t="s">
        <v>704</v>
      </c>
    </row>
    <row r="46" spans="1:15">
      <c r="A46" s="254" t="s">
        <v>659</v>
      </c>
      <c r="B46" s="219"/>
      <c r="C46" s="219"/>
      <c r="D46" s="219"/>
      <c r="E46" s="219"/>
      <c r="F46" s="219"/>
      <c r="G46" s="219"/>
      <c r="H46" s="219"/>
      <c r="I46" s="219"/>
      <c r="J46" s="219"/>
      <c r="K46" s="219"/>
      <c r="L46" s="219"/>
      <c r="M46" s="219"/>
      <c r="N46" s="219"/>
      <c r="O46" s="483" t="s">
        <v>705</v>
      </c>
    </row>
    <row r="47" spans="1:15">
      <c r="A47" s="255" t="s">
        <v>660</v>
      </c>
      <c r="B47" s="219">
        <v>306</v>
      </c>
      <c r="C47" s="219">
        <v>306</v>
      </c>
      <c r="D47" s="219">
        <v>306</v>
      </c>
      <c r="E47" s="219">
        <v>306</v>
      </c>
      <c r="F47" s="219">
        <v>306</v>
      </c>
      <c r="G47" s="219">
        <v>306</v>
      </c>
      <c r="H47" s="219">
        <v>306</v>
      </c>
      <c r="I47" s="219">
        <v>306</v>
      </c>
      <c r="J47" s="219">
        <v>306</v>
      </c>
      <c r="K47" s="219">
        <v>306</v>
      </c>
      <c r="L47" s="219">
        <v>306</v>
      </c>
      <c r="M47" s="219">
        <v>416</v>
      </c>
      <c r="N47" s="219">
        <v>416</v>
      </c>
      <c r="O47" s="481" t="s">
        <v>706</v>
      </c>
    </row>
    <row r="48" spans="1:15">
      <c r="A48" s="255" t="s">
        <v>824</v>
      </c>
      <c r="B48" s="219">
        <v>0</v>
      </c>
      <c r="C48" s="219">
        <v>0</v>
      </c>
      <c r="D48" s="219">
        <v>0</v>
      </c>
      <c r="E48" s="219">
        <v>0</v>
      </c>
      <c r="F48" s="219">
        <v>0</v>
      </c>
      <c r="G48" s="219">
        <v>0</v>
      </c>
      <c r="H48" s="219">
        <v>0</v>
      </c>
      <c r="I48" s="219">
        <v>0</v>
      </c>
      <c r="J48" s="219">
        <v>0</v>
      </c>
      <c r="K48" s="219">
        <v>0</v>
      </c>
      <c r="L48" s="219">
        <v>0</v>
      </c>
      <c r="M48" s="219">
        <v>0</v>
      </c>
      <c r="N48" s="219">
        <v>0</v>
      </c>
      <c r="O48" s="481" t="s">
        <v>846</v>
      </c>
    </row>
    <row r="49" spans="1:15">
      <c r="A49" s="255" t="s">
        <v>825</v>
      </c>
      <c r="B49" s="219">
        <v>170.07452791999998</v>
      </c>
      <c r="C49" s="219">
        <v>170.07452791999998</v>
      </c>
      <c r="D49" s="219">
        <v>170.07452791999998</v>
      </c>
      <c r="E49" s="219">
        <v>170.07452791999998</v>
      </c>
      <c r="F49" s="219">
        <v>170.07452791999998</v>
      </c>
      <c r="G49" s="219">
        <v>163.86161906000001</v>
      </c>
      <c r="H49" s="219">
        <v>191.49684934000001</v>
      </c>
      <c r="I49" s="219">
        <v>191.49684934000001</v>
      </c>
      <c r="J49" s="219">
        <v>163.86161906000001</v>
      </c>
      <c r="K49" s="219">
        <v>191.49684934000001</v>
      </c>
      <c r="L49" s="219">
        <v>191.49684934000001</v>
      </c>
      <c r="M49" s="219">
        <v>99.688891859999998</v>
      </c>
      <c r="N49" s="219">
        <v>99.688890000000001</v>
      </c>
      <c r="O49" s="481" t="s">
        <v>847</v>
      </c>
    </row>
    <row r="50" spans="1:15" ht="27">
      <c r="A50" s="255" t="s">
        <v>826</v>
      </c>
      <c r="B50" s="219">
        <v>-6.4814503999999999</v>
      </c>
      <c r="C50" s="219">
        <v>-8.6822928499999996</v>
      </c>
      <c r="D50" s="219">
        <v>-10.339378780000001</v>
      </c>
      <c r="E50" s="219">
        <v>-6.1703676100000004</v>
      </c>
      <c r="F50" s="219">
        <v>-6.3532828300000004</v>
      </c>
      <c r="G50" s="219">
        <v>-5.1098145700000002</v>
      </c>
      <c r="H50" s="219">
        <v>-4.5402029600000002</v>
      </c>
      <c r="I50" s="219">
        <v>-3.7928232799999999</v>
      </c>
      <c r="J50" s="219">
        <v>-2.8748550100000001</v>
      </c>
      <c r="K50" s="219">
        <v>-2.5989642800000001</v>
      </c>
      <c r="L50" s="219">
        <v>-2.9246367500000003</v>
      </c>
      <c r="M50" s="219">
        <v>0</v>
      </c>
      <c r="N50" s="219">
        <v>0</v>
      </c>
      <c r="O50" s="481" t="s">
        <v>848</v>
      </c>
    </row>
    <row r="51" spans="1:15" ht="27">
      <c r="A51" s="255" t="s">
        <v>827</v>
      </c>
      <c r="B51" s="219">
        <v>0</v>
      </c>
      <c r="C51" s="219">
        <v>0</v>
      </c>
      <c r="D51" s="219">
        <v>0</v>
      </c>
      <c r="E51" s="219">
        <v>0</v>
      </c>
      <c r="F51" s="219">
        <v>0</v>
      </c>
      <c r="G51" s="219">
        <v>0</v>
      </c>
      <c r="H51" s="219">
        <v>0</v>
      </c>
      <c r="I51" s="219">
        <v>0</v>
      </c>
      <c r="J51" s="219">
        <v>27.635230279999998</v>
      </c>
      <c r="K51" s="219">
        <v>0</v>
      </c>
      <c r="L51" s="219">
        <v>0</v>
      </c>
      <c r="M51" s="219">
        <v>0</v>
      </c>
      <c r="N51" s="219">
        <v>0</v>
      </c>
      <c r="O51" s="481" t="s">
        <v>849</v>
      </c>
    </row>
    <row r="52" spans="1:15">
      <c r="A52" s="255" t="s">
        <v>828</v>
      </c>
      <c r="B52" s="219">
        <v>101.93730028</v>
      </c>
      <c r="C52" s="219">
        <v>110.36925985000001</v>
      </c>
      <c r="D52" s="219">
        <v>124.63696127999999</v>
      </c>
      <c r="E52" s="219">
        <v>133.54831891000001</v>
      </c>
      <c r="F52" s="219">
        <v>141.18175724</v>
      </c>
      <c r="G52" s="219">
        <v>146.40757872</v>
      </c>
      <c r="H52" s="219">
        <v>127.46198794</v>
      </c>
      <c r="I52" s="219">
        <v>135.44806657000001</v>
      </c>
      <c r="J52" s="219">
        <v>143.6491015</v>
      </c>
      <c r="K52" s="219">
        <v>152.73756840999999</v>
      </c>
      <c r="L52" s="219">
        <v>158.44353826</v>
      </c>
      <c r="M52" s="219">
        <v>105.99412119</v>
      </c>
      <c r="N52" s="219">
        <v>113.08573002</v>
      </c>
      <c r="O52" s="481" t="s">
        <v>850</v>
      </c>
    </row>
    <row r="53" spans="1:15">
      <c r="A53" s="255" t="s">
        <v>95</v>
      </c>
      <c r="B53" s="219">
        <v>571.53037781000012</v>
      </c>
      <c r="C53" s="219">
        <v>577.76149493000003</v>
      </c>
      <c r="D53" s="219">
        <v>590.37211042000001</v>
      </c>
      <c r="E53" s="219">
        <v>603.45247922999999</v>
      </c>
      <c r="F53" s="219">
        <v>610.90300233000005</v>
      </c>
      <c r="G53" s="219">
        <v>611.15938320999999</v>
      </c>
      <c r="H53" s="219">
        <v>620.41863433000003</v>
      </c>
      <c r="I53" s="219">
        <v>629.15209264000009</v>
      </c>
      <c r="J53" s="219">
        <v>638.27109584000004</v>
      </c>
      <c r="K53" s="219">
        <v>647.6354534699999</v>
      </c>
      <c r="L53" s="219">
        <v>653.0157508499999</v>
      </c>
      <c r="M53" s="219">
        <v>621.68301305</v>
      </c>
      <c r="N53" s="219">
        <v>628.77462002000004</v>
      </c>
      <c r="O53" s="482" t="s">
        <v>487</v>
      </c>
    </row>
    <row r="54" spans="1:15" s="114" customFormat="1" ht="18.75" thickBot="1">
      <c r="A54" s="232" t="s">
        <v>96</v>
      </c>
      <c r="B54" s="309">
        <v>588.61213550999992</v>
      </c>
      <c r="C54" s="309">
        <v>591.10375912999996</v>
      </c>
      <c r="D54" s="309">
        <v>600.8137952300001</v>
      </c>
      <c r="E54" s="309">
        <v>614.83285262000004</v>
      </c>
      <c r="F54" s="309">
        <v>621.88511497000002</v>
      </c>
      <c r="G54" s="309">
        <v>636.59725879999996</v>
      </c>
      <c r="H54" s="309">
        <v>646.01280288000009</v>
      </c>
      <c r="I54" s="309">
        <v>656.11812372000009</v>
      </c>
      <c r="J54" s="309">
        <v>664.46797305999996</v>
      </c>
      <c r="K54" s="309">
        <v>671.79621625000004</v>
      </c>
      <c r="L54" s="309">
        <v>678.45621406999999</v>
      </c>
      <c r="M54" s="309">
        <v>632.66758189000006</v>
      </c>
      <c r="N54" s="309">
        <v>643.19450481000013</v>
      </c>
      <c r="O54" s="504" t="s">
        <v>713</v>
      </c>
    </row>
    <row r="55" spans="1:15" ht="9.75" thickBot="1">
      <c r="A55" s="573"/>
      <c r="B55" s="574"/>
      <c r="C55" s="574"/>
      <c r="D55" s="574"/>
      <c r="E55" s="574"/>
      <c r="F55" s="574"/>
      <c r="G55" s="574"/>
      <c r="H55" s="574"/>
      <c r="I55" s="574"/>
      <c r="J55" s="574"/>
      <c r="K55" s="574"/>
      <c r="L55" s="574"/>
      <c r="M55" s="574"/>
      <c r="N55" s="574"/>
      <c r="O55" s="20"/>
    </row>
    <row r="57" spans="1:15">
      <c r="A57" s="3" t="s">
        <v>304</v>
      </c>
      <c r="B57" s="21">
        <v>1.8000001773543772E-6</v>
      </c>
      <c r="C57" s="21">
        <v>2.2700000954500865E-6</v>
      </c>
      <c r="D57" s="21">
        <v>7.7613999985715054E-4</v>
      </c>
      <c r="E57" s="21">
        <v>9.8000009529641829E-7</v>
      </c>
      <c r="F57" s="21">
        <v>5.0000039664155338E-8</v>
      </c>
      <c r="G57" s="21">
        <v>3.0000023798493203E-8</v>
      </c>
      <c r="H57" s="21">
        <v>-1.0199998996540671E-6</v>
      </c>
      <c r="I57" s="21">
        <v>3.4000015602941858E-7</v>
      </c>
      <c r="J57" s="21">
        <v>-9.999894245993346E-9</v>
      </c>
      <c r="K57" s="21">
        <v>-1.0000121619668789E-8</v>
      </c>
      <c r="L57" s="21">
        <v>-1.0000121619668789E-8</v>
      </c>
      <c r="M57" s="21">
        <v>-1.0000121619668789E-8</v>
      </c>
      <c r="N57" s="21">
        <v>-1.0000121619668789E-8</v>
      </c>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34" sqref="C34"/>
    </sheetView>
  </sheetViews>
  <sheetFormatPr defaultColWidth="9.140625" defaultRowHeight="9"/>
  <cols>
    <col min="1" max="1" width="41.140625" style="3" customWidth="1"/>
    <col min="2" max="8" width="7" style="3" customWidth="1"/>
    <col min="9" max="9" width="8" style="3" bestFit="1" customWidth="1"/>
    <col min="10" max="14" width="7" style="3" customWidth="1"/>
    <col min="15" max="15" width="38.5703125" style="216" customWidth="1"/>
    <col min="16" max="16384" width="9.140625" style="3"/>
  </cols>
  <sheetData>
    <row r="1" spans="1:15" s="1" customFormat="1" ht="12.75">
      <c r="A1" s="579" t="s">
        <v>1317</v>
      </c>
      <c r="B1" s="580"/>
      <c r="C1" s="580"/>
      <c r="D1" s="580"/>
      <c r="E1" s="580"/>
      <c r="F1" s="580"/>
      <c r="G1" s="580"/>
      <c r="H1" s="580"/>
      <c r="I1" s="580"/>
      <c r="J1" s="580"/>
      <c r="K1" s="580"/>
      <c r="L1" s="580"/>
      <c r="M1" s="580"/>
      <c r="N1" s="580"/>
      <c r="O1" s="581"/>
    </row>
    <row r="2" spans="1:15" s="360" customFormat="1" ht="14.25" customHeight="1">
      <c r="A2" s="570" t="s">
        <v>1352</v>
      </c>
      <c r="B2" s="571"/>
      <c r="C2" s="571"/>
      <c r="D2" s="571"/>
      <c r="E2" s="571"/>
      <c r="F2" s="571"/>
      <c r="G2" s="571"/>
      <c r="H2" s="571"/>
      <c r="I2" s="571"/>
      <c r="J2" s="571"/>
      <c r="K2" s="571"/>
      <c r="L2" s="571"/>
      <c r="M2" s="571"/>
      <c r="N2" s="571"/>
      <c r="O2" s="572"/>
    </row>
    <row r="3" spans="1:15" s="4" customFormat="1" ht="24" customHeight="1" thickBot="1">
      <c r="A3" s="357"/>
      <c r="B3" s="44"/>
      <c r="C3" s="44"/>
      <c r="D3" s="44"/>
      <c r="E3" s="44"/>
      <c r="F3" s="44"/>
      <c r="G3" s="44"/>
      <c r="H3" s="44"/>
      <c r="I3" s="44"/>
      <c r="J3" s="44"/>
      <c r="K3" s="44"/>
      <c r="L3" s="44"/>
      <c r="M3" s="44"/>
      <c r="N3" s="44"/>
      <c r="O3" s="384"/>
    </row>
    <row r="4" spans="1:15" s="234" customFormat="1" ht="9.75" thickBot="1">
      <c r="A4" s="550" t="s">
        <v>6</v>
      </c>
      <c r="B4" s="200">
        <v>42186</v>
      </c>
      <c r="C4" s="200">
        <v>42217</v>
      </c>
      <c r="D4" s="200">
        <v>42248</v>
      </c>
      <c r="E4" s="200">
        <v>42278</v>
      </c>
      <c r="F4" s="200">
        <v>42309</v>
      </c>
      <c r="G4" s="200">
        <v>42339</v>
      </c>
      <c r="H4" s="200">
        <v>42370</v>
      </c>
      <c r="I4" s="200">
        <v>42401</v>
      </c>
      <c r="J4" s="200">
        <v>42430</v>
      </c>
      <c r="K4" s="200">
        <v>42461</v>
      </c>
      <c r="L4" s="200">
        <v>42491</v>
      </c>
      <c r="M4" s="200">
        <v>42522</v>
      </c>
      <c r="N4" s="200">
        <v>42552</v>
      </c>
      <c r="O4" s="47" t="s">
        <v>354</v>
      </c>
    </row>
    <row r="5" spans="1:15" s="114" customFormat="1">
      <c r="A5" s="201" t="s">
        <v>939</v>
      </c>
      <c r="B5" s="202"/>
      <c r="C5" s="202"/>
      <c r="D5" s="202"/>
      <c r="E5" s="202"/>
      <c r="F5" s="202"/>
      <c r="G5" s="202"/>
      <c r="H5" s="202"/>
      <c r="I5" s="202"/>
      <c r="J5" s="202"/>
      <c r="K5" s="202"/>
      <c r="L5" s="202"/>
      <c r="M5" s="202"/>
      <c r="N5" s="202"/>
      <c r="O5" s="203" t="s">
        <v>966</v>
      </c>
    </row>
    <row r="6" spans="1:15">
      <c r="A6" s="204" t="s">
        <v>940</v>
      </c>
      <c r="B6" s="23"/>
      <c r="C6" s="23"/>
      <c r="D6" s="23"/>
      <c r="E6" s="23"/>
      <c r="F6" s="23"/>
      <c r="G6" s="23"/>
      <c r="H6" s="23"/>
      <c r="I6" s="23"/>
      <c r="J6" s="23"/>
      <c r="K6" s="23"/>
      <c r="L6" s="23"/>
      <c r="M6" s="23"/>
      <c r="N6" s="23"/>
      <c r="O6" s="205" t="s">
        <v>967</v>
      </c>
    </row>
    <row r="7" spans="1:15">
      <c r="A7" s="206" t="s">
        <v>936</v>
      </c>
      <c r="B7" s="76">
        <v>1898.4034814900001</v>
      </c>
      <c r="C7" s="76">
        <v>2167.7559865199996</v>
      </c>
      <c r="D7" s="76">
        <v>2438.70627079</v>
      </c>
      <c r="E7" s="76">
        <v>2718.9810717699993</v>
      </c>
      <c r="F7" s="76">
        <v>2997.3216817499997</v>
      </c>
      <c r="G7" s="76">
        <v>3310.9753904799995</v>
      </c>
      <c r="H7" s="76">
        <v>290.23841421000003</v>
      </c>
      <c r="I7" s="76">
        <v>555.57865665999998</v>
      </c>
      <c r="J7" s="76">
        <v>850.54650127000014</v>
      </c>
      <c r="K7" s="76">
        <v>1168.9356501099999</v>
      </c>
      <c r="L7" s="76">
        <v>1424.50547041</v>
      </c>
      <c r="M7" s="76">
        <v>1727.8916521600001</v>
      </c>
      <c r="N7" s="76">
        <v>1992.7517259000001</v>
      </c>
      <c r="O7" s="194" t="s">
        <v>565</v>
      </c>
    </row>
    <row r="8" spans="1:15" ht="18">
      <c r="A8" s="206" t="s">
        <v>937</v>
      </c>
      <c r="B8" s="76">
        <v>2.9852583299999997</v>
      </c>
      <c r="C8" s="76">
        <v>3.4302799399999997</v>
      </c>
      <c r="D8" s="76">
        <v>3.9082303399999998</v>
      </c>
      <c r="E8" s="76">
        <v>4.3809752399999997</v>
      </c>
      <c r="F8" s="76">
        <v>4.8549866999999995</v>
      </c>
      <c r="G8" s="76">
        <v>5.4372190700000012</v>
      </c>
      <c r="H8" s="76">
        <v>0.52722550000000001</v>
      </c>
      <c r="I8" s="76">
        <v>0.98208772</v>
      </c>
      <c r="J8" s="76">
        <v>1.5817852100000001</v>
      </c>
      <c r="K8" s="76">
        <v>2.19819078</v>
      </c>
      <c r="L8" s="76">
        <v>2.8449830599999997</v>
      </c>
      <c r="M8" s="76">
        <v>3.4373678799999996</v>
      </c>
      <c r="N8" s="76">
        <v>4.0431002600000001</v>
      </c>
      <c r="O8" s="194" t="s">
        <v>566</v>
      </c>
    </row>
    <row r="9" spans="1:15" ht="18">
      <c r="A9" s="206" t="s">
        <v>938</v>
      </c>
      <c r="B9" s="76">
        <v>270.46646231000005</v>
      </c>
      <c r="C9" s="76">
        <v>273.07291456999997</v>
      </c>
      <c r="D9" s="76">
        <v>295.08115382</v>
      </c>
      <c r="E9" s="76">
        <v>336.0635934</v>
      </c>
      <c r="F9" s="76">
        <v>370.54886885999997</v>
      </c>
      <c r="G9" s="76">
        <v>414.52504936000003</v>
      </c>
      <c r="H9" s="76">
        <v>35.776867130000007</v>
      </c>
      <c r="I9" s="76">
        <v>72.159650479999996</v>
      </c>
      <c r="J9" s="76">
        <v>112.00893151</v>
      </c>
      <c r="K9" s="76">
        <v>154.93464032</v>
      </c>
      <c r="L9" s="76">
        <v>194.31979855000003</v>
      </c>
      <c r="M9" s="76">
        <v>230.29632640999995</v>
      </c>
      <c r="N9" s="76">
        <v>277.70563024</v>
      </c>
      <c r="O9" s="194" t="s">
        <v>567</v>
      </c>
    </row>
    <row r="10" spans="1:15">
      <c r="A10" s="206" t="s">
        <v>129</v>
      </c>
      <c r="B10" s="76">
        <v>2171.8552021700002</v>
      </c>
      <c r="C10" s="76">
        <v>2444.2591810699996</v>
      </c>
      <c r="D10" s="76">
        <v>2737.6956549899996</v>
      </c>
      <c r="E10" s="76">
        <v>3059.4256404499997</v>
      </c>
      <c r="F10" s="76">
        <v>3372.7255373599992</v>
      </c>
      <c r="G10" s="76">
        <v>3730.9376589500002</v>
      </c>
      <c r="H10" s="76">
        <v>326.54250690999999</v>
      </c>
      <c r="I10" s="76">
        <v>628.72039490000009</v>
      </c>
      <c r="J10" s="76">
        <v>964.13721802999987</v>
      </c>
      <c r="K10" s="76">
        <v>1326.0684812400004</v>
      </c>
      <c r="L10" s="76">
        <v>1621.6702520899996</v>
      </c>
      <c r="M10" s="76">
        <v>1961.6253464699998</v>
      </c>
      <c r="N10" s="76">
        <v>2274.5004564199999</v>
      </c>
      <c r="O10" s="194" t="s">
        <v>502</v>
      </c>
    </row>
    <row r="11" spans="1:15">
      <c r="A11" s="204" t="s">
        <v>941</v>
      </c>
      <c r="B11" s="77">
        <v>2.2024733599999999</v>
      </c>
      <c r="C11" s="77">
        <v>2.4220052299999999</v>
      </c>
      <c r="D11" s="77">
        <v>2.65162108</v>
      </c>
      <c r="E11" s="77">
        <v>2.8678817300000001</v>
      </c>
      <c r="F11" s="77">
        <v>3.37863794</v>
      </c>
      <c r="G11" s="77">
        <v>3.72456385</v>
      </c>
      <c r="H11" s="77">
        <v>0.18348387999999999</v>
      </c>
      <c r="I11" s="77">
        <v>0.45834462000000004</v>
      </c>
      <c r="J11" s="77">
        <v>0.87799427000000008</v>
      </c>
      <c r="K11" s="77">
        <v>1.1982002500000002</v>
      </c>
      <c r="L11" s="77">
        <v>0.76359024999999991</v>
      </c>
      <c r="M11" s="77">
        <v>0.86946783000000005</v>
      </c>
      <c r="N11" s="77">
        <v>0.84911782999999996</v>
      </c>
      <c r="O11" s="205" t="s">
        <v>985</v>
      </c>
    </row>
    <row r="12" spans="1:15">
      <c r="A12" s="204" t="s">
        <v>942</v>
      </c>
      <c r="B12" s="77">
        <v>11.108596309999999</v>
      </c>
      <c r="C12" s="77">
        <v>10.592443449999999</v>
      </c>
      <c r="D12" s="77">
        <v>12.276023649999999</v>
      </c>
      <c r="E12" s="77">
        <v>17.431491340000001</v>
      </c>
      <c r="F12" s="77">
        <v>18.507569760000003</v>
      </c>
      <c r="G12" s="77">
        <v>19.476895550000002</v>
      </c>
      <c r="H12" s="77">
        <v>3.3258923600000005</v>
      </c>
      <c r="I12" s="77">
        <v>5.9222941899999997</v>
      </c>
      <c r="J12" s="77">
        <v>9.0339472400000016</v>
      </c>
      <c r="K12" s="77">
        <v>10.98275299</v>
      </c>
      <c r="L12" s="77">
        <v>16.1686084</v>
      </c>
      <c r="M12" s="77">
        <v>18.783110730000001</v>
      </c>
      <c r="N12" s="77">
        <v>23.065663809999997</v>
      </c>
      <c r="O12" s="190" t="s">
        <v>986</v>
      </c>
    </row>
    <row r="13" spans="1:15" ht="18">
      <c r="A13" s="204" t="s">
        <v>943</v>
      </c>
      <c r="B13" s="77">
        <v>15.992855199999999</v>
      </c>
      <c r="C13" s="77">
        <v>14.078964610000002</v>
      </c>
      <c r="D13" s="77">
        <v>24.908249189999999</v>
      </c>
      <c r="E13" s="77">
        <v>37.670797280000002</v>
      </c>
      <c r="F13" s="77">
        <v>27.446631969999999</v>
      </c>
      <c r="G13" s="77">
        <v>36.114295370000001</v>
      </c>
      <c r="H13" s="77">
        <v>3.1290823899999993</v>
      </c>
      <c r="I13" s="77">
        <v>4.6880816500000009</v>
      </c>
      <c r="J13" s="77">
        <v>8.6296001100000002</v>
      </c>
      <c r="K13" s="77">
        <v>10.44240402</v>
      </c>
      <c r="L13" s="77">
        <v>12.679290049999999</v>
      </c>
      <c r="M13" s="77">
        <v>14.480327530000002</v>
      </c>
      <c r="N13" s="77">
        <v>16.97930801</v>
      </c>
      <c r="O13" s="190" t="s">
        <v>987</v>
      </c>
    </row>
    <row r="14" spans="1:15">
      <c r="A14" s="204" t="s">
        <v>944</v>
      </c>
      <c r="B14" s="77">
        <v>50.840093100000004</v>
      </c>
      <c r="C14" s="77">
        <v>54.293585709999995</v>
      </c>
      <c r="D14" s="77">
        <v>72.701179170000017</v>
      </c>
      <c r="E14" s="77">
        <v>78.240025390000014</v>
      </c>
      <c r="F14" s="77">
        <v>84.433872269999995</v>
      </c>
      <c r="G14" s="77">
        <v>98.165939609999995</v>
      </c>
      <c r="H14" s="77">
        <v>13.94110805</v>
      </c>
      <c r="I14" s="77">
        <v>21.785560650000001</v>
      </c>
      <c r="J14" s="77">
        <v>40.594654270000007</v>
      </c>
      <c r="K14" s="77">
        <v>54.72518814</v>
      </c>
      <c r="L14" s="77">
        <v>65.18051921</v>
      </c>
      <c r="M14" s="77">
        <v>69.380398420000006</v>
      </c>
      <c r="N14" s="77">
        <v>76.700095180000005</v>
      </c>
      <c r="O14" s="190" t="s">
        <v>988</v>
      </c>
    </row>
    <row r="15" spans="1:15">
      <c r="A15" s="204" t="s">
        <v>951</v>
      </c>
      <c r="B15" s="77">
        <v>211.60776712999996</v>
      </c>
      <c r="C15" s="77">
        <v>226.40598806000003</v>
      </c>
      <c r="D15" s="77">
        <v>259.1668348</v>
      </c>
      <c r="E15" s="77">
        <v>306.68274393999991</v>
      </c>
      <c r="F15" s="77">
        <v>350.53314639000001</v>
      </c>
      <c r="G15" s="77">
        <v>395.68721476000002</v>
      </c>
      <c r="H15" s="77">
        <v>37.052606940000004</v>
      </c>
      <c r="I15" s="77">
        <v>87.520767730000017</v>
      </c>
      <c r="J15" s="77">
        <v>138.63711470999996</v>
      </c>
      <c r="K15" s="77">
        <v>185.95152379000001</v>
      </c>
      <c r="L15" s="77">
        <v>228.08124159999997</v>
      </c>
      <c r="M15" s="77">
        <v>278.70217256000007</v>
      </c>
      <c r="N15" s="77">
        <v>330.95166974999995</v>
      </c>
      <c r="O15" s="190" t="s">
        <v>989</v>
      </c>
    </row>
    <row r="16" spans="1:15" s="114" customFormat="1">
      <c r="A16" s="207" t="s">
        <v>130</v>
      </c>
      <c r="B16" s="95">
        <v>2463.6069874</v>
      </c>
      <c r="C16" s="95">
        <v>2752.0521683499992</v>
      </c>
      <c r="D16" s="95">
        <v>3109.3995630600007</v>
      </c>
      <c r="E16" s="95">
        <v>3502.3185803999995</v>
      </c>
      <c r="F16" s="95">
        <v>3857.0253958899998</v>
      </c>
      <c r="G16" s="95">
        <v>4284.1065683200004</v>
      </c>
      <c r="H16" s="95">
        <v>384.17468073000003</v>
      </c>
      <c r="I16" s="95">
        <v>749.09544397000013</v>
      </c>
      <c r="J16" s="95">
        <v>1161.91052885</v>
      </c>
      <c r="K16" s="95">
        <v>1589.3685507100001</v>
      </c>
      <c r="L16" s="95">
        <v>1944.5435018999997</v>
      </c>
      <c r="M16" s="95">
        <v>2343.8408238399998</v>
      </c>
      <c r="N16" s="95">
        <v>2723.0463112399998</v>
      </c>
      <c r="O16" s="208" t="s">
        <v>503</v>
      </c>
    </row>
    <row r="17" spans="1:15" s="114" customFormat="1">
      <c r="A17" s="209" t="s">
        <v>945</v>
      </c>
      <c r="B17" s="95"/>
      <c r="C17" s="95"/>
      <c r="D17" s="95"/>
      <c r="E17" s="95"/>
      <c r="F17" s="95"/>
      <c r="G17" s="95"/>
      <c r="H17" s="95"/>
      <c r="I17" s="95"/>
      <c r="J17" s="95"/>
      <c r="K17" s="95"/>
      <c r="L17" s="95"/>
      <c r="M17" s="95"/>
      <c r="N17" s="95"/>
      <c r="O17" s="210" t="s">
        <v>990</v>
      </c>
    </row>
    <row r="18" spans="1:15">
      <c r="A18" s="204" t="s">
        <v>946</v>
      </c>
      <c r="B18" s="77"/>
      <c r="C18" s="77"/>
      <c r="D18" s="77"/>
      <c r="E18" s="77"/>
      <c r="F18" s="77"/>
      <c r="G18" s="77"/>
      <c r="H18" s="77"/>
      <c r="I18" s="77"/>
      <c r="J18" s="77"/>
      <c r="K18" s="77"/>
      <c r="L18" s="77"/>
      <c r="M18" s="77"/>
      <c r="N18" s="77"/>
      <c r="O18" s="205" t="s">
        <v>991</v>
      </c>
    </row>
    <row r="19" spans="1:15">
      <c r="A19" s="206" t="s">
        <v>952</v>
      </c>
      <c r="B19" s="77">
        <v>423.63299029999996</v>
      </c>
      <c r="C19" s="77">
        <v>480.68452797000009</v>
      </c>
      <c r="D19" s="77">
        <v>544.19981134</v>
      </c>
      <c r="E19" s="77">
        <v>602.23744978000002</v>
      </c>
      <c r="F19" s="77">
        <v>732.1520527199998</v>
      </c>
      <c r="G19" s="77">
        <v>721.04538839999998</v>
      </c>
      <c r="H19" s="77">
        <v>61.342543030000002</v>
      </c>
      <c r="I19" s="77">
        <v>121.02224026</v>
      </c>
      <c r="J19" s="77">
        <v>184.22416628000002</v>
      </c>
      <c r="K19" s="77">
        <v>242.08125266000002</v>
      </c>
      <c r="L19" s="77">
        <v>298.05308522999997</v>
      </c>
      <c r="M19" s="77">
        <v>361.33216367</v>
      </c>
      <c r="N19" s="77">
        <v>416.78576701999998</v>
      </c>
      <c r="O19" s="194" t="s">
        <v>568</v>
      </c>
    </row>
    <row r="20" spans="1:15">
      <c r="A20" s="206" t="s">
        <v>953</v>
      </c>
      <c r="B20" s="77">
        <v>223.71395495000004</v>
      </c>
      <c r="C20" s="77">
        <v>255.02101898999999</v>
      </c>
      <c r="D20" s="77">
        <v>287.44270853</v>
      </c>
      <c r="E20" s="77">
        <v>321.17357545000004</v>
      </c>
      <c r="F20" s="77">
        <v>262.86928611999997</v>
      </c>
      <c r="G20" s="77">
        <v>371.51286624999995</v>
      </c>
      <c r="H20" s="77">
        <v>30.823480240000002</v>
      </c>
      <c r="I20" s="77">
        <v>62.521491519999998</v>
      </c>
      <c r="J20" s="77">
        <v>94.339493870000013</v>
      </c>
      <c r="K20" s="77">
        <v>123.97524568999999</v>
      </c>
      <c r="L20" s="77">
        <v>155.38299658000003</v>
      </c>
      <c r="M20" s="77">
        <v>184.28396468</v>
      </c>
      <c r="N20" s="77">
        <v>212.57032828999999</v>
      </c>
      <c r="O20" s="194" t="s">
        <v>569</v>
      </c>
    </row>
    <row r="21" spans="1:15">
      <c r="A21" s="206" t="s">
        <v>954</v>
      </c>
      <c r="B21" s="77">
        <v>187.77399851000001</v>
      </c>
      <c r="C21" s="77">
        <v>214.19082914000001</v>
      </c>
      <c r="D21" s="77">
        <v>241.19866320999998</v>
      </c>
      <c r="E21" s="77">
        <v>268.75412621999999</v>
      </c>
      <c r="F21" s="77">
        <v>312.27597890999999</v>
      </c>
      <c r="G21" s="77">
        <v>344.30761586999995</v>
      </c>
      <c r="H21" s="77">
        <v>27.21676252</v>
      </c>
      <c r="I21" s="77">
        <v>55.790429949999996</v>
      </c>
      <c r="J21" s="77">
        <v>87.339532550000001</v>
      </c>
      <c r="K21" s="77">
        <v>110.46369066999999</v>
      </c>
      <c r="L21" s="77">
        <v>143.50465904000001</v>
      </c>
      <c r="M21" s="77">
        <v>171.36680206</v>
      </c>
      <c r="N21" s="77">
        <v>200.80814846999999</v>
      </c>
      <c r="O21" s="194" t="s">
        <v>570</v>
      </c>
    </row>
    <row r="22" spans="1:15">
      <c r="A22" s="206" t="s">
        <v>950</v>
      </c>
      <c r="B22" s="77">
        <v>39.058708070000002</v>
      </c>
      <c r="C22" s="77">
        <v>43.632142760000001</v>
      </c>
      <c r="D22" s="77">
        <v>48.338954690000001</v>
      </c>
      <c r="E22" s="77">
        <v>53.298338759999993</v>
      </c>
      <c r="F22" s="77">
        <v>59.299267710000002</v>
      </c>
      <c r="G22" s="77">
        <v>67.944893589999992</v>
      </c>
      <c r="H22" s="77">
        <v>11.587974720000002</v>
      </c>
      <c r="I22" s="77">
        <v>21.309593169999999</v>
      </c>
      <c r="J22" s="77">
        <v>34.647365719999996</v>
      </c>
      <c r="K22" s="77">
        <v>44.800062040000007</v>
      </c>
      <c r="L22" s="77">
        <v>57.518755070000005</v>
      </c>
      <c r="M22" s="77">
        <v>64.15800809000001</v>
      </c>
      <c r="N22" s="77">
        <v>74.514528209999995</v>
      </c>
      <c r="O22" s="194" t="s">
        <v>571</v>
      </c>
    </row>
    <row r="23" spans="1:15">
      <c r="A23" s="206" t="s">
        <v>955</v>
      </c>
      <c r="B23" s="77">
        <v>874.17965193999987</v>
      </c>
      <c r="C23" s="77">
        <v>993.52851895000003</v>
      </c>
      <c r="D23" s="77">
        <v>1121.18013787</v>
      </c>
      <c r="E23" s="77">
        <v>1245.4634903000001</v>
      </c>
      <c r="F23" s="77">
        <v>1366.5965855900001</v>
      </c>
      <c r="G23" s="77">
        <v>1504.81076424</v>
      </c>
      <c r="H23" s="77">
        <v>130.97076061000001</v>
      </c>
      <c r="I23" s="77">
        <v>260.64375497999998</v>
      </c>
      <c r="J23" s="77">
        <v>400.55055851999998</v>
      </c>
      <c r="K23" s="77">
        <v>521.32025119999992</v>
      </c>
      <c r="L23" s="77">
        <v>654.45949605999999</v>
      </c>
      <c r="M23" s="77">
        <v>781.14093862000004</v>
      </c>
      <c r="N23" s="77">
        <v>904.67877211000007</v>
      </c>
      <c r="O23" s="194" t="s">
        <v>504</v>
      </c>
    </row>
    <row r="24" spans="1:15">
      <c r="A24" s="204" t="s">
        <v>947</v>
      </c>
      <c r="B24" s="77">
        <v>23.342864970000001</v>
      </c>
      <c r="C24" s="77">
        <v>28.358443309999998</v>
      </c>
      <c r="D24" s="77">
        <v>34.978046309999996</v>
      </c>
      <c r="E24" s="77">
        <v>40.516333150000001</v>
      </c>
      <c r="F24" s="77">
        <v>43.925549429999997</v>
      </c>
      <c r="G24" s="77">
        <v>68.295355009999994</v>
      </c>
      <c r="H24" s="77">
        <v>4.3873758799999996</v>
      </c>
      <c r="I24" s="77">
        <v>7.6718588200000006</v>
      </c>
      <c r="J24" s="77">
        <v>11.21612977</v>
      </c>
      <c r="K24" s="77">
        <v>14.622404890000002</v>
      </c>
      <c r="L24" s="77">
        <v>17.633688790000001</v>
      </c>
      <c r="M24" s="77">
        <v>23.273552340000002</v>
      </c>
      <c r="N24" s="77">
        <v>28.095371950000001</v>
      </c>
      <c r="O24" s="205" t="s">
        <v>992</v>
      </c>
    </row>
    <row r="25" spans="1:15">
      <c r="A25" s="204" t="s">
        <v>948</v>
      </c>
      <c r="B25" s="77">
        <v>42.687244340000007</v>
      </c>
      <c r="C25" s="77">
        <v>48.994164399999995</v>
      </c>
      <c r="D25" s="77">
        <v>58.968484270000012</v>
      </c>
      <c r="E25" s="77">
        <v>68.925204249999993</v>
      </c>
      <c r="F25" s="77">
        <v>80.604303999999999</v>
      </c>
      <c r="G25" s="77">
        <v>88.400578180000011</v>
      </c>
      <c r="H25" s="77">
        <v>15.863973149999998</v>
      </c>
      <c r="I25" s="77">
        <v>34.742919050000005</v>
      </c>
      <c r="J25" s="77">
        <v>65.715482800000004</v>
      </c>
      <c r="K25" s="77">
        <v>76.474768060000002</v>
      </c>
      <c r="L25" s="77">
        <v>111.61557998000001</v>
      </c>
      <c r="M25" s="77">
        <v>132.07392423000002</v>
      </c>
      <c r="N25" s="77">
        <v>151.92658477999996</v>
      </c>
      <c r="O25" s="205" t="s">
        <v>993</v>
      </c>
    </row>
    <row r="26" spans="1:15">
      <c r="A26" s="204" t="s">
        <v>956</v>
      </c>
      <c r="B26" s="77">
        <v>406.96723843000001</v>
      </c>
      <c r="C26" s="77">
        <v>460.13280108000004</v>
      </c>
      <c r="D26" s="77">
        <v>470.94331577999998</v>
      </c>
      <c r="E26" s="77">
        <v>587.37126392000005</v>
      </c>
      <c r="F26" s="77">
        <v>531.51272338000001</v>
      </c>
      <c r="G26" s="77">
        <v>606.96914093999987</v>
      </c>
      <c r="H26" s="77">
        <v>79.620439730000001</v>
      </c>
      <c r="I26" s="77">
        <v>155.57157686999997</v>
      </c>
      <c r="J26" s="77">
        <v>235.84133800000001</v>
      </c>
      <c r="K26" s="77">
        <v>316.80288379999996</v>
      </c>
      <c r="L26" s="77">
        <v>387.59548116999997</v>
      </c>
      <c r="M26" s="77">
        <v>480.10490230000011</v>
      </c>
      <c r="N26" s="77">
        <v>570.11584629000004</v>
      </c>
      <c r="O26" s="205" t="s">
        <v>994</v>
      </c>
    </row>
    <row r="27" spans="1:15">
      <c r="A27" s="204" t="s">
        <v>949</v>
      </c>
      <c r="B27" s="77">
        <v>-9.7756401700000009</v>
      </c>
      <c r="C27" s="77">
        <v>-53.512602479999991</v>
      </c>
      <c r="D27" s="77">
        <v>-58.661030660000009</v>
      </c>
      <c r="E27" s="77">
        <v>-64.218125220000005</v>
      </c>
      <c r="F27" s="77">
        <v>-69.028196429999994</v>
      </c>
      <c r="G27" s="77">
        <v>-74.520450809999986</v>
      </c>
      <c r="H27" s="77">
        <v>-6.414848000000001</v>
      </c>
      <c r="I27" s="77">
        <v>-10.50311067</v>
      </c>
      <c r="J27" s="77">
        <v>7.2486457799999995</v>
      </c>
      <c r="K27" s="77">
        <v>-0.92538190999999481</v>
      </c>
      <c r="L27" s="77">
        <v>-21.971358409999997</v>
      </c>
      <c r="M27" s="77">
        <v>-26.810113219999998</v>
      </c>
      <c r="N27" s="77">
        <v>-31.292271629999998</v>
      </c>
      <c r="O27" s="205" t="s">
        <v>995</v>
      </c>
    </row>
    <row r="28" spans="1:15" s="114" customFormat="1">
      <c r="A28" s="207" t="s">
        <v>131</v>
      </c>
      <c r="B28" s="95">
        <v>1337.4013598000004</v>
      </c>
      <c r="C28" s="95">
        <v>1477.5013254999999</v>
      </c>
      <c r="D28" s="95">
        <v>1627.4089539000001</v>
      </c>
      <c r="E28" s="95">
        <v>1878.0581667399999</v>
      </c>
      <c r="F28" s="95">
        <v>1953.6109662799995</v>
      </c>
      <c r="G28" s="95">
        <v>2193.95538786</v>
      </c>
      <c r="H28" s="95">
        <v>224.42770165000002</v>
      </c>
      <c r="I28" s="95">
        <v>448.12699936000001</v>
      </c>
      <c r="J28" s="95">
        <v>720.57215521000012</v>
      </c>
      <c r="K28" s="95">
        <v>928.29492642000014</v>
      </c>
      <c r="L28" s="95">
        <v>1149.33288801</v>
      </c>
      <c r="M28" s="95">
        <v>1389.7832045800001</v>
      </c>
      <c r="N28" s="95">
        <v>1623.5243038599997</v>
      </c>
      <c r="O28" s="208" t="s">
        <v>505</v>
      </c>
    </row>
    <row r="29" spans="1:15">
      <c r="A29" s="179" t="s">
        <v>957</v>
      </c>
      <c r="B29" s="77">
        <v>12.961</v>
      </c>
      <c r="C29" s="77">
        <v>14.744</v>
      </c>
      <c r="D29" s="77">
        <v>16.422000000000001</v>
      </c>
      <c r="E29" s="77">
        <v>18.161000000000001</v>
      </c>
      <c r="F29" s="77">
        <v>19.974</v>
      </c>
      <c r="G29" s="77">
        <v>22.11063</v>
      </c>
      <c r="H29" s="77">
        <v>1.806</v>
      </c>
      <c r="I29" s="77">
        <v>3.7753486499999998</v>
      </c>
      <c r="J29" s="77">
        <v>5.8209999999999997</v>
      </c>
      <c r="K29" s="77">
        <v>7.7784134900000002</v>
      </c>
      <c r="L29" s="77">
        <v>9.9100217900000001</v>
      </c>
      <c r="M29" s="77">
        <v>11.47601296</v>
      </c>
      <c r="N29" s="77">
        <v>14.031397070000001</v>
      </c>
      <c r="O29" s="212" t="s">
        <v>996</v>
      </c>
    </row>
    <row r="30" spans="1:15">
      <c r="A30" s="179" t="s">
        <v>958</v>
      </c>
      <c r="B30" s="77">
        <v>103.74639533000001</v>
      </c>
      <c r="C30" s="77">
        <v>122.67718551999999</v>
      </c>
      <c r="D30" s="77">
        <v>138.91983755999996</v>
      </c>
      <c r="E30" s="77">
        <v>150.08841889000001</v>
      </c>
      <c r="F30" s="77">
        <v>168.64471512999998</v>
      </c>
      <c r="G30" s="77">
        <v>188.33405960000002</v>
      </c>
      <c r="H30" s="77">
        <v>14.808672629999998</v>
      </c>
      <c r="I30" s="77">
        <v>28.226544120000003</v>
      </c>
      <c r="J30" s="77">
        <v>60.033508519999998</v>
      </c>
      <c r="K30" s="77">
        <v>19.693981090000001</v>
      </c>
      <c r="L30" s="77">
        <v>65.466622240000007</v>
      </c>
      <c r="M30" s="77">
        <v>75.317252850000017</v>
      </c>
      <c r="N30" s="77">
        <v>91.427332369999988</v>
      </c>
      <c r="O30" s="212" t="s">
        <v>997</v>
      </c>
    </row>
    <row r="31" spans="1:15">
      <c r="A31" s="179" t="s">
        <v>959</v>
      </c>
      <c r="B31" s="77">
        <v>1242.9130229100006</v>
      </c>
      <c r="C31" s="77">
        <v>1411.9720282999999</v>
      </c>
      <c r="D31" s="77">
        <v>1637.3324467</v>
      </c>
      <c r="E31" s="77">
        <v>1792.5098324700004</v>
      </c>
      <c r="F31" s="77">
        <v>2092.0331447500002</v>
      </c>
      <c r="G31" s="77">
        <v>2300.5958700100005</v>
      </c>
      <c r="H31" s="77">
        <v>176.36165167999999</v>
      </c>
      <c r="I31" s="77">
        <v>332.97033735000002</v>
      </c>
      <c r="J31" s="77">
        <v>507.19288216000007</v>
      </c>
      <c r="K31" s="77">
        <v>688.54601883999999</v>
      </c>
      <c r="L31" s="77">
        <v>870.58725788999993</v>
      </c>
      <c r="M31" s="77">
        <v>1040.8508850200003</v>
      </c>
      <c r="N31" s="77">
        <v>1204.9807368099998</v>
      </c>
      <c r="O31" s="212" t="s">
        <v>998</v>
      </c>
    </row>
    <row r="32" spans="1:15">
      <c r="A32" s="179" t="s">
        <v>960</v>
      </c>
      <c r="B32" s="77">
        <v>1.3196824400000002</v>
      </c>
      <c r="C32" s="77">
        <v>0.98489382999999997</v>
      </c>
      <c r="D32" s="77">
        <v>1.4973885899999999</v>
      </c>
      <c r="E32" s="77">
        <v>2.29245543</v>
      </c>
      <c r="F32" s="77">
        <v>2.4703030200000002</v>
      </c>
      <c r="G32" s="77">
        <v>5.5375426300000008</v>
      </c>
      <c r="H32" s="77">
        <v>0.81505377000000001</v>
      </c>
      <c r="I32" s="77">
        <v>1.10251535</v>
      </c>
      <c r="J32" s="77">
        <v>1.5603954099999999</v>
      </c>
      <c r="K32" s="77">
        <v>1.38088853</v>
      </c>
      <c r="L32" s="77">
        <v>1.7521120400000001</v>
      </c>
      <c r="M32" s="77">
        <v>2.1219123299999998</v>
      </c>
      <c r="N32" s="77">
        <v>2.60614049</v>
      </c>
      <c r="O32" s="212" t="s">
        <v>960</v>
      </c>
    </row>
    <row r="33" spans="1:15" s="114" customFormat="1">
      <c r="A33" s="209" t="s">
        <v>961</v>
      </c>
      <c r="B33" s="95">
        <v>1241.5933404500004</v>
      </c>
      <c r="C33" s="95">
        <v>1410.9871344600001</v>
      </c>
      <c r="D33" s="95">
        <v>1635.8350580900001</v>
      </c>
      <c r="E33" s="95">
        <v>1790.2173770300001</v>
      </c>
      <c r="F33" s="95">
        <v>2089.5628417200001</v>
      </c>
      <c r="G33" s="95">
        <v>2295.0583273699999</v>
      </c>
      <c r="H33" s="95">
        <v>175.54659788999999</v>
      </c>
      <c r="I33" s="95">
        <v>331.86782197000008</v>
      </c>
      <c r="J33" s="95">
        <v>505.6324867400001</v>
      </c>
      <c r="K33" s="95">
        <v>687.16513027999997</v>
      </c>
      <c r="L33" s="95">
        <v>868.83514582999999</v>
      </c>
      <c r="M33" s="95">
        <v>1038.7289726600002</v>
      </c>
      <c r="N33" s="95">
        <v>1202.3745962999999</v>
      </c>
      <c r="O33" s="210" t="s">
        <v>999</v>
      </c>
    </row>
    <row r="34" spans="1:15">
      <c r="A34" s="179" t="s">
        <v>962</v>
      </c>
      <c r="B34" s="77">
        <v>197.00171250000005</v>
      </c>
      <c r="C34" s="77">
        <v>232.01358347999999</v>
      </c>
      <c r="D34" s="77">
        <v>265.30536430000001</v>
      </c>
      <c r="E34" s="77">
        <v>292.62090204000009</v>
      </c>
      <c r="F34" s="77">
        <v>285.27487153999999</v>
      </c>
      <c r="G34" s="77">
        <v>319.96408724000003</v>
      </c>
      <c r="H34" s="77">
        <v>20.04189676</v>
      </c>
      <c r="I34" s="77">
        <v>40.570822529999987</v>
      </c>
      <c r="J34" s="77">
        <v>48.219966430000007</v>
      </c>
      <c r="K34" s="77">
        <v>70.00018648999999</v>
      </c>
      <c r="L34" s="77">
        <v>90.117126079999991</v>
      </c>
      <c r="M34" s="77">
        <v>112.12747236999998</v>
      </c>
      <c r="N34" s="77">
        <v>124.93562894999999</v>
      </c>
      <c r="O34" s="212" t="s">
        <v>1000</v>
      </c>
    </row>
    <row r="35" spans="1:15">
      <c r="A35" s="179" t="s">
        <v>963</v>
      </c>
      <c r="B35" s="77">
        <v>1044.59162793</v>
      </c>
      <c r="C35" s="77">
        <v>1178.97355094</v>
      </c>
      <c r="D35" s="77">
        <v>1370.5296937599996</v>
      </c>
      <c r="E35" s="77">
        <v>1497.5964749699997</v>
      </c>
      <c r="F35" s="77">
        <v>1804.2879701500001</v>
      </c>
      <c r="G35" s="77">
        <v>1975.0942401100001</v>
      </c>
      <c r="H35" s="77">
        <v>155.50470111999996</v>
      </c>
      <c r="I35" s="77">
        <v>291.29699942000008</v>
      </c>
      <c r="J35" s="77">
        <v>457.41252030999993</v>
      </c>
      <c r="K35" s="77">
        <v>617.16494380000006</v>
      </c>
      <c r="L35" s="77">
        <v>778.71801973000015</v>
      </c>
      <c r="M35" s="77">
        <v>926.60150027999998</v>
      </c>
      <c r="N35" s="77">
        <v>1077.4389673400001</v>
      </c>
      <c r="O35" s="212" t="s">
        <v>1003</v>
      </c>
    </row>
    <row r="36" spans="1:15">
      <c r="A36" s="179" t="s">
        <v>964</v>
      </c>
      <c r="B36" s="77">
        <v>0</v>
      </c>
      <c r="C36" s="77">
        <v>0</v>
      </c>
      <c r="D36" s="77">
        <v>0</v>
      </c>
      <c r="E36" s="77">
        <v>0.94018402000000001</v>
      </c>
      <c r="F36" s="77">
        <v>0.35366849</v>
      </c>
      <c r="G36" s="77">
        <v>-1.8163431800000001</v>
      </c>
      <c r="H36" s="77">
        <v>-0.45080146999999998</v>
      </c>
      <c r="I36" s="77">
        <v>-0.60124535999999995</v>
      </c>
      <c r="J36" s="77">
        <v>-0.91752926000000001</v>
      </c>
      <c r="K36" s="77">
        <v>0.59955999999999998</v>
      </c>
      <c r="L36" s="77">
        <v>-0.15813999999999998</v>
      </c>
      <c r="M36" s="77">
        <v>0.14147999999999999</v>
      </c>
      <c r="N36" s="77">
        <v>1.0021100000000001</v>
      </c>
      <c r="O36" s="212" t="s">
        <v>1001</v>
      </c>
    </row>
    <row r="37" spans="1:15" s="114" customFormat="1" ht="9.75" thickBot="1">
      <c r="A37" s="209" t="s">
        <v>965</v>
      </c>
      <c r="B37" s="213">
        <v>1044.59162793</v>
      </c>
      <c r="C37" s="213">
        <v>1178.97355094</v>
      </c>
      <c r="D37" s="213">
        <v>1370.5296937599996</v>
      </c>
      <c r="E37" s="213">
        <v>1498.5366589899998</v>
      </c>
      <c r="F37" s="213">
        <v>1804.6416386400001</v>
      </c>
      <c r="G37" s="213">
        <v>1973.2778969200001</v>
      </c>
      <c r="H37" s="213">
        <v>155.05389964999998</v>
      </c>
      <c r="I37" s="213">
        <v>290.69575406000007</v>
      </c>
      <c r="J37" s="213">
        <v>456.49499104999995</v>
      </c>
      <c r="K37" s="213">
        <v>617.76450379999994</v>
      </c>
      <c r="L37" s="213">
        <v>778.55987973000015</v>
      </c>
      <c r="M37" s="213">
        <v>926.74298027999998</v>
      </c>
      <c r="N37" s="213">
        <v>1078.4410773399998</v>
      </c>
      <c r="O37" s="210" t="s">
        <v>1002</v>
      </c>
    </row>
    <row r="38" spans="1:15" ht="15.75" customHeight="1" thickBot="1">
      <c r="A38" s="573"/>
      <c r="B38" s="574"/>
      <c r="C38" s="574"/>
      <c r="D38" s="574"/>
      <c r="E38" s="574"/>
      <c r="F38" s="574"/>
      <c r="G38" s="574"/>
      <c r="H38" s="574"/>
      <c r="I38" s="574"/>
      <c r="J38" s="574"/>
      <c r="K38" s="574"/>
      <c r="L38" s="574"/>
      <c r="M38" s="574"/>
      <c r="N38" s="574"/>
      <c r="O38" s="575"/>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34" sqref="C34"/>
    </sheetView>
  </sheetViews>
  <sheetFormatPr defaultColWidth="9.140625" defaultRowHeight="9"/>
  <cols>
    <col min="1" max="1" width="41.140625" style="3" customWidth="1"/>
    <col min="2" max="14" width="8.5703125" style="3" customWidth="1"/>
    <col min="15" max="15" width="51.7109375" style="3" customWidth="1"/>
    <col min="16" max="16384" width="9.140625" style="3"/>
  </cols>
  <sheetData>
    <row r="1" spans="1:15" s="1" customFormat="1" ht="12.75">
      <c r="A1" s="585" t="s">
        <v>1319</v>
      </c>
      <c r="B1" s="585"/>
      <c r="C1" s="585"/>
      <c r="D1" s="585"/>
      <c r="E1" s="585"/>
      <c r="F1" s="585"/>
      <c r="G1" s="585"/>
      <c r="H1" s="585"/>
      <c r="I1" s="585"/>
      <c r="J1" s="585"/>
      <c r="K1" s="585"/>
      <c r="L1" s="585"/>
      <c r="M1" s="585"/>
      <c r="N1" s="585"/>
      <c r="O1" s="585"/>
    </row>
    <row r="2" spans="1:15" s="360" customFormat="1" ht="24" customHeight="1">
      <c r="A2" s="571" t="s">
        <v>1353</v>
      </c>
      <c r="B2" s="571"/>
      <c r="C2" s="571"/>
      <c r="D2" s="571"/>
      <c r="E2" s="571"/>
      <c r="F2" s="571"/>
      <c r="G2" s="571"/>
      <c r="H2" s="571"/>
      <c r="I2" s="571"/>
      <c r="J2" s="571"/>
      <c r="K2" s="571"/>
      <c r="L2" s="571"/>
      <c r="M2" s="571"/>
      <c r="N2" s="571"/>
      <c r="O2" s="571"/>
    </row>
    <row r="3" spans="1:15" s="4" customFormat="1" ht="24" customHeight="1" thickBot="1">
      <c r="A3" s="44"/>
      <c r="B3" s="44"/>
      <c r="C3" s="44"/>
      <c r="D3" s="44"/>
      <c r="E3" s="44"/>
      <c r="F3" s="44"/>
      <c r="G3" s="44"/>
      <c r="H3" s="44"/>
      <c r="I3" s="44"/>
      <c r="J3" s="44"/>
      <c r="K3" s="44"/>
      <c r="L3" s="44"/>
      <c r="M3" s="44"/>
      <c r="N3" s="44"/>
      <c r="O3" s="110"/>
    </row>
    <row r="4" spans="1:15" ht="9.75" thickBot="1">
      <c r="A4" s="550" t="s">
        <v>6</v>
      </c>
      <c r="B4" s="200">
        <v>42186</v>
      </c>
      <c r="C4" s="200">
        <v>42217</v>
      </c>
      <c r="D4" s="200">
        <v>42248</v>
      </c>
      <c r="E4" s="200">
        <v>42278</v>
      </c>
      <c r="F4" s="200">
        <v>42309</v>
      </c>
      <c r="G4" s="200">
        <v>42339</v>
      </c>
      <c r="H4" s="200">
        <v>42370</v>
      </c>
      <c r="I4" s="200">
        <v>42401</v>
      </c>
      <c r="J4" s="200">
        <v>42430</v>
      </c>
      <c r="K4" s="200">
        <v>42461</v>
      </c>
      <c r="L4" s="200">
        <v>42491</v>
      </c>
      <c r="M4" s="200">
        <v>42522</v>
      </c>
      <c r="N4" s="200">
        <v>42552</v>
      </c>
      <c r="O4" s="47" t="s">
        <v>354</v>
      </c>
    </row>
    <row r="5" spans="1:15">
      <c r="A5" s="201" t="s">
        <v>939</v>
      </c>
      <c r="B5" s="202"/>
      <c r="C5" s="202"/>
      <c r="D5" s="202"/>
      <c r="E5" s="202"/>
      <c r="F5" s="202"/>
      <c r="G5" s="202"/>
      <c r="H5" s="202"/>
      <c r="I5" s="202"/>
      <c r="J5" s="202"/>
      <c r="K5" s="202"/>
      <c r="L5" s="202"/>
      <c r="M5" s="202"/>
      <c r="N5" s="202"/>
      <c r="O5" s="203" t="s">
        <v>966</v>
      </c>
    </row>
    <row r="6" spans="1:15">
      <c r="A6" s="204" t="s">
        <v>940</v>
      </c>
      <c r="B6" s="23"/>
      <c r="C6" s="23"/>
      <c r="D6" s="23"/>
      <c r="E6" s="23"/>
      <c r="F6" s="23"/>
      <c r="G6" s="23"/>
      <c r="H6" s="23"/>
      <c r="I6" s="23"/>
      <c r="J6" s="23"/>
      <c r="K6" s="23"/>
      <c r="L6" s="23"/>
      <c r="M6" s="23"/>
      <c r="N6" s="23"/>
      <c r="O6" s="205" t="s">
        <v>967</v>
      </c>
    </row>
    <row r="7" spans="1:15">
      <c r="A7" s="206" t="s">
        <v>936</v>
      </c>
      <c r="B7" s="76">
        <v>1586.4226948200001</v>
      </c>
      <c r="C7" s="76">
        <v>1812.16540138</v>
      </c>
      <c r="D7" s="76">
        <v>2037.7109779499999</v>
      </c>
      <c r="E7" s="76">
        <v>2268.9367186899995</v>
      </c>
      <c r="F7" s="76">
        <v>2500.55554527</v>
      </c>
      <c r="G7" s="76">
        <v>2748.8098224899995</v>
      </c>
      <c r="H7" s="76">
        <v>216.49449698000001</v>
      </c>
      <c r="I7" s="76">
        <v>426.38809893999991</v>
      </c>
      <c r="J7" s="76">
        <v>647.44888277000007</v>
      </c>
      <c r="K7" s="76">
        <v>901.32438802999991</v>
      </c>
      <c r="L7" s="76">
        <v>1097.1629972200001</v>
      </c>
      <c r="M7" s="76">
        <v>1315.9795661900002</v>
      </c>
      <c r="N7" s="76">
        <v>1525.7732266599999</v>
      </c>
      <c r="O7" s="194" t="s">
        <v>565</v>
      </c>
    </row>
    <row r="8" spans="1:15">
      <c r="A8" s="206" t="s">
        <v>937</v>
      </c>
      <c r="B8" s="76">
        <v>2.7271483299999999</v>
      </c>
      <c r="C8" s="76">
        <v>3.1389999399999997</v>
      </c>
      <c r="D8" s="76">
        <v>3.5847163399999999</v>
      </c>
      <c r="E8" s="76">
        <v>4.0266352400000001</v>
      </c>
      <c r="F8" s="76">
        <v>4.4652966999999997</v>
      </c>
      <c r="G8" s="76">
        <v>5.0201590700000009</v>
      </c>
      <c r="H8" s="76">
        <v>0.50040450000000003</v>
      </c>
      <c r="I8" s="76">
        <v>0.95526672000000001</v>
      </c>
      <c r="J8" s="76">
        <v>1.4988392400000001</v>
      </c>
      <c r="K8" s="76">
        <v>2.1152448100000001</v>
      </c>
      <c r="L8" s="76">
        <v>2.6737030599999998</v>
      </c>
      <c r="M8" s="76">
        <v>3.2377578799999998</v>
      </c>
      <c r="N8" s="76">
        <v>3.8178402600000005</v>
      </c>
      <c r="O8" s="194" t="s">
        <v>566</v>
      </c>
    </row>
    <row r="9" spans="1:15" ht="18">
      <c r="A9" s="206" t="s">
        <v>938</v>
      </c>
      <c r="B9" s="76">
        <v>270.46646231000005</v>
      </c>
      <c r="C9" s="76">
        <v>273.07291456999997</v>
      </c>
      <c r="D9" s="76">
        <v>295.08115382</v>
      </c>
      <c r="E9" s="76">
        <v>336.0635934</v>
      </c>
      <c r="F9" s="76">
        <v>370.54886885999997</v>
      </c>
      <c r="G9" s="76">
        <v>414.52504936000003</v>
      </c>
      <c r="H9" s="76">
        <v>35.644867130000009</v>
      </c>
      <c r="I9" s="76">
        <v>71.94597048</v>
      </c>
      <c r="J9" s="76">
        <v>112.00893151</v>
      </c>
      <c r="K9" s="76">
        <v>154.93464032</v>
      </c>
      <c r="L9" s="76">
        <v>194.31979855000003</v>
      </c>
      <c r="M9" s="76">
        <v>230.29632640999995</v>
      </c>
      <c r="N9" s="76">
        <v>277.70563024</v>
      </c>
      <c r="O9" s="194" t="s">
        <v>567</v>
      </c>
    </row>
    <row r="10" spans="1:15">
      <c r="A10" s="206" t="s">
        <v>129</v>
      </c>
      <c r="B10" s="76">
        <v>1859.6163055000002</v>
      </c>
      <c r="C10" s="76">
        <v>2088.3773159299999</v>
      </c>
      <c r="D10" s="76">
        <v>2336.3768481499997</v>
      </c>
      <c r="E10" s="76">
        <v>2609.02694737</v>
      </c>
      <c r="F10" s="76">
        <v>2875.5697108799995</v>
      </c>
      <c r="G10" s="76">
        <v>3168.35503096</v>
      </c>
      <c r="H10" s="76">
        <v>252.63976868</v>
      </c>
      <c r="I10" s="76">
        <v>499.28933617999996</v>
      </c>
      <c r="J10" s="76">
        <v>760.95665355999984</v>
      </c>
      <c r="K10" s="76">
        <v>1058.3742731900004</v>
      </c>
      <c r="L10" s="76">
        <v>1294.1564988999999</v>
      </c>
      <c r="M10" s="76">
        <v>1549.5136504999998</v>
      </c>
      <c r="N10" s="76">
        <v>1807.2966971799999</v>
      </c>
      <c r="O10" s="194" t="s">
        <v>502</v>
      </c>
    </row>
    <row r="11" spans="1:15">
      <c r="A11" s="204" t="s">
        <v>941</v>
      </c>
      <c r="B11" s="76">
        <v>0</v>
      </c>
      <c r="C11" s="76">
        <v>0</v>
      </c>
      <c r="D11" s="76">
        <v>0</v>
      </c>
      <c r="E11" s="76">
        <v>0</v>
      </c>
      <c r="F11" s="76">
        <v>0</v>
      </c>
      <c r="G11" s="76">
        <v>0</v>
      </c>
      <c r="H11" s="76">
        <v>0</v>
      </c>
      <c r="I11" s="76">
        <v>0</v>
      </c>
      <c r="J11" s="76">
        <v>0</v>
      </c>
      <c r="K11" s="76">
        <v>0</v>
      </c>
      <c r="L11" s="76">
        <v>0</v>
      </c>
      <c r="M11" s="76">
        <v>0</v>
      </c>
      <c r="N11" s="76">
        <v>0</v>
      </c>
      <c r="O11" s="205" t="s">
        <v>985</v>
      </c>
    </row>
    <row r="12" spans="1:15">
      <c r="A12" s="204" t="s">
        <v>942</v>
      </c>
      <c r="B12" s="76">
        <v>-0.50486560000000014</v>
      </c>
      <c r="C12" s="76">
        <v>-2.4236652199999997</v>
      </c>
      <c r="D12" s="76">
        <v>-3.6322312300000004</v>
      </c>
      <c r="E12" s="76">
        <v>-0.32783646999999971</v>
      </c>
      <c r="F12" s="76">
        <v>-0.24042698999999992</v>
      </c>
      <c r="G12" s="76">
        <v>-0.39353809999999978</v>
      </c>
      <c r="H12" s="76">
        <v>0.83879561000000002</v>
      </c>
      <c r="I12" s="76">
        <v>1.7052088400000001</v>
      </c>
      <c r="J12" s="76">
        <v>2.88664531</v>
      </c>
      <c r="K12" s="76">
        <v>1.9650618599999998</v>
      </c>
      <c r="L12" s="76">
        <v>4.5948003100000001</v>
      </c>
      <c r="M12" s="76">
        <v>5.3488022999999991</v>
      </c>
      <c r="N12" s="76">
        <v>6.29327931</v>
      </c>
      <c r="O12" s="190" t="s">
        <v>986</v>
      </c>
    </row>
    <row r="13" spans="1:15">
      <c r="A13" s="204" t="s">
        <v>943</v>
      </c>
      <c r="B13" s="76">
        <v>15.7051152</v>
      </c>
      <c r="C13" s="76">
        <v>13.767579140000002</v>
      </c>
      <c r="D13" s="76">
        <v>24.56166657</v>
      </c>
      <c r="E13" s="76">
        <v>37.28839842</v>
      </c>
      <c r="F13" s="76">
        <v>27.06423311</v>
      </c>
      <c r="G13" s="76">
        <v>33.016296959999998</v>
      </c>
      <c r="H13" s="76">
        <v>2.2528855299999995</v>
      </c>
      <c r="I13" s="76">
        <v>4.2980840000000011</v>
      </c>
      <c r="J13" s="76">
        <v>7.7775781100000003</v>
      </c>
      <c r="K13" s="76">
        <v>9.4253295599999998</v>
      </c>
      <c r="L13" s="76">
        <v>11.469472939999999</v>
      </c>
      <c r="M13" s="76">
        <v>13.210502970000002</v>
      </c>
      <c r="N13" s="76">
        <v>15.561961419999999</v>
      </c>
      <c r="O13" s="190" t="s">
        <v>987</v>
      </c>
    </row>
    <row r="14" spans="1:15">
      <c r="A14" s="204" t="s">
        <v>944</v>
      </c>
      <c r="B14" s="76">
        <v>14.174886539999999</v>
      </c>
      <c r="C14" s="76">
        <v>12.49297763</v>
      </c>
      <c r="D14" s="76">
        <v>20.197373580000004</v>
      </c>
      <c r="E14" s="76">
        <v>21.541419020000003</v>
      </c>
      <c r="F14" s="76">
        <v>20.638087349999999</v>
      </c>
      <c r="G14" s="76">
        <v>22.312132479999999</v>
      </c>
      <c r="H14" s="76">
        <v>0.49390913999999997</v>
      </c>
      <c r="I14" s="76">
        <v>0.15489206999999999</v>
      </c>
      <c r="J14" s="76">
        <v>0.83210264999999983</v>
      </c>
      <c r="K14" s="76">
        <v>19.192624440000003</v>
      </c>
      <c r="L14" s="76">
        <v>20.797020620000001</v>
      </c>
      <c r="M14" s="76">
        <v>23.847134120000003</v>
      </c>
      <c r="N14" s="76">
        <v>28.652925739999997</v>
      </c>
      <c r="O14" s="190" t="s">
        <v>988</v>
      </c>
    </row>
    <row r="15" spans="1:15">
      <c r="A15" s="204" t="s">
        <v>951</v>
      </c>
      <c r="B15" s="76">
        <v>144.46194400999997</v>
      </c>
      <c r="C15" s="76">
        <v>150.91933221000002</v>
      </c>
      <c r="D15" s="76">
        <v>174.70378319</v>
      </c>
      <c r="E15" s="76">
        <v>195.85155852999998</v>
      </c>
      <c r="F15" s="76">
        <v>233.37129532</v>
      </c>
      <c r="G15" s="76">
        <v>263.65301520000003</v>
      </c>
      <c r="H15" s="76">
        <v>26.601714050000002</v>
      </c>
      <c r="I15" s="76">
        <v>64.55942438000001</v>
      </c>
      <c r="J15" s="76">
        <v>102.33801351999996</v>
      </c>
      <c r="K15" s="76">
        <v>136.39448535</v>
      </c>
      <c r="L15" s="76">
        <v>166.86775681999998</v>
      </c>
      <c r="M15" s="76">
        <v>205.98122146</v>
      </c>
      <c r="N15" s="76">
        <v>243.95265094999999</v>
      </c>
      <c r="O15" s="190" t="s">
        <v>989</v>
      </c>
    </row>
    <row r="16" spans="1:15">
      <c r="A16" s="207" t="s">
        <v>130</v>
      </c>
      <c r="B16" s="76">
        <v>2033.45338571</v>
      </c>
      <c r="C16" s="76">
        <v>2263.1335397699995</v>
      </c>
      <c r="D16" s="76">
        <v>2552.2074403300007</v>
      </c>
      <c r="E16" s="76">
        <v>2863.3804869699998</v>
      </c>
      <c r="F16" s="76">
        <v>3156.40289975</v>
      </c>
      <c r="G16" s="76">
        <v>3486.9429376000007</v>
      </c>
      <c r="H16" s="76">
        <v>282.82707306000003</v>
      </c>
      <c r="I16" s="76">
        <v>570.00694556000008</v>
      </c>
      <c r="J16" s="76">
        <v>874.7909932</v>
      </c>
      <c r="K16" s="76">
        <v>1225.3517745000001</v>
      </c>
      <c r="L16" s="76">
        <v>1497.8855496899998</v>
      </c>
      <c r="M16" s="76">
        <v>1797.9013114699999</v>
      </c>
      <c r="N16" s="76">
        <v>2101.7575147000002</v>
      </c>
      <c r="O16" s="208" t="s">
        <v>503</v>
      </c>
    </row>
    <row r="17" spans="1:15">
      <c r="A17" s="209" t="s">
        <v>945</v>
      </c>
      <c r="B17" s="76"/>
      <c r="C17" s="76"/>
      <c r="D17" s="76"/>
      <c r="E17" s="76"/>
      <c r="F17" s="76"/>
      <c r="G17" s="76"/>
      <c r="H17" s="76"/>
      <c r="I17" s="76"/>
      <c r="J17" s="76"/>
      <c r="K17" s="76"/>
      <c r="L17" s="76"/>
      <c r="M17" s="76"/>
      <c r="N17" s="76"/>
      <c r="O17" s="210" t="s">
        <v>990</v>
      </c>
    </row>
    <row r="18" spans="1:15">
      <c r="A18" s="204" t="s">
        <v>946</v>
      </c>
      <c r="B18" s="76"/>
      <c r="C18" s="76"/>
      <c r="D18" s="76"/>
      <c r="E18" s="76"/>
      <c r="F18" s="76"/>
      <c r="G18" s="76"/>
      <c r="H18" s="76"/>
      <c r="I18" s="76"/>
      <c r="J18" s="76"/>
      <c r="K18" s="76"/>
      <c r="L18" s="76"/>
      <c r="M18" s="76"/>
      <c r="N18" s="76"/>
      <c r="O18" s="205" t="s">
        <v>991</v>
      </c>
    </row>
    <row r="19" spans="1:15">
      <c r="A19" s="206" t="s">
        <v>952</v>
      </c>
      <c r="B19" s="76">
        <v>315.83747837999999</v>
      </c>
      <c r="C19" s="76">
        <v>356.59978939000007</v>
      </c>
      <c r="D19" s="76">
        <v>402.26856769999995</v>
      </c>
      <c r="E19" s="76">
        <v>443.04940356000003</v>
      </c>
      <c r="F19" s="76">
        <v>555.10048331999985</v>
      </c>
      <c r="G19" s="76">
        <v>523.04449319999992</v>
      </c>
      <c r="H19" s="76">
        <v>38.499164119999996</v>
      </c>
      <c r="I19" s="76">
        <v>79.090905300000003</v>
      </c>
      <c r="J19" s="76">
        <v>115.68870136000001</v>
      </c>
      <c r="K19" s="76">
        <v>152.21628411</v>
      </c>
      <c r="L19" s="76">
        <v>187.82682933999996</v>
      </c>
      <c r="M19" s="76">
        <v>223.66598968</v>
      </c>
      <c r="N19" s="76">
        <v>261.3078304</v>
      </c>
      <c r="O19" s="194" t="s">
        <v>568</v>
      </c>
    </row>
    <row r="20" spans="1:15">
      <c r="A20" s="206" t="s">
        <v>953</v>
      </c>
      <c r="B20" s="76">
        <v>215.39193578000004</v>
      </c>
      <c r="C20" s="76">
        <v>244.45932072999997</v>
      </c>
      <c r="D20" s="76">
        <v>274.90749884000002</v>
      </c>
      <c r="E20" s="76">
        <v>306.37970980000006</v>
      </c>
      <c r="F20" s="76">
        <v>262.87060799</v>
      </c>
      <c r="G20" s="76">
        <v>371.51418811999997</v>
      </c>
      <c r="H20" s="76">
        <v>30.823480240000002</v>
      </c>
      <c r="I20" s="76">
        <v>62.521491519999998</v>
      </c>
      <c r="J20" s="76">
        <v>94.339493870000013</v>
      </c>
      <c r="K20" s="76">
        <v>123.97524568999999</v>
      </c>
      <c r="L20" s="76">
        <v>155.38299658000003</v>
      </c>
      <c r="M20" s="76">
        <v>184.28396468</v>
      </c>
      <c r="N20" s="76">
        <v>212.57032828999999</v>
      </c>
      <c r="O20" s="194" t="s">
        <v>569</v>
      </c>
    </row>
    <row r="21" spans="1:15">
      <c r="A21" s="206" t="s">
        <v>954</v>
      </c>
      <c r="B21" s="76">
        <v>172.39777358000001</v>
      </c>
      <c r="C21" s="76">
        <v>196.21734995</v>
      </c>
      <c r="D21" s="76">
        <v>220.85630905999997</v>
      </c>
      <c r="E21" s="76">
        <v>245.98551818999999</v>
      </c>
      <c r="F21" s="76">
        <v>271.20975206999998</v>
      </c>
      <c r="G21" s="76">
        <v>300.21071492999994</v>
      </c>
      <c r="H21" s="76">
        <v>22.723673179999999</v>
      </c>
      <c r="I21" s="76">
        <v>47.353522419999997</v>
      </c>
      <c r="J21" s="76">
        <v>73.907766839999994</v>
      </c>
      <c r="K21" s="76">
        <v>93.381829589999995</v>
      </c>
      <c r="L21" s="76">
        <v>120.24509806</v>
      </c>
      <c r="M21" s="76">
        <v>142.88990446</v>
      </c>
      <c r="N21" s="76">
        <v>166.46644574000001</v>
      </c>
      <c r="O21" s="194" t="s">
        <v>570</v>
      </c>
    </row>
    <row r="22" spans="1:15">
      <c r="A22" s="206" t="s">
        <v>950</v>
      </c>
      <c r="B22" s="76">
        <v>35.787930889999998</v>
      </c>
      <c r="C22" s="76">
        <v>39.967114420000001</v>
      </c>
      <c r="D22" s="76">
        <v>44.21284343</v>
      </c>
      <c r="E22" s="76">
        <v>48.671734249999993</v>
      </c>
      <c r="F22" s="76">
        <v>54.125195789999999</v>
      </c>
      <c r="G22" s="76">
        <v>62.244671619999991</v>
      </c>
      <c r="H22" s="76">
        <v>10.566043740000001</v>
      </c>
      <c r="I22" s="76">
        <v>19.71265094</v>
      </c>
      <c r="J22" s="76">
        <v>32.280677089999998</v>
      </c>
      <c r="K22" s="76">
        <v>42.108489440000007</v>
      </c>
      <c r="L22" s="76">
        <v>53.777708360000005</v>
      </c>
      <c r="M22" s="76">
        <v>59.631516630000007</v>
      </c>
      <c r="N22" s="76">
        <v>69.330231749999996</v>
      </c>
      <c r="O22" s="194" t="s">
        <v>571</v>
      </c>
    </row>
    <row r="23" spans="1:15">
      <c r="A23" s="206" t="s">
        <v>955</v>
      </c>
      <c r="B23" s="76">
        <v>739.4151187299999</v>
      </c>
      <c r="C23" s="76">
        <v>837.24357458000009</v>
      </c>
      <c r="D23" s="76">
        <v>942.24521912</v>
      </c>
      <c r="E23" s="76">
        <v>1044.0863658800001</v>
      </c>
      <c r="F23" s="76">
        <v>1143.3060393000001</v>
      </c>
      <c r="G23" s="76">
        <v>1257.0140679900001</v>
      </c>
      <c r="H23" s="76">
        <v>102.61236137000002</v>
      </c>
      <c r="I23" s="76">
        <v>208.67857025999999</v>
      </c>
      <c r="J23" s="76">
        <v>316.21663925000001</v>
      </c>
      <c r="K23" s="76">
        <v>411.68184895999991</v>
      </c>
      <c r="L23" s="76">
        <v>517.23263247</v>
      </c>
      <c r="M23" s="76">
        <v>610.47137556000007</v>
      </c>
      <c r="N23" s="76">
        <v>709.67483630000004</v>
      </c>
      <c r="O23" s="194" t="s">
        <v>504</v>
      </c>
    </row>
    <row r="24" spans="1:15">
      <c r="A24" s="204" t="s">
        <v>947</v>
      </c>
      <c r="B24" s="76">
        <v>15.465535540000001</v>
      </c>
      <c r="C24" s="76">
        <v>19.193999049999999</v>
      </c>
      <c r="D24" s="76">
        <v>23.077578750000001</v>
      </c>
      <c r="E24" s="76">
        <v>27.08469414</v>
      </c>
      <c r="F24" s="76">
        <v>28.753400689999999</v>
      </c>
      <c r="G24" s="76">
        <v>49.414465749999998</v>
      </c>
      <c r="H24" s="76">
        <v>1.4281710000000001</v>
      </c>
      <c r="I24" s="76">
        <v>3.4031862799999999</v>
      </c>
      <c r="J24" s="76">
        <v>4.5734109499999995</v>
      </c>
      <c r="K24" s="76">
        <v>6.1711829299999996</v>
      </c>
      <c r="L24" s="76">
        <v>7.6076847699999988</v>
      </c>
      <c r="M24" s="76">
        <v>10.702273890000001</v>
      </c>
      <c r="N24" s="76">
        <v>13.42280126</v>
      </c>
      <c r="O24" s="205" t="s">
        <v>992</v>
      </c>
    </row>
    <row r="25" spans="1:15">
      <c r="A25" s="204" t="s">
        <v>948</v>
      </c>
      <c r="B25" s="76">
        <v>26.399206270000001</v>
      </c>
      <c r="C25" s="76">
        <v>30.25638412</v>
      </c>
      <c r="D25" s="76">
        <v>38.416198110000011</v>
      </c>
      <c r="E25" s="76">
        <v>42.53024993999999</v>
      </c>
      <c r="F25" s="76">
        <v>51.399614129999996</v>
      </c>
      <c r="G25" s="76">
        <v>55.005714040000015</v>
      </c>
      <c r="H25" s="76">
        <v>12.593841109999998</v>
      </c>
      <c r="I25" s="76">
        <v>23.572580550000005</v>
      </c>
      <c r="J25" s="76">
        <v>38.409405050000004</v>
      </c>
      <c r="K25" s="76">
        <v>44.354515030000002</v>
      </c>
      <c r="L25" s="76">
        <v>57.99657916000001</v>
      </c>
      <c r="M25" s="76">
        <v>69.421011730000018</v>
      </c>
      <c r="N25" s="76">
        <v>78.169506559999988</v>
      </c>
      <c r="O25" s="205" t="s">
        <v>993</v>
      </c>
    </row>
    <row r="26" spans="1:15">
      <c r="A26" s="204" t="s">
        <v>956</v>
      </c>
      <c r="B26" s="76">
        <v>293.92513375999999</v>
      </c>
      <c r="C26" s="76">
        <v>331.96973078000002</v>
      </c>
      <c r="D26" s="76">
        <v>326.01076712999998</v>
      </c>
      <c r="E26" s="76">
        <v>429.64905999999996</v>
      </c>
      <c r="F26" s="76">
        <v>359.63750589000006</v>
      </c>
      <c r="G26" s="76">
        <v>411.12964388999995</v>
      </c>
      <c r="H26" s="76">
        <v>61.886075499999997</v>
      </c>
      <c r="I26" s="76">
        <v>121.47859234999999</v>
      </c>
      <c r="J26" s="76">
        <v>184.70347272999999</v>
      </c>
      <c r="K26" s="76">
        <v>244.76213773000001</v>
      </c>
      <c r="L26" s="76">
        <v>295.08734673999999</v>
      </c>
      <c r="M26" s="76">
        <v>363.87579101000006</v>
      </c>
      <c r="N26" s="76">
        <v>429.96849063000008</v>
      </c>
      <c r="O26" s="205" t="s">
        <v>994</v>
      </c>
    </row>
    <row r="27" spans="1:15">
      <c r="A27" s="204" t="s">
        <v>949</v>
      </c>
      <c r="B27" s="76">
        <v>-5.4033752700000006</v>
      </c>
      <c r="C27" s="76">
        <v>-46.58985521999999</v>
      </c>
      <c r="D27" s="76">
        <v>-52.016558240000009</v>
      </c>
      <c r="E27" s="76">
        <v>-57.620511600000007</v>
      </c>
      <c r="F27" s="76">
        <v>-62.381828750000004</v>
      </c>
      <c r="G27" s="76">
        <v>-69.314989309999987</v>
      </c>
      <c r="H27" s="76">
        <v>-6.0704158800000014</v>
      </c>
      <c r="I27" s="76">
        <v>-12.55783257</v>
      </c>
      <c r="J27" s="76">
        <v>5.7872115099999997</v>
      </c>
      <c r="K27" s="76">
        <v>-15.946516079999995</v>
      </c>
      <c r="L27" s="76">
        <v>-20.254238229999999</v>
      </c>
      <c r="M27" s="76">
        <v>-24.429663519999998</v>
      </c>
      <c r="N27" s="76">
        <v>-27.702405410000001</v>
      </c>
      <c r="O27" s="205" t="s">
        <v>995</v>
      </c>
    </row>
    <row r="28" spans="1:15">
      <c r="A28" s="207" t="s">
        <v>131</v>
      </c>
      <c r="B28" s="76">
        <v>1069.8016192300004</v>
      </c>
      <c r="C28" s="76">
        <v>1172.0738333999998</v>
      </c>
      <c r="D28" s="76">
        <v>1277.7332050300001</v>
      </c>
      <c r="E28" s="76">
        <v>1485.7298585299998</v>
      </c>
      <c r="F28" s="76">
        <v>1520.7147314399997</v>
      </c>
      <c r="G28" s="76">
        <v>1703.2489024999998</v>
      </c>
      <c r="H28" s="76">
        <v>172.45003324000001</v>
      </c>
      <c r="I28" s="76">
        <v>344.57509701999999</v>
      </c>
      <c r="J28" s="76">
        <v>549.69013966000011</v>
      </c>
      <c r="K28" s="76">
        <v>691.0231687700001</v>
      </c>
      <c r="L28" s="76">
        <v>857.67000511000003</v>
      </c>
      <c r="M28" s="76">
        <v>1030.04078882</v>
      </c>
      <c r="N28" s="76">
        <v>1203.5332295499998</v>
      </c>
      <c r="O28" s="208" t="s">
        <v>505</v>
      </c>
    </row>
    <row r="29" spans="1:15">
      <c r="A29" s="179" t="s">
        <v>957</v>
      </c>
      <c r="B29" s="76">
        <v>12.961</v>
      </c>
      <c r="C29" s="76">
        <v>14.744</v>
      </c>
      <c r="D29" s="76">
        <v>16.422000000000001</v>
      </c>
      <c r="E29" s="76">
        <v>18.161000000000001</v>
      </c>
      <c r="F29" s="76">
        <v>19.974</v>
      </c>
      <c r="G29" s="76">
        <v>21.731999999999999</v>
      </c>
      <c r="H29" s="76">
        <v>1.806</v>
      </c>
      <c r="I29" s="76">
        <v>3.7709999999999999</v>
      </c>
      <c r="J29" s="76">
        <v>5.8209999999999997</v>
      </c>
      <c r="K29" s="76">
        <v>7.7784134900000002</v>
      </c>
      <c r="L29" s="76">
        <v>9.9100217900000001</v>
      </c>
      <c r="M29" s="76">
        <v>11.47601296</v>
      </c>
      <c r="N29" s="76">
        <v>14.031397070000001</v>
      </c>
      <c r="O29" s="212" t="s">
        <v>996</v>
      </c>
    </row>
    <row r="30" spans="1:15">
      <c r="A30" s="179" t="s">
        <v>958</v>
      </c>
      <c r="B30" s="76">
        <v>97.703925760000004</v>
      </c>
      <c r="C30" s="76">
        <v>113.84151820999999</v>
      </c>
      <c r="D30" s="76">
        <v>125.37147959999999</v>
      </c>
      <c r="E30" s="76">
        <v>133.59313566</v>
      </c>
      <c r="F30" s="76">
        <v>150.73756953</v>
      </c>
      <c r="G30" s="76">
        <v>167.44853652000003</v>
      </c>
      <c r="H30" s="76">
        <v>10.337963139999999</v>
      </c>
      <c r="I30" s="76">
        <v>23.640673340000003</v>
      </c>
      <c r="J30" s="76">
        <v>52.30420719</v>
      </c>
      <c r="K30" s="76">
        <v>13.234421260000003</v>
      </c>
      <c r="L30" s="76">
        <v>57.461823340000002</v>
      </c>
      <c r="M30" s="76">
        <v>70.93399371000001</v>
      </c>
      <c r="N30" s="76">
        <v>85.370479739999993</v>
      </c>
      <c r="O30" s="212" t="s">
        <v>997</v>
      </c>
    </row>
    <row r="31" spans="1:15">
      <c r="A31" s="179" t="s">
        <v>959</v>
      </c>
      <c r="B31" s="76">
        <v>1074.3166922500004</v>
      </c>
      <c r="C31" s="76">
        <v>1219.6452245299997</v>
      </c>
      <c r="D31" s="76">
        <v>1416.26771489</v>
      </c>
      <c r="E31" s="76">
        <v>1529.4047640900003</v>
      </c>
      <c r="F31" s="76">
        <v>1806.3997378600002</v>
      </c>
      <c r="G31" s="76">
        <v>1972.8745715700002</v>
      </c>
      <c r="H31" s="76">
        <v>122.52100299</v>
      </c>
      <c r="I31" s="76">
        <v>252.84352187000005</v>
      </c>
      <c r="J31" s="76">
        <v>383.22606074000004</v>
      </c>
      <c r="K31" s="76">
        <v>555.34144050999998</v>
      </c>
      <c r="L31" s="76">
        <v>707.58738974999994</v>
      </c>
      <c r="M31" s="76">
        <v>850.27052933000027</v>
      </c>
      <c r="N31" s="76">
        <v>997.62616198000001</v>
      </c>
      <c r="O31" s="212" t="s">
        <v>998</v>
      </c>
    </row>
    <row r="32" spans="1:15">
      <c r="A32" s="179" t="s">
        <v>960</v>
      </c>
      <c r="B32" s="76">
        <v>0.14415406</v>
      </c>
      <c r="C32" s="76">
        <v>0.11163536</v>
      </c>
      <c r="D32" s="76">
        <v>0.14380022000000001</v>
      </c>
      <c r="E32" s="76">
        <v>0.31542729000000003</v>
      </c>
      <c r="F32" s="76">
        <v>0.45949336000000002</v>
      </c>
      <c r="G32" s="76">
        <v>0.59492644000000006</v>
      </c>
      <c r="H32" s="76">
        <v>7.4193449999999994E-2</v>
      </c>
      <c r="I32" s="76">
        <v>0.14791051</v>
      </c>
      <c r="J32" s="76">
        <v>0.26205434000000005</v>
      </c>
      <c r="K32" s="76">
        <v>0.30731612000000003</v>
      </c>
      <c r="L32" s="76">
        <v>0.37527891000000002</v>
      </c>
      <c r="M32" s="76">
        <v>0.43009976999999999</v>
      </c>
      <c r="N32" s="76">
        <v>0.47386729999999999</v>
      </c>
      <c r="O32" s="212" t="s">
        <v>960</v>
      </c>
    </row>
    <row r="33" spans="1:15">
      <c r="A33" s="209" t="s">
        <v>961</v>
      </c>
      <c r="B33" s="76">
        <v>1074.1725381800004</v>
      </c>
      <c r="C33" s="76">
        <v>1219.53358916</v>
      </c>
      <c r="D33" s="76">
        <v>1416.12391465</v>
      </c>
      <c r="E33" s="76">
        <v>1529.0893367900001</v>
      </c>
      <c r="F33" s="76">
        <v>1805.9402444900002</v>
      </c>
      <c r="G33" s="76">
        <v>1972.2796451199999</v>
      </c>
      <c r="H33" s="76">
        <v>122.44680953</v>
      </c>
      <c r="I33" s="76">
        <v>252.69561134000006</v>
      </c>
      <c r="J33" s="76">
        <v>382.96400640000002</v>
      </c>
      <c r="K33" s="76">
        <v>555.03412436999997</v>
      </c>
      <c r="L33" s="76">
        <v>707.21211082000002</v>
      </c>
      <c r="M33" s="76">
        <v>849.84042954000017</v>
      </c>
      <c r="N33" s="76">
        <v>997.15229466000005</v>
      </c>
      <c r="O33" s="210" t="s">
        <v>999</v>
      </c>
    </row>
    <row r="34" spans="1:15">
      <c r="A34" s="179" t="s">
        <v>962</v>
      </c>
      <c r="B34" s="76">
        <v>184.86207750000005</v>
      </c>
      <c r="C34" s="76">
        <v>217.56220567999998</v>
      </c>
      <c r="D34" s="76">
        <v>249.74048146000001</v>
      </c>
      <c r="E34" s="76">
        <v>272.93229010000005</v>
      </c>
      <c r="F34" s="76">
        <v>262.43037850000002</v>
      </c>
      <c r="G34" s="76">
        <v>293.27767413000004</v>
      </c>
      <c r="H34" s="76">
        <v>17.59395207</v>
      </c>
      <c r="I34" s="76">
        <v>35.869931969999989</v>
      </c>
      <c r="J34" s="76">
        <v>41.18224026</v>
      </c>
      <c r="K34" s="76">
        <v>62.485165409999993</v>
      </c>
      <c r="L34" s="76">
        <v>80.750451189999993</v>
      </c>
      <c r="M34" s="76">
        <v>101.28371329999999</v>
      </c>
      <c r="N34" s="76">
        <v>110.63813058</v>
      </c>
      <c r="O34" s="212" t="s">
        <v>1000</v>
      </c>
    </row>
    <row r="35" spans="1:15">
      <c r="A35" s="179" t="s">
        <v>963</v>
      </c>
      <c r="B35" s="76">
        <v>889.31046068000001</v>
      </c>
      <c r="C35" s="76">
        <v>1001.97138346</v>
      </c>
      <c r="D35" s="76">
        <v>1166.3834331699995</v>
      </c>
      <c r="E35" s="76">
        <v>1256.1570466899998</v>
      </c>
      <c r="F35" s="76">
        <v>1543.5098659800001</v>
      </c>
      <c r="G35" s="76">
        <v>1679.0019709700002</v>
      </c>
      <c r="H35" s="76">
        <v>104.85285745999997</v>
      </c>
      <c r="I35" s="76">
        <v>216.82567937000005</v>
      </c>
      <c r="J35" s="76">
        <v>341.78176613999989</v>
      </c>
      <c r="K35" s="76">
        <v>492.54895896999994</v>
      </c>
      <c r="L35" s="76">
        <v>626.4616596300001</v>
      </c>
      <c r="M35" s="76">
        <v>748.55671624000001</v>
      </c>
      <c r="N35" s="76">
        <v>886.51416409000001</v>
      </c>
      <c r="O35" s="212" t="s">
        <v>1003</v>
      </c>
    </row>
    <row r="36" spans="1:15">
      <c r="A36" s="179" t="s">
        <v>964</v>
      </c>
      <c r="B36" s="76">
        <v>0</v>
      </c>
      <c r="C36" s="76">
        <v>0</v>
      </c>
      <c r="D36" s="76">
        <v>0</v>
      </c>
      <c r="E36" s="76">
        <v>0.94018402000000001</v>
      </c>
      <c r="F36" s="76">
        <v>0.35366849</v>
      </c>
      <c r="G36" s="76">
        <v>-1.74349902</v>
      </c>
      <c r="H36" s="76">
        <v>-0.45080146999999998</v>
      </c>
      <c r="I36" s="76">
        <v>-0.60124535999999995</v>
      </c>
      <c r="J36" s="76">
        <v>-0.91752926000000001</v>
      </c>
      <c r="K36" s="76">
        <v>0.59955999999999998</v>
      </c>
      <c r="L36" s="76">
        <v>-0.15813999999999998</v>
      </c>
      <c r="M36" s="76">
        <v>0.14147999999999999</v>
      </c>
      <c r="N36" s="76">
        <v>1.0021100000000001</v>
      </c>
      <c r="O36" s="212" t="s">
        <v>1001</v>
      </c>
    </row>
    <row r="37" spans="1:15" s="114" customFormat="1" ht="9.75" thickBot="1">
      <c r="A37" s="209" t="s">
        <v>965</v>
      </c>
      <c r="B37" s="112">
        <v>889.31046068000001</v>
      </c>
      <c r="C37" s="112">
        <v>1001.97138346</v>
      </c>
      <c r="D37" s="112">
        <v>1166.3834331699995</v>
      </c>
      <c r="E37" s="112">
        <v>1257.0972307099998</v>
      </c>
      <c r="F37" s="112">
        <v>1543.8635344700001</v>
      </c>
      <c r="G37" s="112">
        <v>1677.2584719400002</v>
      </c>
      <c r="H37" s="112">
        <v>104.40205598999998</v>
      </c>
      <c r="I37" s="112">
        <v>216.22443401000007</v>
      </c>
      <c r="J37" s="112">
        <v>340.86423687999991</v>
      </c>
      <c r="K37" s="112">
        <v>493.14851896999994</v>
      </c>
      <c r="L37" s="112">
        <v>626.3035196300001</v>
      </c>
      <c r="M37" s="112">
        <v>748.69819624000002</v>
      </c>
      <c r="N37" s="112">
        <v>887.5162740899998</v>
      </c>
      <c r="O37" s="210" t="s">
        <v>1002</v>
      </c>
    </row>
    <row r="38" spans="1:15" ht="8.25" customHeight="1" thickBot="1">
      <c r="A38" s="573"/>
      <c r="B38" s="574"/>
      <c r="C38" s="574"/>
      <c r="D38" s="574"/>
      <c r="E38" s="574"/>
      <c r="F38" s="574"/>
      <c r="G38" s="574"/>
      <c r="H38" s="574"/>
      <c r="I38" s="574"/>
      <c r="J38" s="574"/>
      <c r="K38" s="574"/>
      <c r="L38" s="574"/>
      <c r="M38" s="574"/>
      <c r="N38" s="574"/>
      <c r="O38" s="575"/>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34" sqref="C34"/>
    </sheetView>
  </sheetViews>
  <sheetFormatPr defaultColWidth="9.140625" defaultRowHeight="9"/>
  <cols>
    <col min="1" max="1" width="25.7109375" style="3" customWidth="1"/>
    <col min="2" max="14" width="8" style="3" customWidth="1"/>
    <col min="15" max="15" width="29.7109375" style="3" customWidth="1"/>
    <col min="16" max="16384" width="9.140625" style="3"/>
  </cols>
  <sheetData>
    <row r="1" spans="1:15" s="1" customFormat="1" ht="12.75">
      <c r="A1" s="585" t="s">
        <v>1320</v>
      </c>
      <c r="B1" s="585"/>
      <c r="C1" s="585"/>
      <c r="D1" s="585"/>
      <c r="E1" s="585"/>
      <c r="F1" s="585"/>
      <c r="G1" s="585"/>
      <c r="H1" s="585"/>
      <c r="I1" s="585"/>
      <c r="J1" s="585"/>
      <c r="K1" s="585"/>
      <c r="L1" s="585"/>
      <c r="M1" s="585"/>
      <c r="N1" s="585"/>
      <c r="O1" s="585"/>
    </row>
    <row r="2" spans="1:15" s="360" customFormat="1" ht="24" customHeight="1">
      <c r="A2" s="571" t="s">
        <v>1354</v>
      </c>
      <c r="B2" s="571"/>
      <c r="C2" s="571"/>
      <c r="D2" s="571"/>
      <c r="E2" s="571"/>
      <c r="F2" s="571"/>
      <c r="G2" s="571"/>
      <c r="H2" s="571"/>
      <c r="I2" s="571"/>
      <c r="J2" s="571"/>
      <c r="K2" s="571"/>
      <c r="L2" s="571"/>
      <c r="M2" s="571"/>
      <c r="N2" s="571"/>
      <c r="O2" s="571"/>
    </row>
    <row r="3" spans="1:15" s="4" customFormat="1" ht="24" customHeight="1" thickBot="1">
      <c r="A3" s="44"/>
      <c r="B3" s="44"/>
      <c r="C3" s="44"/>
      <c r="D3" s="44"/>
      <c r="E3" s="44"/>
      <c r="F3" s="44"/>
      <c r="G3" s="44"/>
      <c r="H3" s="44"/>
      <c r="I3" s="44"/>
      <c r="J3" s="44"/>
      <c r="K3" s="44"/>
      <c r="L3" s="44"/>
      <c r="M3" s="44"/>
      <c r="N3" s="44"/>
      <c r="O3" s="110"/>
    </row>
    <row r="4" spans="1:15" ht="9.75" thickBot="1">
      <c r="A4" s="550" t="s">
        <v>6</v>
      </c>
      <c r="B4" s="200">
        <v>42186</v>
      </c>
      <c r="C4" s="200">
        <v>42217</v>
      </c>
      <c r="D4" s="200">
        <v>42248</v>
      </c>
      <c r="E4" s="200">
        <v>42278</v>
      </c>
      <c r="F4" s="200">
        <v>42309</v>
      </c>
      <c r="G4" s="200">
        <v>42339</v>
      </c>
      <c r="H4" s="200">
        <v>42370</v>
      </c>
      <c r="I4" s="200">
        <v>42401</v>
      </c>
      <c r="J4" s="200">
        <v>42430</v>
      </c>
      <c r="K4" s="200">
        <v>42461</v>
      </c>
      <c r="L4" s="200">
        <v>42491</v>
      </c>
      <c r="M4" s="200">
        <v>42522</v>
      </c>
      <c r="N4" s="200">
        <v>42552</v>
      </c>
      <c r="O4" s="47" t="s">
        <v>354</v>
      </c>
    </row>
    <row r="5" spans="1:15">
      <c r="A5" s="201" t="s">
        <v>939</v>
      </c>
      <c r="B5" s="202"/>
      <c r="C5" s="202"/>
      <c r="D5" s="202"/>
      <c r="E5" s="202"/>
      <c r="F5" s="202"/>
      <c r="G5" s="202"/>
      <c r="H5" s="202"/>
      <c r="I5" s="202"/>
      <c r="J5" s="202"/>
      <c r="K5" s="202"/>
      <c r="L5" s="202"/>
      <c r="M5" s="202"/>
      <c r="N5" s="202"/>
      <c r="O5" s="203" t="s">
        <v>966</v>
      </c>
    </row>
    <row r="6" spans="1:15">
      <c r="A6" s="204" t="s">
        <v>940</v>
      </c>
      <c r="B6" s="23"/>
      <c r="C6" s="23"/>
      <c r="D6" s="23"/>
      <c r="E6" s="23"/>
      <c r="F6" s="23"/>
      <c r="G6" s="23"/>
      <c r="H6" s="23"/>
      <c r="I6" s="23"/>
      <c r="J6" s="23"/>
      <c r="K6" s="23"/>
      <c r="L6" s="23"/>
      <c r="M6" s="23"/>
      <c r="N6" s="23"/>
      <c r="O6" s="205" t="s">
        <v>967</v>
      </c>
    </row>
    <row r="7" spans="1:15">
      <c r="A7" s="206" t="s">
        <v>936</v>
      </c>
      <c r="B7" s="76">
        <v>288.78597745000002</v>
      </c>
      <c r="C7" s="76">
        <v>330.04325668000001</v>
      </c>
      <c r="D7" s="76">
        <v>372.84984055999996</v>
      </c>
      <c r="E7" s="76">
        <v>417.34573025999993</v>
      </c>
      <c r="F7" s="76">
        <v>461.44076761999997</v>
      </c>
      <c r="G7" s="76">
        <v>520.57524912999997</v>
      </c>
      <c r="H7" s="76">
        <v>66.447459309999985</v>
      </c>
      <c r="I7" s="76">
        <v>118.71817699</v>
      </c>
      <c r="J7" s="76">
        <v>190.1783556</v>
      </c>
      <c r="K7" s="76">
        <v>251.48383568999998</v>
      </c>
      <c r="L7" s="76">
        <v>312.3671651599999</v>
      </c>
      <c r="M7" s="76">
        <v>387.38364103999987</v>
      </c>
      <c r="N7" s="76">
        <v>443.91319768000011</v>
      </c>
      <c r="O7" s="194" t="s">
        <v>565</v>
      </c>
    </row>
    <row r="8" spans="1:15" ht="18">
      <c r="A8" s="206" t="s">
        <v>937</v>
      </c>
      <c r="B8" s="76">
        <v>0.25811000000000001</v>
      </c>
      <c r="C8" s="76">
        <v>0.29127999999999998</v>
      </c>
      <c r="D8" s="76">
        <v>0.32351400000000002</v>
      </c>
      <c r="E8" s="76">
        <v>0.35433999999999999</v>
      </c>
      <c r="F8" s="76">
        <v>0.38968999999999998</v>
      </c>
      <c r="G8" s="76">
        <v>0.41705999999999999</v>
      </c>
      <c r="H8" s="76">
        <v>2.6821000000000001E-2</v>
      </c>
      <c r="I8" s="76">
        <v>2.6821000000000001E-2</v>
      </c>
      <c r="J8" s="76">
        <v>8.2945970000000008E-2</v>
      </c>
      <c r="K8" s="76">
        <v>8.2945970000000008E-2</v>
      </c>
      <c r="L8" s="76">
        <v>0.17127999999999999</v>
      </c>
      <c r="M8" s="76">
        <v>0.19961000000000001</v>
      </c>
      <c r="N8" s="76">
        <v>0.22525999999999999</v>
      </c>
      <c r="O8" s="194" t="s">
        <v>566</v>
      </c>
    </row>
    <row r="9" spans="1:15" ht="27">
      <c r="A9" s="206" t="s">
        <v>938</v>
      </c>
      <c r="B9" s="76">
        <v>0</v>
      </c>
      <c r="C9" s="76">
        <v>0</v>
      </c>
      <c r="D9" s="76">
        <v>0</v>
      </c>
      <c r="E9" s="76">
        <v>0</v>
      </c>
      <c r="F9" s="76">
        <v>0</v>
      </c>
      <c r="G9" s="76">
        <v>0</v>
      </c>
      <c r="H9" s="76">
        <v>0.13200000000000001</v>
      </c>
      <c r="I9" s="76">
        <v>0.21368000000000001</v>
      </c>
      <c r="J9" s="76">
        <v>0</v>
      </c>
      <c r="K9" s="76">
        <v>0</v>
      </c>
      <c r="L9" s="76">
        <v>0</v>
      </c>
      <c r="M9" s="76">
        <v>0</v>
      </c>
      <c r="N9" s="76">
        <v>0</v>
      </c>
      <c r="O9" s="194" t="s">
        <v>567</v>
      </c>
    </row>
    <row r="10" spans="1:15">
      <c r="A10" s="206" t="s">
        <v>129</v>
      </c>
      <c r="B10" s="76">
        <v>289.04408745000001</v>
      </c>
      <c r="C10" s="76">
        <v>330.33453668000004</v>
      </c>
      <c r="D10" s="76">
        <v>373.17335455999995</v>
      </c>
      <c r="E10" s="76">
        <v>417.70007025999996</v>
      </c>
      <c r="F10" s="76">
        <v>461.83045762</v>
      </c>
      <c r="G10" s="76">
        <v>520.99230912999997</v>
      </c>
      <c r="H10" s="76">
        <v>66.606280309999988</v>
      </c>
      <c r="I10" s="76">
        <v>118.95867799000003</v>
      </c>
      <c r="J10" s="76">
        <v>190.26130157</v>
      </c>
      <c r="K10" s="76">
        <v>251.56678165999998</v>
      </c>
      <c r="L10" s="76">
        <v>312.53844515999992</v>
      </c>
      <c r="M10" s="76">
        <v>387.58325103999999</v>
      </c>
      <c r="N10" s="76">
        <v>444.1384576800001</v>
      </c>
      <c r="O10" s="194" t="s">
        <v>502</v>
      </c>
    </row>
    <row r="11" spans="1:15">
      <c r="A11" s="180" t="s">
        <v>941</v>
      </c>
      <c r="B11" s="76">
        <v>2.2024733599999999</v>
      </c>
      <c r="C11" s="76">
        <v>2.4220052299999999</v>
      </c>
      <c r="D11" s="76">
        <v>2.65162108</v>
      </c>
      <c r="E11" s="76">
        <v>2.8678817300000001</v>
      </c>
      <c r="F11" s="76">
        <v>3.37863794</v>
      </c>
      <c r="G11" s="76">
        <v>3.72456385</v>
      </c>
      <c r="H11" s="76">
        <v>0.18348387999999999</v>
      </c>
      <c r="I11" s="76">
        <v>0.45834462000000004</v>
      </c>
      <c r="J11" s="76">
        <v>0.87799427000000008</v>
      </c>
      <c r="K11" s="76">
        <v>1.1982002500000002</v>
      </c>
      <c r="L11" s="76">
        <v>0.76359024999999991</v>
      </c>
      <c r="M11" s="76">
        <v>0.86946783000000005</v>
      </c>
      <c r="N11" s="76">
        <v>0.84911782999999996</v>
      </c>
      <c r="O11" s="190" t="s">
        <v>985</v>
      </c>
    </row>
    <row r="12" spans="1:15" ht="18">
      <c r="A12" s="180" t="s">
        <v>942</v>
      </c>
      <c r="B12" s="76">
        <v>11.22030036</v>
      </c>
      <c r="C12" s="76">
        <v>12.536094329999999</v>
      </c>
      <c r="D12" s="76">
        <v>14.04914752</v>
      </c>
      <c r="E12" s="76">
        <v>16.002086210000002</v>
      </c>
      <c r="F12" s="76">
        <v>17.033859580000001</v>
      </c>
      <c r="G12" s="76">
        <v>17.947144090000002</v>
      </c>
      <c r="H12" s="76">
        <v>2.1385912900000004</v>
      </c>
      <c r="I12" s="76">
        <v>3.7296818199999997</v>
      </c>
      <c r="J12" s="76">
        <v>5.5844093800000003</v>
      </c>
      <c r="K12" s="76">
        <v>7.9485845899999994</v>
      </c>
      <c r="L12" s="76">
        <v>10.324502769999999</v>
      </c>
      <c r="M12" s="76">
        <v>12.278353370000001</v>
      </c>
      <c r="N12" s="76">
        <v>15.680165219999999</v>
      </c>
      <c r="O12" s="190" t="s">
        <v>986</v>
      </c>
    </row>
    <row r="13" spans="1:15" ht="18">
      <c r="A13" s="180" t="s">
        <v>943</v>
      </c>
      <c r="B13" s="76">
        <v>0.28774</v>
      </c>
      <c r="C13" s="76">
        <v>0.31138547</v>
      </c>
      <c r="D13" s="76">
        <v>0.34658262000000001</v>
      </c>
      <c r="E13" s="76">
        <v>0.38239886000000001</v>
      </c>
      <c r="F13" s="76">
        <v>0.38239886000000001</v>
      </c>
      <c r="G13" s="76">
        <v>0.54819099999999998</v>
      </c>
      <c r="H13" s="76">
        <v>-5.3019779999999996E-2</v>
      </c>
      <c r="I13" s="76">
        <v>0.38999765000000003</v>
      </c>
      <c r="J13" s="76">
        <v>0.85202199999999995</v>
      </c>
      <c r="K13" s="76">
        <v>1.0170744600000001</v>
      </c>
      <c r="L13" s="76">
        <v>1.2098171099999999</v>
      </c>
      <c r="M13" s="76">
        <v>1.26982456</v>
      </c>
      <c r="N13" s="76">
        <v>1.4173465900000002</v>
      </c>
      <c r="O13" s="190" t="s">
        <v>987</v>
      </c>
    </row>
    <row r="14" spans="1:15" ht="18">
      <c r="A14" s="180" t="s">
        <v>944</v>
      </c>
      <c r="B14" s="76">
        <v>35.518428110000002</v>
      </c>
      <c r="C14" s="76">
        <v>40.233832559999996</v>
      </c>
      <c r="D14" s="76">
        <v>44.808031160000006</v>
      </c>
      <c r="E14" s="76">
        <v>49.002831940000007</v>
      </c>
      <c r="F14" s="76">
        <v>56.014682530000002</v>
      </c>
      <c r="G14" s="76">
        <v>65.413735389999999</v>
      </c>
      <c r="H14" s="76">
        <v>13.447198910000001</v>
      </c>
      <c r="I14" s="76">
        <v>21.630668580000002</v>
      </c>
      <c r="J14" s="76">
        <v>39.762551620000004</v>
      </c>
      <c r="K14" s="76">
        <v>35.532563699999997</v>
      </c>
      <c r="L14" s="76">
        <v>44.383498590000002</v>
      </c>
      <c r="M14" s="76">
        <v>45.533264299999999</v>
      </c>
      <c r="N14" s="76">
        <v>48.047169440000005</v>
      </c>
      <c r="O14" s="190" t="s">
        <v>988</v>
      </c>
    </row>
    <row r="15" spans="1:15" ht="18">
      <c r="A15" s="180" t="s">
        <v>951</v>
      </c>
      <c r="B15" s="76">
        <v>53.880316079999993</v>
      </c>
      <c r="C15" s="76">
        <v>59.754426079999988</v>
      </c>
      <c r="D15" s="76">
        <v>67.57530804999999</v>
      </c>
      <c r="E15" s="76">
        <v>91.72824528999999</v>
      </c>
      <c r="F15" s="76">
        <v>95.714896259999989</v>
      </c>
      <c r="G15" s="76">
        <v>108.03146856000002</v>
      </c>
      <c r="H15" s="76">
        <v>8.874440700000001</v>
      </c>
      <c r="I15" s="76">
        <v>17.24246677</v>
      </c>
      <c r="J15" s="76">
        <v>27.707440929999994</v>
      </c>
      <c r="K15" s="76">
        <v>39.294879800000004</v>
      </c>
      <c r="L15" s="76">
        <v>47.798298819999999</v>
      </c>
      <c r="M15" s="76">
        <v>56.899309710000018</v>
      </c>
      <c r="N15" s="76">
        <v>68.626064470000003</v>
      </c>
      <c r="O15" s="190" t="s">
        <v>989</v>
      </c>
    </row>
    <row r="16" spans="1:15">
      <c r="A16" s="207" t="s">
        <v>130</v>
      </c>
      <c r="B16" s="76">
        <v>392.15334543000006</v>
      </c>
      <c r="C16" s="76">
        <v>445.59228046999999</v>
      </c>
      <c r="D16" s="76">
        <v>502.60404505999998</v>
      </c>
      <c r="E16" s="76">
        <v>577.68351442000005</v>
      </c>
      <c r="F16" s="76">
        <v>634.35493289999988</v>
      </c>
      <c r="G16" s="76">
        <v>716.65741212</v>
      </c>
      <c r="H16" s="76">
        <v>91.196975449999996</v>
      </c>
      <c r="I16" s="76">
        <v>162.40983755000002</v>
      </c>
      <c r="J16" s="76">
        <v>265.04571991999995</v>
      </c>
      <c r="K16" s="76">
        <v>336.55808462999994</v>
      </c>
      <c r="L16" s="76">
        <v>417.01815285999999</v>
      </c>
      <c r="M16" s="76">
        <v>504.43347096000008</v>
      </c>
      <c r="N16" s="76">
        <v>578.75832134999996</v>
      </c>
      <c r="O16" s="208" t="s">
        <v>503</v>
      </c>
    </row>
    <row r="17" spans="1:15">
      <c r="A17" s="209" t="s">
        <v>945</v>
      </c>
      <c r="B17" s="76"/>
      <c r="C17" s="76"/>
      <c r="D17" s="76"/>
      <c r="E17" s="76"/>
      <c r="F17" s="76"/>
      <c r="G17" s="76"/>
      <c r="H17" s="76"/>
      <c r="I17" s="76"/>
      <c r="J17" s="76"/>
      <c r="K17" s="76"/>
      <c r="L17" s="76"/>
      <c r="M17" s="76"/>
      <c r="N17" s="76"/>
      <c r="O17" s="210" t="s">
        <v>990</v>
      </c>
    </row>
    <row r="18" spans="1:15">
      <c r="A18" s="204" t="s">
        <v>946</v>
      </c>
      <c r="B18" s="76"/>
      <c r="C18" s="76"/>
      <c r="D18" s="76"/>
      <c r="E18" s="76"/>
      <c r="F18" s="76"/>
      <c r="G18" s="76"/>
      <c r="H18" s="76"/>
      <c r="I18" s="76"/>
      <c r="J18" s="76"/>
      <c r="K18" s="76"/>
      <c r="L18" s="76"/>
      <c r="M18" s="76"/>
      <c r="N18" s="76"/>
      <c r="O18" s="205" t="s">
        <v>991</v>
      </c>
    </row>
    <row r="19" spans="1:15">
      <c r="A19" s="206" t="s">
        <v>952</v>
      </c>
      <c r="B19" s="76">
        <v>107.79551191999998</v>
      </c>
      <c r="C19" s="76">
        <v>124.08473858000001</v>
      </c>
      <c r="D19" s="76">
        <v>141.93124363999999</v>
      </c>
      <c r="E19" s="76">
        <v>159.18804621999999</v>
      </c>
      <c r="F19" s="76">
        <v>177.05156940000001</v>
      </c>
      <c r="G19" s="76">
        <v>198.00089520000003</v>
      </c>
      <c r="H19" s="76">
        <v>22.843378910000002</v>
      </c>
      <c r="I19" s="76">
        <v>41.931334960000001</v>
      </c>
      <c r="J19" s="76">
        <v>68.535464919999995</v>
      </c>
      <c r="K19" s="76">
        <v>89.86496855</v>
      </c>
      <c r="L19" s="76">
        <v>110.22625589</v>
      </c>
      <c r="M19" s="76">
        <v>137.66617398999998</v>
      </c>
      <c r="N19" s="76">
        <v>155.47793661999998</v>
      </c>
      <c r="O19" s="194" t="s">
        <v>568</v>
      </c>
    </row>
    <row r="20" spans="1:15">
      <c r="A20" s="206" t="s">
        <v>953</v>
      </c>
      <c r="B20" s="76">
        <v>8.322019169999999</v>
      </c>
      <c r="C20" s="76">
        <v>10.561698260000002</v>
      </c>
      <c r="D20" s="76">
        <v>12.53520969</v>
      </c>
      <c r="E20" s="76">
        <v>14.793865649999999</v>
      </c>
      <c r="F20" s="76">
        <v>-1.3218700000000002E-3</v>
      </c>
      <c r="G20" s="76">
        <v>-1.3218700000000002E-3</v>
      </c>
      <c r="H20" s="76">
        <v>0</v>
      </c>
      <c r="I20" s="76">
        <v>0</v>
      </c>
      <c r="J20" s="76">
        <v>0</v>
      </c>
      <c r="K20" s="76">
        <v>0</v>
      </c>
      <c r="L20" s="76">
        <v>0</v>
      </c>
      <c r="M20" s="76">
        <v>0</v>
      </c>
      <c r="N20" s="76">
        <v>0</v>
      </c>
      <c r="O20" s="194" t="s">
        <v>569</v>
      </c>
    </row>
    <row r="21" spans="1:15">
      <c r="A21" s="206" t="s">
        <v>954</v>
      </c>
      <c r="B21" s="76">
        <v>15.376224929999999</v>
      </c>
      <c r="C21" s="76">
        <v>17.973479189999999</v>
      </c>
      <c r="D21" s="76">
        <v>20.342354149999995</v>
      </c>
      <c r="E21" s="76">
        <v>22.768608029999999</v>
      </c>
      <c r="F21" s="76">
        <v>41.066226839999999</v>
      </c>
      <c r="G21" s="76">
        <v>44.096900939999998</v>
      </c>
      <c r="H21" s="76">
        <v>4.49308934</v>
      </c>
      <c r="I21" s="76">
        <v>8.4369075300000009</v>
      </c>
      <c r="J21" s="76">
        <v>13.431765710000001</v>
      </c>
      <c r="K21" s="76">
        <v>17.081861079999999</v>
      </c>
      <c r="L21" s="76">
        <v>23.25956098</v>
      </c>
      <c r="M21" s="76">
        <v>28.476897600000001</v>
      </c>
      <c r="N21" s="76">
        <v>34.341702729999994</v>
      </c>
      <c r="O21" s="194" t="s">
        <v>570</v>
      </c>
    </row>
    <row r="22" spans="1:15">
      <c r="A22" s="206" t="s">
        <v>950</v>
      </c>
      <c r="B22" s="76">
        <v>3.2707771800000001</v>
      </c>
      <c r="C22" s="76">
        <v>3.6650283399999997</v>
      </c>
      <c r="D22" s="76">
        <v>4.1261112600000001</v>
      </c>
      <c r="E22" s="76">
        <v>4.6266045099999999</v>
      </c>
      <c r="F22" s="76">
        <v>5.1740719200000003</v>
      </c>
      <c r="G22" s="76">
        <v>5.7002219699999994</v>
      </c>
      <c r="H22" s="76">
        <v>1.02193098</v>
      </c>
      <c r="I22" s="76">
        <v>1.59694223</v>
      </c>
      <c r="J22" s="76">
        <v>2.3666886300000001</v>
      </c>
      <c r="K22" s="76">
        <v>2.6915725999999998</v>
      </c>
      <c r="L22" s="76">
        <v>3.74104671</v>
      </c>
      <c r="M22" s="76">
        <v>4.5264914599999999</v>
      </c>
      <c r="N22" s="76">
        <v>5.1842964599999997</v>
      </c>
      <c r="O22" s="194" t="s">
        <v>571</v>
      </c>
    </row>
    <row r="23" spans="1:15">
      <c r="A23" s="206" t="s">
        <v>955</v>
      </c>
      <c r="B23" s="76">
        <v>134.76453321</v>
      </c>
      <c r="C23" s="76">
        <v>156.28494436999998</v>
      </c>
      <c r="D23" s="76">
        <v>178.93491874999998</v>
      </c>
      <c r="E23" s="76">
        <v>201.37712442</v>
      </c>
      <c r="F23" s="76">
        <v>223.29054628999998</v>
      </c>
      <c r="G23" s="76">
        <v>247.79669624999997</v>
      </c>
      <c r="H23" s="76">
        <v>28.358399240000008</v>
      </c>
      <c r="I23" s="76">
        <v>51.965184719999996</v>
      </c>
      <c r="J23" s="76">
        <v>84.333919269999996</v>
      </c>
      <c r="K23" s="76">
        <v>109.63840224</v>
      </c>
      <c r="L23" s="76">
        <v>137.22686359000002</v>
      </c>
      <c r="M23" s="76">
        <v>170.66956306</v>
      </c>
      <c r="N23" s="76">
        <v>195.00393581</v>
      </c>
      <c r="O23" s="194" t="s">
        <v>504</v>
      </c>
    </row>
    <row r="24" spans="1:15">
      <c r="A24" s="204" t="s">
        <v>947</v>
      </c>
      <c r="B24" s="76">
        <v>7.8773294300000005</v>
      </c>
      <c r="C24" s="76">
        <v>9.1644442599999998</v>
      </c>
      <c r="D24" s="76">
        <v>11.900467559999999</v>
      </c>
      <c r="E24" s="76">
        <v>13.431639010000001</v>
      </c>
      <c r="F24" s="76">
        <v>15.172148739999999</v>
      </c>
      <c r="G24" s="76">
        <v>18.88088926</v>
      </c>
      <c r="H24" s="76">
        <v>2.9592048799999997</v>
      </c>
      <c r="I24" s="76">
        <v>4.2686725400000007</v>
      </c>
      <c r="J24" s="76">
        <v>6.6427188200000007</v>
      </c>
      <c r="K24" s="76">
        <v>8.4512219600000016</v>
      </c>
      <c r="L24" s="76">
        <v>10.02600402</v>
      </c>
      <c r="M24" s="76">
        <v>12.571278450000001</v>
      </c>
      <c r="N24" s="76">
        <v>14.672570690000001</v>
      </c>
      <c r="O24" s="205" t="s">
        <v>992</v>
      </c>
    </row>
    <row r="25" spans="1:15">
      <c r="A25" s="204" t="s">
        <v>948</v>
      </c>
      <c r="B25" s="76">
        <v>16.045640670000001</v>
      </c>
      <c r="C25" s="76">
        <v>18.207146910000002</v>
      </c>
      <c r="D25" s="76">
        <v>20.168909159999998</v>
      </c>
      <c r="E25" s="76">
        <v>25.926637590000006</v>
      </c>
      <c r="F25" s="76">
        <v>28.608710869999999</v>
      </c>
      <c r="G25" s="76">
        <v>32.732815439999996</v>
      </c>
      <c r="H25" s="76">
        <v>2.95764505</v>
      </c>
      <c r="I25" s="76">
        <v>10.62854486</v>
      </c>
      <c r="J25" s="76">
        <v>26.429221719999997</v>
      </c>
      <c r="K25" s="76">
        <v>31.426660249999994</v>
      </c>
      <c r="L25" s="76">
        <v>52.792374929999987</v>
      </c>
      <c r="M25" s="76">
        <v>61.33566360999999</v>
      </c>
      <c r="N25" s="76">
        <v>72.46368357999998</v>
      </c>
      <c r="O25" s="205" t="s">
        <v>993</v>
      </c>
    </row>
    <row r="26" spans="1:15">
      <c r="A26" s="204" t="s">
        <v>956</v>
      </c>
      <c r="B26" s="76">
        <v>104.28971544999999</v>
      </c>
      <c r="C26" s="76">
        <v>119.13562855999999</v>
      </c>
      <c r="D26" s="76">
        <v>135.41850304000005</v>
      </c>
      <c r="E26" s="76">
        <v>146.95531489000004</v>
      </c>
      <c r="F26" s="76">
        <v>159.95657230999998</v>
      </c>
      <c r="G26" s="76">
        <v>180.67635051999997</v>
      </c>
      <c r="H26" s="76">
        <v>15.78443556</v>
      </c>
      <c r="I26" s="76">
        <v>31.063612950000003</v>
      </c>
      <c r="J26" s="76">
        <v>47.533819600000008</v>
      </c>
      <c r="K26" s="76">
        <v>66.787133280000006</v>
      </c>
      <c r="L26" s="76">
        <v>86.651160609999963</v>
      </c>
      <c r="M26" s="76">
        <v>107.95553489000001</v>
      </c>
      <c r="N26" s="76">
        <v>131.88833453000001</v>
      </c>
      <c r="O26" s="205" t="s">
        <v>994</v>
      </c>
    </row>
    <row r="27" spans="1:15">
      <c r="A27" s="204" t="s">
        <v>949</v>
      </c>
      <c r="B27" s="76">
        <v>-4.2639720599999995</v>
      </c>
      <c r="C27" s="76">
        <v>-6.2423094699999995</v>
      </c>
      <c r="D27" s="76">
        <v>-6.7789242300000021</v>
      </c>
      <c r="E27" s="76">
        <v>-6.8375806000000017</v>
      </c>
      <c r="F27" s="76">
        <v>-6.7768103099999992</v>
      </c>
      <c r="G27" s="76">
        <v>-6.7200988899999992</v>
      </c>
      <c r="H27" s="76">
        <v>0.47652610000000001</v>
      </c>
      <c r="I27" s="76">
        <v>2.0420232600000001</v>
      </c>
      <c r="J27" s="76">
        <v>1.4597927099999999</v>
      </c>
      <c r="K27" s="76">
        <v>14.87137929</v>
      </c>
      <c r="L27" s="76">
        <v>-1.8259110200000004</v>
      </c>
      <c r="M27" s="76">
        <v>-2.4558484100000002</v>
      </c>
      <c r="N27" s="76">
        <v>-3.6689462199999991</v>
      </c>
      <c r="O27" s="205" t="s">
        <v>995</v>
      </c>
    </row>
    <row r="28" spans="1:15">
      <c r="A28" s="207" t="s">
        <v>131</v>
      </c>
      <c r="B28" s="76">
        <v>258.71324678000002</v>
      </c>
      <c r="C28" s="76">
        <v>296.54985477999998</v>
      </c>
      <c r="D28" s="76">
        <v>339.64387442000009</v>
      </c>
      <c r="E28" s="76">
        <v>380.85313545000002</v>
      </c>
      <c r="F28" s="76">
        <v>420.25116800999996</v>
      </c>
      <c r="G28" s="76">
        <v>473.36665271999999</v>
      </c>
      <c r="H28" s="76">
        <v>50.536210950000005</v>
      </c>
      <c r="I28" s="76">
        <v>99.968038470000025</v>
      </c>
      <c r="J28" s="76">
        <v>166.39947227000002</v>
      </c>
      <c r="K28" s="76">
        <v>231.17479719000008</v>
      </c>
      <c r="L28" s="76">
        <v>284.87049231999998</v>
      </c>
      <c r="M28" s="76">
        <v>350.07619175000002</v>
      </c>
      <c r="N28" s="76">
        <v>410.35957852999996</v>
      </c>
      <c r="O28" s="208" t="s">
        <v>505</v>
      </c>
    </row>
    <row r="29" spans="1:15" ht="18">
      <c r="A29" s="211" t="s">
        <v>957</v>
      </c>
      <c r="B29" s="76">
        <v>0</v>
      </c>
      <c r="C29" s="76">
        <v>0</v>
      </c>
      <c r="D29" s="76">
        <v>0</v>
      </c>
      <c r="E29" s="76">
        <v>0</v>
      </c>
      <c r="F29" s="76">
        <v>0</v>
      </c>
      <c r="G29" s="76">
        <v>0.37863000000000002</v>
      </c>
      <c r="H29" s="76">
        <v>0</v>
      </c>
      <c r="I29" s="76">
        <v>4.3486499999999999E-3</v>
      </c>
      <c r="J29" s="76">
        <v>0</v>
      </c>
      <c r="K29" s="76">
        <v>0</v>
      </c>
      <c r="L29" s="76">
        <v>0</v>
      </c>
      <c r="M29" s="76">
        <v>0</v>
      </c>
      <c r="N29" s="76">
        <v>0</v>
      </c>
      <c r="O29" s="184" t="s">
        <v>996</v>
      </c>
    </row>
    <row r="30" spans="1:15">
      <c r="A30" s="211" t="s">
        <v>958</v>
      </c>
      <c r="B30" s="76">
        <v>6.0248045600000006</v>
      </c>
      <c r="C30" s="76">
        <v>8.8016383299999976</v>
      </c>
      <c r="D30" s="76">
        <v>13.518218999999998</v>
      </c>
      <c r="E30" s="76">
        <v>16.4849149</v>
      </c>
      <c r="F30" s="76">
        <v>17.896052989999998</v>
      </c>
      <c r="G30" s="76">
        <v>25.80777797</v>
      </c>
      <c r="H30" s="76">
        <v>4.4694075099999999</v>
      </c>
      <c r="I30" s="76">
        <v>4.5936404500000005</v>
      </c>
      <c r="J30" s="76">
        <v>7.7301285000000011</v>
      </c>
      <c r="K30" s="76">
        <v>6.4689389599999982</v>
      </c>
      <c r="L30" s="76">
        <v>7.9792152099999996</v>
      </c>
      <c r="M30" s="76">
        <v>4.3399422799999998</v>
      </c>
      <c r="N30" s="76">
        <v>6.0477011400000009</v>
      </c>
      <c r="O30" s="184" t="s">
        <v>997</v>
      </c>
    </row>
    <row r="31" spans="1:15">
      <c r="A31" s="179" t="s">
        <v>959</v>
      </c>
      <c r="B31" s="76">
        <v>139.46490319</v>
      </c>
      <c r="C31" s="76">
        <v>157.84406400000003</v>
      </c>
      <c r="D31" s="76">
        <v>176.47838963999999</v>
      </c>
      <c r="E31" s="76">
        <v>213.31529381999997</v>
      </c>
      <c r="F31" s="76">
        <v>231.99981786000004</v>
      </c>
      <c r="G31" s="76">
        <v>269.47716736999996</v>
      </c>
      <c r="H31" s="76">
        <v>45.130171959999991</v>
      </c>
      <c r="I31" s="76">
        <v>67.039788169999994</v>
      </c>
      <c r="J31" s="76">
        <v>106.37637616000002</v>
      </c>
      <c r="K31" s="76">
        <v>111.85222635000001</v>
      </c>
      <c r="L31" s="76">
        <v>140.1268757</v>
      </c>
      <c r="M31" s="76">
        <v>158.69722144000002</v>
      </c>
      <c r="N31" s="76">
        <v>174.44644391999998</v>
      </c>
      <c r="O31" s="184" t="s">
        <v>998</v>
      </c>
    </row>
    <row r="32" spans="1:15">
      <c r="A32" s="179" t="s">
        <v>960</v>
      </c>
      <c r="B32" s="76">
        <v>1.1755283800000003</v>
      </c>
      <c r="C32" s="76">
        <v>0.87325847000000001</v>
      </c>
      <c r="D32" s="76">
        <v>1.35358837</v>
      </c>
      <c r="E32" s="76">
        <v>1.9770281399999998</v>
      </c>
      <c r="F32" s="76">
        <v>2.0108096600000001</v>
      </c>
      <c r="G32" s="76">
        <v>2.4815410400000002</v>
      </c>
      <c r="H32" s="76">
        <v>0.74086032000000002</v>
      </c>
      <c r="I32" s="76">
        <v>0.95460484000000001</v>
      </c>
      <c r="J32" s="76">
        <v>1.29834107</v>
      </c>
      <c r="K32" s="76">
        <v>1.0735724099999999</v>
      </c>
      <c r="L32" s="76">
        <v>1.3768331300000001</v>
      </c>
      <c r="M32" s="76">
        <v>1.5173617799999999</v>
      </c>
      <c r="N32" s="76">
        <v>2.0259074699999999</v>
      </c>
      <c r="O32" s="184" t="s">
        <v>960</v>
      </c>
    </row>
    <row r="33" spans="1:15">
      <c r="A33" s="209" t="s">
        <v>961</v>
      </c>
      <c r="B33" s="76">
        <v>138.28937480000002</v>
      </c>
      <c r="C33" s="76">
        <v>156.97080553000004</v>
      </c>
      <c r="D33" s="76">
        <v>175.12480127000001</v>
      </c>
      <c r="E33" s="76">
        <v>211.33826567999998</v>
      </c>
      <c r="F33" s="76">
        <v>229.9890082</v>
      </c>
      <c r="G33" s="76">
        <v>266.99562632999999</v>
      </c>
      <c r="H33" s="76">
        <v>44.389311629999987</v>
      </c>
      <c r="I33" s="76">
        <v>66.085183319999999</v>
      </c>
      <c r="J33" s="76">
        <v>105.07803508000003</v>
      </c>
      <c r="K33" s="76">
        <v>110.77865393000002</v>
      </c>
      <c r="L33" s="76">
        <v>138.75004257000003</v>
      </c>
      <c r="M33" s="76">
        <v>157.17985965000003</v>
      </c>
      <c r="N33" s="76">
        <v>172.42053644999996</v>
      </c>
      <c r="O33" s="210" t="s">
        <v>999</v>
      </c>
    </row>
    <row r="34" spans="1:15">
      <c r="A34" s="179" t="s">
        <v>962</v>
      </c>
      <c r="B34" s="76">
        <v>10.02601387</v>
      </c>
      <c r="C34" s="76">
        <v>11.363552399999998</v>
      </c>
      <c r="D34" s="76">
        <v>12.895146559999999</v>
      </c>
      <c r="E34" s="76">
        <v>16.339588320000001</v>
      </c>
      <c r="F34" s="76">
        <v>19.230246230000002</v>
      </c>
      <c r="G34" s="76">
        <v>22.343034849999999</v>
      </c>
      <c r="H34" s="76">
        <v>2.0920534800000001</v>
      </c>
      <c r="I34" s="76">
        <v>3.6772839899999998</v>
      </c>
      <c r="J34" s="76">
        <v>5.5068496099999997</v>
      </c>
      <c r="K34" s="76">
        <v>6.1467916499999991</v>
      </c>
      <c r="L34" s="76">
        <v>7.5737374199999996</v>
      </c>
      <c r="M34" s="76">
        <v>7.47100936</v>
      </c>
      <c r="N34" s="76">
        <v>11.41209634</v>
      </c>
      <c r="O34" s="212" t="s">
        <v>1000</v>
      </c>
    </row>
    <row r="35" spans="1:15">
      <c r="A35" s="179" t="s">
        <v>963</v>
      </c>
      <c r="B35" s="76">
        <v>128.26336092000003</v>
      </c>
      <c r="C35" s="76">
        <v>145.60725312</v>
      </c>
      <c r="D35" s="76">
        <v>162.22965469999997</v>
      </c>
      <c r="E35" s="76">
        <v>194.99867734999998</v>
      </c>
      <c r="F35" s="76">
        <v>210.75876195000001</v>
      </c>
      <c r="G35" s="76">
        <v>244.65259147999998</v>
      </c>
      <c r="H35" s="76">
        <v>42.29725813999999</v>
      </c>
      <c r="I35" s="76">
        <v>62.407899319999991</v>
      </c>
      <c r="J35" s="76">
        <v>99.571185470000032</v>
      </c>
      <c r="K35" s="76">
        <v>104.63186228000001</v>
      </c>
      <c r="L35" s="76">
        <v>131.17630513000003</v>
      </c>
      <c r="M35" s="76">
        <v>149.70885028000001</v>
      </c>
      <c r="N35" s="76">
        <v>161.00844009999997</v>
      </c>
      <c r="O35" s="212" t="s">
        <v>1003</v>
      </c>
    </row>
    <row r="36" spans="1:15">
      <c r="A36" s="179" t="s">
        <v>964</v>
      </c>
      <c r="B36" s="76">
        <v>0</v>
      </c>
      <c r="C36" s="76">
        <v>0</v>
      </c>
      <c r="D36" s="76">
        <v>0</v>
      </c>
      <c r="E36" s="76">
        <v>0</v>
      </c>
      <c r="F36" s="76">
        <v>0</v>
      </c>
      <c r="G36" s="76">
        <v>-7.2844160000000005E-2</v>
      </c>
      <c r="H36" s="76">
        <v>0</v>
      </c>
      <c r="I36" s="76">
        <v>0</v>
      </c>
      <c r="J36" s="76">
        <v>0</v>
      </c>
      <c r="K36" s="76">
        <v>0</v>
      </c>
      <c r="L36" s="76">
        <v>0</v>
      </c>
      <c r="M36" s="76">
        <v>0</v>
      </c>
      <c r="N36" s="76">
        <v>0</v>
      </c>
      <c r="O36" s="212" t="s">
        <v>1001</v>
      </c>
    </row>
    <row r="37" spans="1:15" s="114" customFormat="1" ht="9.75" thickBot="1">
      <c r="A37" s="209" t="s">
        <v>965</v>
      </c>
      <c r="B37" s="112">
        <v>128.26336092000003</v>
      </c>
      <c r="C37" s="112">
        <v>145.60725312</v>
      </c>
      <c r="D37" s="112">
        <v>162.22965469999997</v>
      </c>
      <c r="E37" s="112">
        <v>194.99867734999998</v>
      </c>
      <c r="F37" s="112">
        <v>210.75876195000001</v>
      </c>
      <c r="G37" s="112">
        <v>244.57974732</v>
      </c>
      <c r="H37" s="112">
        <v>42.29725813999999</v>
      </c>
      <c r="I37" s="112">
        <v>62.407899319999991</v>
      </c>
      <c r="J37" s="112">
        <v>99.571185470000032</v>
      </c>
      <c r="K37" s="112">
        <v>104.63186228000001</v>
      </c>
      <c r="L37" s="112">
        <v>131.17630513000003</v>
      </c>
      <c r="M37" s="112">
        <v>149.70885028000001</v>
      </c>
      <c r="N37" s="112">
        <v>161.00844009999997</v>
      </c>
      <c r="O37" s="210" t="s">
        <v>1002</v>
      </c>
    </row>
    <row r="38" spans="1:15" ht="7.5" customHeight="1" thickBot="1">
      <c r="A38" s="573"/>
      <c r="B38" s="574"/>
      <c r="C38" s="574"/>
      <c r="D38" s="574"/>
      <c r="E38" s="574"/>
      <c r="F38" s="574"/>
      <c r="G38" s="574"/>
      <c r="H38" s="574"/>
      <c r="I38" s="574"/>
      <c r="J38" s="574"/>
      <c r="K38" s="574"/>
      <c r="L38" s="574"/>
      <c r="M38" s="574"/>
      <c r="N38" s="574"/>
      <c r="O38" s="575"/>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C34" sqref="C34"/>
    </sheetView>
  </sheetViews>
  <sheetFormatPr defaultColWidth="9.140625" defaultRowHeight="9"/>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579" t="s">
        <v>1321</v>
      </c>
      <c r="B1" s="580"/>
      <c r="C1" s="580"/>
      <c r="D1" s="580"/>
      <c r="E1" s="580"/>
      <c r="F1" s="580"/>
      <c r="G1" s="580"/>
      <c r="H1" s="580"/>
      <c r="I1" s="580"/>
      <c r="J1" s="580"/>
      <c r="K1" s="580"/>
      <c r="L1" s="580"/>
      <c r="M1" s="580"/>
      <c r="N1" s="580"/>
      <c r="O1" s="581"/>
    </row>
    <row r="2" spans="1:15" s="360" customFormat="1" ht="24" customHeight="1">
      <c r="A2" s="570" t="s">
        <v>1355</v>
      </c>
      <c r="B2" s="571"/>
      <c r="C2" s="571"/>
      <c r="D2" s="571"/>
      <c r="E2" s="571"/>
      <c r="F2" s="571"/>
      <c r="G2" s="571"/>
      <c r="H2" s="571"/>
      <c r="I2" s="571"/>
      <c r="J2" s="571"/>
      <c r="K2" s="571"/>
      <c r="L2" s="571"/>
      <c r="M2" s="571"/>
      <c r="N2" s="571"/>
      <c r="O2" s="572"/>
    </row>
    <row r="3" spans="1:15" s="4" customFormat="1" ht="7.5" customHeight="1" thickBot="1">
      <c r="A3" s="590"/>
      <c r="B3" s="566"/>
      <c r="C3" s="566"/>
      <c r="D3" s="566"/>
      <c r="E3" s="566"/>
      <c r="F3" s="566"/>
      <c r="G3" s="566"/>
      <c r="H3" s="566"/>
      <c r="I3" s="566"/>
      <c r="J3" s="566"/>
      <c r="K3" s="566"/>
      <c r="L3" s="566"/>
      <c r="M3" s="566"/>
      <c r="N3" s="566"/>
      <c r="O3" s="567"/>
    </row>
    <row r="4" spans="1:15" ht="9.75" thickBot="1">
      <c r="A4" s="550" t="s">
        <v>6</v>
      </c>
      <c r="B4" s="200">
        <v>42186</v>
      </c>
      <c r="C4" s="200">
        <v>42217</v>
      </c>
      <c r="D4" s="200">
        <v>42248</v>
      </c>
      <c r="E4" s="200">
        <v>42278</v>
      </c>
      <c r="F4" s="200">
        <v>42309</v>
      </c>
      <c r="G4" s="200">
        <v>42339</v>
      </c>
      <c r="H4" s="200">
        <v>42370</v>
      </c>
      <c r="I4" s="200">
        <v>42401</v>
      </c>
      <c r="J4" s="200">
        <v>42430</v>
      </c>
      <c r="K4" s="200">
        <v>42461</v>
      </c>
      <c r="L4" s="200">
        <v>42491</v>
      </c>
      <c r="M4" s="200">
        <v>42522</v>
      </c>
      <c r="N4" s="200">
        <v>42552</v>
      </c>
      <c r="O4" s="47" t="s">
        <v>354</v>
      </c>
    </row>
    <row r="5" spans="1:15">
      <c r="A5" s="201" t="s">
        <v>939</v>
      </c>
      <c r="B5" s="202"/>
      <c r="C5" s="202"/>
      <c r="D5" s="202"/>
      <c r="E5" s="202"/>
      <c r="F5" s="202"/>
      <c r="G5" s="202"/>
      <c r="H5" s="202"/>
      <c r="I5" s="202"/>
      <c r="J5" s="202"/>
      <c r="K5" s="202"/>
      <c r="L5" s="202"/>
      <c r="M5" s="202"/>
      <c r="N5" s="202"/>
      <c r="O5" s="203" t="s">
        <v>966</v>
      </c>
    </row>
    <row r="6" spans="1:15">
      <c r="A6" s="204" t="s">
        <v>940</v>
      </c>
      <c r="B6" s="23"/>
      <c r="C6" s="23"/>
      <c r="D6" s="23"/>
      <c r="E6" s="23"/>
      <c r="F6" s="23"/>
      <c r="G6" s="23"/>
      <c r="H6" s="23"/>
      <c r="I6" s="23"/>
      <c r="J6" s="23"/>
      <c r="K6" s="23"/>
      <c r="L6" s="23"/>
      <c r="M6" s="23"/>
      <c r="N6" s="23"/>
      <c r="O6" s="205" t="s">
        <v>967</v>
      </c>
    </row>
    <row r="7" spans="1:15">
      <c r="A7" s="206" t="s">
        <v>936</v>
      </c>
      <c r="B7" s="76">
        <v>23.19480922</v>
      </c>
      <c r="C7" s="76">
        <v>25.547328459999996</v>
      </c>
      <c r="D7" s="76">
        <v>28.145452280000001</v>
      </c>
      <c r="E7" s="76">
        <v>32.698622819999997</v>
      </c>
      <c r="F7" s="76">
        <v>35.325368860000005</v>
      </c>
      <c r="G7" s="76">
        <v>41.590318859999996</v>
      </c>
      <c r="H7" s="76">
        <v>7.296457919999999</v>
      </c>
      <c r="I7" s="76">
        <v>10.472380730000001</v>
      </c>
      <c r="J7" s="76">
        <v>12.9192629</v>
      </c>
      <c r="K7" s="76">
        <v>16.12742639</v>
      </c>
      <c r="L7" s="76">
        <v>14.975308030000001</v>
      </c>
      <c r="M7" s="76">
        <v>24.528444929999999</v>
      </c>
      <c r="N7" s="76">
        <v>23.065301559999998</v>
      </c>
      <c r="O7" s="194" t="s">
        <v>565</v>
      </c>
    </row>
    <row r="8" spans="1:15" ht="18">
      <c r="A8" s="206" t="s">
        <v>937</v>
      </c>
      <c r="B8" s="76">
        <v>0</v>
      </c>
      <c r="C8" s="76">
        <v>0</v>
      </c>
      <c r="D8" s="76">
        <v>0</v>
      </c>
      <c r="E8" s="76">
        <v>0</v>
      </c>
      <c r="F8" s="76">
        <v>0</v>
      </c>
      <c r="G8" s="76">
        <v>0</v>
      </c>
      <c r="H8" s="76">
        <v>0</v>
      </c>
      <c r="I8" s="76">
        <v>0</v>
      </c>
      <c r="J8" s="76">
        <v>0</v>
      </c>
      <c r="K8" s="76">
        <v>0</v>
      </c>
      <c r="L8" s="76">
        <v>0</v>
      </c>
      <c r="M8" s="76">
        <v>0</v>
      </c>
      <c r="N8" s="76">
        <v>0</v>
      </c>
      <c r="O8" s="194" t="s">
        <v>566</v>
      </c>
    </row>
    <row r="9" spans="1:15" ht="18">
      <c r="A9" s="206" t="s">
        <v>938</v>
      </c>
      <c r="B9" s="76">
        <v>0</v>
      </c>
      <c r="C9" s="76">
        <v>0</v>
      </c>
      <c r="D9" s="76">
        <v>0</v>
      </c>
      <c r="E9" s="76">
        <v>0</v>
      </c>
      <c r="F9" s="76">
        <v>0</v>
      </c>
      <c r="G9" s="76">
        <v>0</v>
      </c>
      <c r="H9" s="76">
        <v>0</v>
      </c>
      <c r="I9" s="76">
        <v>0</v>
      </c>
      <c r="J9" s="76">
        <v>0</v>
      </c>
      <c r="K9" s="76">
        <v>0</v>
      </c>
      <c r="L9" s="76">
        <v>0</v>
      </c>
      <c r="M9" s="76">
        <v>0</v>
      </c>
      <c r="N9" s="76">
        <v>0</v>
      </c>
      <c r="O9" s="194" t="s">
        <v>567</v>
      </c>
    </row>
    <row r="10" spans="1:15">
      <c r="A10" s="206" t="s">
        <v>129</v>
      </c>
      <c r="B10" s="76">
        <v>23.19480922</v>
      </c>
      <c r="C10" s="76">
        <v>25.547328459999996</v>
      </c>
      <c r="D10" s="76">
        <v>28.145452280000001</v>
      </c>
      <c r="E10" s="76">
        <v>32.698622819999997</v>
      </c>
      <c r="F10" s="76">
        <v>35.325368860000005</v>
      </c>
      <c r="G10" s="76">
        <v>41.590318859999996</v>
      </c>
      <c r="H10" s="76">
        <v>7.296457919999999</v>
      </c>
      <c r="I10" s="76">
        <v>10.472380730000001</v>
      </c>
      <c r="J10" s="76">
        <v>12.9192629</v>
      </c>
      <c r="K10" s="76">
        <v>16.12742639</v>
      </c>
      <c r="L10" s="76">
        <v>14.975308030000001</v>
      </c>
      <c r="M10" s="76">
        <v>24.528444929999999</v>
      </c>
      <c r="N10" s="76">
        <v>23.065301559999998</v>
      </c>
      <c r="O10" s="194" t="s">
        <v>502</v>
      </c>
    </row>
    <row r="11" spans="1:15">
      <c r="A11" s="180" t="s">
        <v>941</v>
      </c>
      <c r="B11" s="76">
        <v>0</v>
      </c>
      <c r="C11" s="76">
        <v>0</v>
      </c>
      <c r="D11" s="76">
        <v>0</v>
      </c>
      <c r="E11" s="76">
        <v>0</v>
      </c>
      <c r="F11" s="76">
        <v>0</v>
      </c>
      <c r="G11" s="76">
        <v>0</v>
      </c>
      <c r="H11" s="76">
        <v>0</v>
      </c>
      <c r="I11" s="76">
        <v>0</v>
      </c>
      <c r="J11" s="76">
        <v>0</v>
      </c>
      <c r="K11" s="76">
        <v>0</v>
      </c>
      <c r="L11" s="76">
        <v>0</v>
      </c>
      <c r="M11" s="76">
        <v>0</v>
      </c>
      <c r="N11" s="76">
        <v>0</v>
      </c>
      <c r="O11" s="190" t="s">
        <v>985</v>
      </c>
    </row>
    <row r="12" spans="1:15" ht="18">
      <c r="A12" s="180" t="s">
        <v>942</v>
      </c>
      <c r="B12" s="76">
        <v>0.39316154999999997</v>
      </c>
      <c r="C12" s="76">
        <v>0.48001433999999993</v>
      </c>
      <c r="D12" s="76">
        <v>1.8591073599999999</v>
      </c>
      <c r="E12" s="76">
        <v>1.7572416</v>
      </c>
      <c r="F12" s="76">
        <v>1.7141371699999999</v>
      </c>
      <c r="G12" s="76">
        <v>1.9232895600000002</v>
      </c>
      <c r="H12" s="76">
        <v>0.34850546000000004</v>
      </c>
      <c r="I12" s="76">
        <v>0.48740352999999997</v>
      </c>
      <c r="J12" s="76">
        <v>0.56289255000000005</v>
      </c>
      <c r="K12" s="76">
        <v>1.0691065399999999</v>
      </c>
      <c r="L12" s="76">
        <v>1.2493053199999999</v>
      </c>
      <c r="M12" s="76">
        <v>1.1559550599999999</v>
      </c>
      <c r="N12" s="76">
        <v>1.0922192800000001</v>
      </c>
      <c r="O12" s="190" t="s">
        <v>986</v>
      </c>
    </row>
    <row r="13" spans="1:15" ht="18">
      <c r="A13" s="180" t="s">
        <v>943</v>
      </c>
      <c r="B13" s="76">
        <v>0</v>
      </c>
      <c r="C13" s="76">
        <v>0</v>
      </c>
      <c r="D13" s="76">
        <v>0</v>
      </c>
      <c r="E13" s="76">
        <v>0</v>
      </c>
      <c r="F13" s="76">
        <v>0</v>
      </c>
      <c r="G13" s="76">
        <v>2.5498074100000001</v>
      </c>
      <c r="H13" s="76">
        <v>0.92921664000000004</v>
      </c>
      <c r="I13" s="76">
        <v>0</v>
      </c>
      <c r="J13" s="76">
        <v>0</v>
      </c>
      <c r="K13" s="76">
        <v>0</v>
      </c>
      <c r="L13" s="76">
        <v>0</v>
      </c>
      <c r="M13" s="76">
        <v>0</v>
      </c>
      <c r="N13" s="76">
        <v>0</v>
      </c>
      <c r="O13" s="190" t="s">
        <v>987</v>
      </c>
    </row>
    <row r="14" spans="1:15">
      <c r="A14" s="180" t="s">
        <v>944</v>
      </c>
      <c r="B14" s="76">
        <v>1.14677845</v>
      </c>
      <c r="C14" s="76">
        <v>1.56677552</v>
      </c>
      <c r="D14" s="76">
        <v>7.6957744300000002</v>
      </c>
      <c r="E14" s="76">
        <v>7.6957744300000002</v>
      </c>
      <c r="F14" s="76">
        <v>7.78110239</v>
      </c>
      <c r="G14" s="76">
        <v>10.440071739999999</v>
      </c>
      <c r="H14" s="76">
        <v>0</v>
      </c>
      <c r="I14" s="76">
        <v>0</v>
      </c>
      <c r="J14" s="76">
        <v>0</v>
      </c>
      <c r="K14" s="76">
        <v>0</v>
      </c>
      <c r="L14" s="76">
        <v>0</v>
      </c>
      <c r="M14" s="76">
        <v>0</v>
      </c>
      <c r="N14" s="76">
        <v>0</v>
      </c>
      <c r="O14" s="190" t="s">
        <v>988</v>
      </c>
    </row>
    <row r="15" spans="1:15">
      <c r="A15" s="180" t="s">
        <v>951</v>
      </c>
      <c r="B15" s="76">
        <v>13.265507040000001</v>
      </c>
      <c r="C15" s="76">
        <v>15.73222977</v>
      </c>
      <c r="D15" s="76">
        <v>16.887743560000001</v>
      </c>
      <c r="E15" s="76">
        <v>19.10294012</v>
      </c>
      <c r="F15" s="76">
        <v>21.446954809999998</v>
      </c>
      <c r="G15" s="76">
        <v>24.002731000000001</v>
      </c>
      <c r="H15" s="76">
        <v>1.5764521899999999</v>
      </c>
      <c r="I15" s="76">
        <v>5.7188765799999999</v>
      </c>
      <c r="J15" s="76">
        <v>8.5916602600000012</v>
      </c>
      <c r="K15" s="76">
        <v>10.262158640000001</v>
      </c>
      <c r="L15" s="76">
        <v>13.415185959999999</v>
      </c>
      <c r="M15" s="76">
        <v>15.82164139</v>
      </c>
      <c r="N15" s="76">
        <v>18.372954329999999</v>
      </c>
      <c r="O15" s="190" t="s">
        <v>989</v>
      </c>
    </row>
    <row r="16" spans="1:15">
      <c r="A16" s="207" t="s">
        <v>130</v>
      </c>
      <c r="B16" s="76">
        <v>38.000256259999993</v>
      </c>
      <c r="C16" s="76">
        <v>43.326348109999998</v>
      </c>
      <c r="D16" s="76">
        <v>54.588077669999997</v>
      </c>
      <c r="E16" s="76">
        <v>61.25457901</v>
      </c>
      <c r="F16" s="76">
        <v>66.267563240000001</v>
      </c>
      <c r="G16" s="76">
        <v>80.506218599999997</v>
      </c>
      <c r="H16" s="76">
        <v>10.15063222</v>
      </c>
      <c r="I16" s="76">
        <v>16.678660860000001</v>
      </c>
      <c r="J16" s="76">
        <v>22.073815730000003</v>
      </c>
      <c r="K16" s="76">
        <v>27.45869158</v>
      </c>
      <c r="L16" s="76">
        <v>29.639799350000001</v>
      </c>
      <c r="M16" s="76">
        <v>41.506041410000009</v>
      </c>
      <c r="N16" s="76">
        <v>42.530475189999997</v>
      </c>
      <c r="O16" s="208" t="s">
        <v>503</v>
      </c>
    </row>
    <row r="17" spans="1:15">
      <c r="A17" s="209" t="s">
        <v>945</v>
      </c>
      <c r="B17" s="76"/>
      <c r="C17" s="76"/>
      <c r="D17" s="76"/>
      <c r="E17" s="76"/>
      <c r="F17" s="76"/>
      <c r="G17" s="76"/>
      <c r="H17" s="76"/>
      <c r="I17" s="76"/>
      <c r="J17" s="76"/>
      <c r="K17" s="76"/>
      <c r="L17" s="76"/>
      <c r="M17" s="76"/>
      <c r="N17" s="76"/>
      <c r="O17" s="210" t="s">
        <v>990</v>
      </c>
    </row>
    <row r="18" spans="1:15">
      <c r="A18" s="204" t="s">
        <v>946</v>
      </c>
      <c r="B18" s="76"/>
      <c r="C18" s="76"/>
      <c r="D18" s="76"/>
      <c r="E18" s="76"/>
      <c r="F18" s="76"/>
      <c r="G18" s="76"/>
      <c r="H18" s="76"/>
      <c r="I18" s="76"/>
      <c r="J18" s="76"/>
      <c r="K18" s="76"/>
      <c r="L18" s="76"/>
      <c r="M18" s="76"/>
      <c r="N18" s="76"/>
      <c r="O18" s="205" t="s">
        <v>991</v>
      </c>
    </row>
    <row r="19" spans="1:15">
      <c r="A19" s="206" t="s">
        <v>952</v>
      </c>
      <c r="B19" s="76">
        <v>0</v>
      </c>
      <c r="C19" s="76">
        <v>0</v>
      </c>
      <c r="D19" s="76">
        <v>0</v>
      </c>
      <c r="E19" s="76">
        <v>0</v>
      </c>
      <c r="F19" s="76">
        <v>0</v>
      </c>
      <c r="G19" s="76">
        <v>0</v>
      </c>
      <c r="H19" s="76">
        <v>0</v>
      </c>
      <c r="I19" s="76">
        <v>0</v>
      </c>
      <c r="J19" s="76">
        <v>0</v>
      </c>
      <c r="K19" s="76">
        <v>0</v>
      </c>
      <c r="L19" s="76">
        <v>0</v>
      </c>
      <c r="M19" s="76">
        <v>0</v>
      </c>
      <c r="N19" s="76">
        <v>0</v>
      </c>
      <c r="O19" s="194" t="s">
        <v>568</v>
      </c>
    </row>
    <row r="20" spans="1:15">
      <c r="A20" s="206" t="s">
        <v>953</v>
      </c>
      <c r="B20" s="76">
        <v>0</v>
      </c>
      <c r="C20" s="76">
        <v>0</v>
      </c>
      <c r="D20" s="76">
        <v>0</v>
      </c>
      <c r="E20" s="76">
        <v>0</v>
      </c>
      <c r="F20" s="76">
        <v>0</v>
      </c>
      <c r="G20" s="76">
        <v>0</v>
      </c>
      <c r="H20" s="76">
        <v>0</v>
      </c>
      <c r="I20" s="76">
        <v>0</v>
      </c>
      <c r="J20" s="76">
        <v>0</v>
      </c>
      <c r="K20" s="76">
        <v>0</v>
      </c>
      <c r="L20" s="76">
        <v>0</v>
      </c>
      <c r="M20" s="76">
        <v>0</v>
      </c>
      <c r="N20" s="76">
        <v>0</v>
      </c>
      <c r="O20" s="194" t="s">
        <v>569</v>
      </c>
    </row>
    <row r="21" spans="1:15">
      <c r="A21" s="206" t="s">
        <v>954</v>
      </c>
      <c r="B21" s="76">
        <v>0</v>
      </c>
      <c r="C21" s="76">
        <v>0</v>
      </c>
      <c r="D21" s="76">
        <v>0</v>
      </c>
      <c r="E21" s="76">
        <v>0</v>
      </c>
      <c r="F21" s="76">
        <v>0</v>
      </c>
      <c r="G21" s="76">
        <v>0</v>
      </c>
      <c r="H21" s="76">
        <v>0</v>
      </c>
      <c r="I21" s="76">
        <v>0</v>
      </c>
      <c r="J21" s="76">
        <v>0</v>
      </c>
      <c r="K21" s="76">
        <v>0</v>
      </c>
      <c r="L21" s="76">
        <v>0</v>
      </c>
      <c r="M21" s="76">
        <v>0</v>
      </c>
      <c r="N21" s="76">
        <v>0</v>
      </c>
      <c r="O21" s="194" t="s">
        <v>570</v>
      </c>
    </row>
    <row r="22" spans="1:15">
      <c r="A22" s="206" t="s">
        <v>950</v>
      </c>
      <c r="B22" s="76">
        <v>0</v>
      </c>
      <c r="C22" s="76">
        <v>0</v>
      </c>
      <c r="D22" s="76">
        <v>0</v>
      </c>
      <c r="E22" s="76">
        <v>0</v>
      </c>
      <c r="F22" s="76">
        <v>0</v>
      </c>
      <c r="G22" s="76">
        <v>0</v>
      </c>
      <c r="H22" s="76">
        <v>0</v>
      </c>
      <c r="I22" s="76">
        <v>0</v>
      </c>
      <c r="J22" s="76">
        <v>0</v>
      </c>
      <c r="K22" s="76">
        <v>0</v>
      </c>
      <c r="L22" s="76">
        <v>0</v>
      </c>
      <c r="M22" s="76">
        <v>0</v>
      </c>
      <c r="N22" s="76">
        <v>0</v>
      </c>
      <c r="O22" s="194" t="s">
        <v>571</v>
      </c>
    </row>
    <row r="23" spans="1:15">
      <c r="A23" s="206" t="s">
        <v>955</v>
      </c>
      <c r="B23" s="76">
        <v>0</v>
      </c>
      <c r="C23" s="76">
        <v>0</v>
      </c>
      <c r="D23" s="76">
        <v>0</v>
      </c>
      <c r="E23" s="76">
        <v>0</v>
      </c>
      <c r="F23" s="76">
        <v>0</v>
      </c>
      <c r="G23" s="76">
        <v>0</v>
      </c>
      <c r="H23" s="76">
        <v>0</v>
      </c>
      <c r="I23" s="76">
        <v>0</v>
      </c>
      <c r="J23" s="76">
        <v>0</v>
      </c>
      <c r="K23" s="76">
        <v>0</v>
      </c>
      <c r="L23" s="76">
        <v>0</v>
      </c>
      <c r="M23" s="76">
        <v>0</v>
      </c>
      <c r="N23" s="76">
        <v>0</v>
      </c>
      <c r="O23" s="194" t="s">
        <v>504</v>
      </c>
    </row>
    <row r="24" spans="1:15">
      <c r="A24" s="204" t="s">
        <v>947</v>
      </c>
      <c r="B24" s="76">
        <v>0</v>
      </c>
      <c r="C24" s="76">
        <v>0</v>
      </c>
      <c r="D24" s="76">
        <v>0</v>
      </c>
      <c r="E24" s="76">
        <v>0</v>
      </c>
      <c r="F24" s="76">
        <v>0</v>
      </c>
      <c r="G24" s="76">
        <v>0</v>
      </c>
      <c r="H24" s="76">
        <v>0</v>
      </c>
      <c r="I24" s="76">
        <v>0</v>
      </c>
      <c r="J24" s="76">
        <v>0</v>
      </c>
      <c r="K24" s="76">
        <v>0</v>
      </c>
      <c r="L24" s="76">
        <v>0</v>
      </c>
      <c r="M24" s="76">
        <v>0</v>
      </c>
      <c r="N24" s="76">
        <v>0</v>
      </c>
      <c r="O24" s="205" t="s">
        <v>992</v>
      </c>
    </row>
    <row r="25" spans="1:15">
      <c r="A25" s="204" t="s">
        <v>948</v>
      </c>
      <c r="B25" s="76">
        <v>0.24239740000000001</v>
      </c>
      <c r="C25" s="76">
        <v>0.53063336999999999</v>
      </c>
      <c r="D25" s="76">
        <v>0.38337700000000002</v>
      </c>
      <c r="E25" s="76">
        <v>0.46831672000000002</v>
      </c>
      <c r="F25" s="76">
        <v>0.59597900000000004</v>
      </c>
      <c r="G25" s="76">
        <v>0.66204870000000005</v>
      </c>
      <c r="H25" s="76">
        <v>0.31248698999999996</v>
      </c>
      <c r="I25" s="76">
        <v>0.54179363999999997</v>
      </c>
      <c r="J25" s="76">
        <v>0.87685603000000001</v>
      </c>
      <c r="K25" s="76">
        <v>0.69359277999999991</v>
      </c>
      <c r="L25" s="76">
        <v>0.82662588999999997</v>
      </c>
      <c r="M25" s="76">
        <v>1.3172488900000001</v>
      </c>
      <c r="N25" s="76">
        <v>1.29339464</v>
      </c>
      <c r="O25" s="205" t="s">
        <v>993</v>
      </c>
    </row>
    <row r="26" spans="1:15">
      <c r="A26" s="204" t="s">
        <v>956</v>
      </c>
      <c r="B26" s="76">
        <v>8.7523892199999995</v>
      </c>
      <c r="C26" s="76">
        <v>9.0274417400000004</v>
      </c>
      <c r="D26" s="76">
        <v>9.5140456099999984</v>
      </c>
      <c r="E26" s="76">
        <v>10.766889029999998</v>
      </c>
      <c r="F26" s="76">
        <v>11.91864518</v>
      </c>
      <c r="G26" s="76">
        <v>15.163146529999999</v>
      </c>
      <c r="H26" s="76">
        <v>1.94992867</v>
      </c>
      <c r="I26" s="76">
        <v>3.0293715700000003</v>
      </c>
      <c r="J26" s="76">
        <v>3.6040456700000001</v>
      </c>
      <c r="K26" s="76">
        <v>5.25361279</v>
      </c>
      <c r="L26" s="76">
        <v>5.8569738200000003</v>
      </c>
      <c r="M26" s="76">
        <v>8.2735763999999996</v>
      </c>
      <c r="N26" s="76">
        <v>8.2590211300000007</v>
      </c>
      <c r="O26" s="205" t="s">
        <v>994</v>
      </c>
    </row>
    <row r="27" spans="1:15">
      <c r="A27" s="204" t="s">
        <v>949</v>
      </c>
      <c r="B27" s="76">
        <v>-0.10829284</v>
      </c>
      <c r="C27" s="76">
        <v>-0.68043778999999993</v>
      </c>
      <c r="D27" s="76">
        <v>0.13445181</v>
      </c>
      <c r="E27" s="76">
        <v>0.23996698</v>
      </c>
      <c r="F27" s="76">
        <v>0.13044263</v>
      </c>
      <c r="G27" s="76">
        <v>1.5146373900000001</v>
      </c>
      <c r="H27" s="76">
        <v>-0.82095821999999996</v>
      </c>
      <c r="I27" s="76">
        <v>1.2698639999999999E-2</v>
      </c>
      <c r="J27" s="76">
        <v>1.6415599999999998E-3</v>
      </c>
      <c r="K27" s="76">
        <v>0.14975488000000001</v>
      </c>
      <c r="L27" s="76">
        <v>0.10879084</v>
      </c>
      <c r="M27" s="76">
        <v>7.5398709999999994E-2</v>
      </c>
      <c r="N27" s="76">
        <v>7.9079999999999998E-2</v>
      </c>
      <c r="O27" s="205" t="s">
        <v>995</v>
      </c>
    </row>
    <row r="28" spans="1:15">
      <c r="A28" s="207" t="s">
        <v>131</v>
      </c>
      <c r="B28" s="76">
        <v>8.8864937900000012</v>
      </c>
      <c r="C28" s="76">
        <v>8.8776373199999998</v>
      </c>
      <c r="D28" s="76">
        <v>10.03187445</v>
      </c>
      <c r="E28" s="76">
        <v>11.47517276</v>
      </c>
      <c r="F28" s="76">
        <v>12.645066829999999</v>
      </c>
      <c r="G28" s="76">
        <v>17.339832640000001</v>
      </c>
      <c r="H28" s="76">
        <v>1.4414574599999999</v>
      </c>
      <c r="I28" s="76">
        <v>3.5838638700000001</v>
      </c>
      <c r="J28" s="76">
        <v>4.4825432799999998</v>
      </c>
      <c r="K28" s="76">
        <v>6.09696046</v>
      </c>
      <c r="L28" s="76">
        <v>6.7923905800000002</v>
      </c>
      <c r="M28" s="76">
        <v>9.6662240099999988</v>
      </c>
      <c r="N28" s="76">
        <v>9.6314957800000016</v>
      </c>
      <c r="O28" s="208" t="s">
        <v>505</v>
      </c>
    </row>
    <row r="29" spans="1:15">
      <c r="A29" s="211" t="s">
        <v>957</v>
      </c>
      <c r="B29" s="76">
        <v>0</v>
      </c>
      <c r="C29" s="76">
        <v>0</v>
      </c>
      <c r="D29" s="76">
        <v>0</v>
      </c>
      <c r="E29" s="76">
        <v>0</v>
      </c>
      <c r="F29" s="76">
        <v>0</v>
      </c>
      <c r="G29" s="76">
        <v>0</v>
      </c>
      <c r="H29" s="76">
        <v>0</v>
      </c>
      <c r="I29" s="76">
        <v>0</v>
      </c>
      <c r="J29" s="76">
        <v>0</v>
      </c>
      <c r="K29" s="76">
        <v>0</v>
      </c>
      <c r="L29" s="76">
        <v>0</v>
      </c>
      <c r="M29" s="76">
        <v>0</v>
      </c>
      <c r="N29" s="76">
        <v>0</v>
      </c>
      <c r="O29" s="184" t="s">
        <v>996</v>
      </c>
    </row>
    <row r="30" spans="1:15">
      <c r="A30" s="211" t="s">
        <v>958</v>
      </c>
      <c r="B30" s="76">
        <v>1.7665009999999998E-2</v>
      </c>
      <c r="C30" s="76">
        <v>3.402898E-2</v>
      </c>
      <c r="D30" s="76">
        <v>3.0138959999999999E-2</v>
      </c>
      <c r="E30" s="76">
        <v>1.036833E-2</v>
      </c>
      <c r="F30" s="76">
        <v>1.1092610000000001E-2</v>
      </c>
      <c r="G30" s="76">
        <v>-4.9222548900000005</v>
      </c>
      <c r="H30" s="76">
        <v>1.3019800000000001E-3</v>
      </c>
      <c r="I30" s="76">
        <v>-7.7696700000000002E-3</v>
      </c>
      <c r="J30" s="76">
        <v>-8.2717000000000023E-4</v>
      </c>
      <c r="K30" s="76">
        <v>-9.3791299999999994E-3</v>
      </c>
      <c r="L30" s="76">
        <v>2.5583689999999996E-2</v>
      </c>
      <c r="M30" s="76">
        <v>4.3316859999999999E-2</v>
      </c>
      <c r="N30" s="76">
        <v>9.1514899999999982E-3</v>
      </c>
      <c r="O30" s="184" t="s">
        <v>997</v>
      </c>
    </row>
    <row r="31" spans="1:15">
      <c r="A31" s="179" t="s">
        <v>959</v>
      </c>
      <c r="B31" s="76">
        <v>29.131427470000002</v>
      </c>
      <c r="C31" s="76">
        <v>34.482739770000002</v>
      </c>
      <c r="D31" s="76">
        <v>44.586342170000002</v>
      </c>
      <c r="E31" s="76">
        <v>49.789774560000005</v>
      </c>
      <c r="F31" s="76">
        <v>53.633589030000003</v>
      </c>
      <c r="G31" s="76">
        <v>58.244131070000002</v>
      </c>
      <c r="H31" s="76">
        <v>8.7104767299999999</v>
      </c>
      <c r="I31" s="76">
        <v>13.087027310000002</v>
      </c>
      <c r="J31" s="76">
        <v>17.590445259999999</v>
      </c>
      <c r="K31" s="76">
        <v>21.352351979999998</v>
      </c>
      <c r="L31" s="76">
        <v>22.872992440000001</v>
      </c>
      <c r="M31" s="76">
        <v>31.883134250000001</v>
      </c>
      <c r="N31" s="76">
        <v>32.908130909999997</v>
      </c>
      <c r="O31" s="184" t="s">
        <v>998</v>
      </c>
    </row>
    <row r="32" spans="1:15">
      <c r="A32" s="179" t="s">
        <v>960</v>
      </c>
      <c r="B32" s="76">
        <v>0</v>
      </c>
      <c r="C32" s="76">
        <v>0</v>
      </c>
      <c r="D32" s="76">
        <v>0</v>
      </c>
      <c r="E32" s="76">
        <v>0</v>
      </c>
      <c r="F32" s="76">
        <v>0</v>
      </c>
      <c r="G32" s="76">
        <v>2.4610751500000001</v>
      </c>
      <c r="H32" s="76">
        <v>0</v>
      </c>
      <c r="I32" s="76">
        <v>0</v>
      </c>
      <c r="J32" s="76">
        <v>0</v>
      </c>
      <c r="K32" s="76">
        <v>0</v>
      </c>
      <c r="L32" s="76">
        <v>0</v>
      </c>
      <c r="M32" s="76">
        <v>0.17445078</v>
      </c>
      <c r="N32" s="76">
        <v>0.10636572</v>
      </c>
      <c r="O32" s="184" t="s">
        <v>960</v>
      </c>
    </row>
    <row r="33" spans="1:15">
      <c r="A33" s="209" t="s">
        <v>961</v>
      </c>
      <c r="B33" s="76">
        <v>29.131427470000002</v>
      </c>
      <c r="C33" s="76">
        <v>34.482739770000002</v>
      </c>
      <c r="D33" s="76">
        <v>44.586342170000002</v>
      </c>
      <c r="E33" s="76">
        <v>49.789774560000005</v>
      </c>
      <c r="F33" s="76">
        <v>53.633589030000003</v>
      </c>
      <c r="G33" s="76">
        <v>55.783055919999995</v>
      </c>
      <c r="H33" s="76">
        <v>8.7104767299999999</v>
      </c>
      <c r="I33" s="76">
        <v>13.087027310000002</v>
      </c>
      <c r="J33" s="76">
        <v>17.590445259999999</v>
      </c>
      <c r="K33" s="76">
        <v>21.352351979999998</v>
      </c>
      <c r="L33" s="76">
        <v>22.872992440000001</v>
      </c>
      <c r="M33" s="76">
        <v>31.70868347</v>
      </c>
      <c r="N33" s="76">
        <v>32.801765189999998</v>
      </c>
      <c r="O33" s="210" t="s">
        <v>999</v>
      </c>
    </row>
    <row r="34" spans="1:15">
      <c r="A34" s="179" t="s">
        <v>962</v>
      </c>
      <c r="B34" s="76">
        <v>2.1136211299999998</v>
      </c>
      <c r="C34" s="76">
        <v>3.0878254000000003</v>
      </c>
      <c r="D34" s="76">
        <v>2.66973628</v>
      </c>
      <c r="E34" s="76">
        <v>3.3490236200000001</v>
      </c>
      <c r="F34" s="76">
        <v>3.61424681</v>
      </c>
      <c r="G34" s="76">
        <v>4.3433782600000006</v>
      </c>
      <c r="H34" s="76">
        <v>0.35589121000000001</v>
      </c>
      <c r="I34" s="76">
        <v>1.0236065700000001</v>
      </c>
      <c r="J34" s="76">
        <v>1.5308765599999998</v>
      </c>
      <c r="K34" s="76">
        <v>1.3682294300000002</v>
      </c>
      <c r="L34" s="76">
        <v>1.79293747</v>
      </c>
      <c r="M34" s="76">
        <v>3.3727497099999999</v>
      </c>
      <c r="N34" s="76">
        <v>2.8854020299999998</v>
      </c>
      <c r="O34" s="212" t="s">
        <v>1000</v>
      </c>
    </row>
    <row r="35" spans="1:15">
      <c r="A35" s="179" t="s">
        <v>963</v>
      </c>
      <c r="B35" s="76">
        <v>27.017806329999999</v>
      </c>
      <c r="C35" s="76">
        <v>31.394914360000001</v>
      </c>
      <c r="D35" s="76">
        <v>41.91660589</v>
      </c>
      <c r="E35" s="76">
        <v>46.44075093</v>
      </c>
      <c r="F35" s="76">
        <v>50.019342220000006</v>
      </c>
      <c r="G35" s="76">
        <v>51.439677660000001</v>
      </c>
      <c r="H35" s="76">
        <v>8.3545855200000005</v>
      </c>
      <c r="I35" s="76">
        <v>12.063420730000001</v>
      </c>
      <c r="J35" s="76">
        <v>16.0595687</v>
      </c>
      <c r="K35" s="76">
        <v>19.984122549999999</v>
      </c>
      <c r="L35" s="76">
        <v>21.080054970000003</v>
      </c>
      <c r="M35" s="76">
        <v>28.33593376</v>
      </c>
      <c r="N35" s="76">
        <v>29.916363149999999</v>
      </c>
      <c r="O35" s="212" t="s">
        <v>1003</v>
      </c>
    </row>
    <row r="36" spans="1:15">
      <c r="A36" s="179" t="s">
        <v>964</v>
      </c>
      <c r="B36" s="76">
        <v>0</v>
      </c>
      <c r="C36" s="76">
        <v>0</v>
      </c>
      <c r="D36" s="76">
        <v>0</v>
      </c>
      <c r="E36" s="76">
        <v>0</v>
      </c>
      <c r="F36" s="76">
        <v>0</v>
      </c>
      <c r="G36" s="76">
        <v>0</v>
      </c>
      <c r="H36" s="76">
        <v>0</v>
      </c>
      <c r="I36" s="76">
        <v>0</v>
      </c>
      <c r="J36" s="76">
        <v>0</v>
      </c>
      <c r="K36" s="76">
        <v>0</v>
      </c>
      <c r="L36" s="76">
        <v>0</v>
      </c>
      <c r="M36" s="76">
        <v>0</v>
      </c>
      <c r="N36" s="76">
        <v>0</v>
      </c>
      <c r="O36" s="212" t="s">
        <v>1001</v>
      </c>
    </row>
    <row r="37" spans="1:15" s="114" customFormat="1" ht="9.75" thickBot="1">
      <c r="A37" s="209" t="s">
        <v>965</v>
      </c>
      <c r="B37" s="523">
        <v>27.017806329999999</v>
      </c>
      <c r="C37" s="523">
        <v>31.394914360000001</v>
      </c>
      <c r="D37" s="523">
        <v>41.91660589</v>
      </c>
      <c r="E37" s="523">
        <v>46.44075093</v>
      </c>
      <c r="F37" s="523">
        <v>50.019342220000006</v>
      </c>
      <c r="G37" s="523">
        <v>51.439677660000001</v>
      </c>
      <c r="H37" s="523">
        <v>8.3545855200000005</v>
      </c>
      <c r="I37" s="523">
        <v>12.063420730000001</v>
      </c>
      <c r="J37" s="523">
        <v>16.0595687</v>
      </c>
      <c r="K37" s="523">
        <v>19.984122549999999</v>
      </c>
      <c r="L37" s="523">
        <v>21.080054970000003</v>
      </c>
      <c r="M37" s="523">
        <v>28.33593376</v>
      </c>
      <c r="N37" s="523">
        <v>29.916363149999999</v>
      </c>
      <c r="O37" s="210" t="s">
        <v>1002</v>
      </c>
    </row>
    <row r="38" spans="1:15" ht="15.75" customHeight="1" thickBot="1">
      <c r="A38" s="573"/>
      <c r="B38" s="574"/>
      <c r="C38" s="574"/>
      <c r="D38" s="574"/>
      <c r="E38" s="574"/>
      <c r="F38" s="574"/>
      <c r="G38" s="574"/>
      <c r="H38" s="574"/>
      <c r="I38" s="574"/>
      <c r="J38" s="574"/>
      <c r="K38" s="574"/>
      <c r="L38" s="574"/>
      <c r="M38" s="574"/>
      <c r="N38" s="574"/>
      <c r="O38" s="575"/>
    </row>
  </sheetData>
  <mergeCells count="4">
    <mergeCell ref="A1:O1"/>
    <mergeCell ref="A2:O2"/>
    <mergeCell ref="A3:O3"/>
    <mergeCell ref="A38:O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workbookViewId="0">
      <selection activeCell="C34" sqref="C34"/>
    </sheetView>
  </sheetViews>
  <sheetFormatPr defaultRowHeight="15"/>
  <cols>
    <col min="1" max="1" width="3.28515625" style="441" customWidth="1"/>
    <col min="2" max="2" width="4.5703125" customWidth="1"/>
    <col min="3" max="3" width="73.42578125" bestFit="1" customWidth="1"/>
    <col min="4" max="4" width="16.140625" customWidth="1"/>
  </cols>
  <sheetData>
    <row r="9" spans="3:5" ht="15.75">
      <c r="C9" t="s">
        <v>1437</v>
      </c>
      <c r="D9" s="446"/>
      <c r="E9" s="447"/>
    </row>
    <row r="10" spans="3:5" ht="15.75">
      <c r="C10" s="448" t="s">
        <v>1438</v>
      </c>
      <c r="D10" s="446"/>
      <c r="E10" s="447"/>
    </row>
    <row r="11" spans="3:5" ht="15.75">
      <c r="D11" s="446"/>
      <c r="E11" s="447"/>
    </row>
    <row r="12" spans="3:5" ht="15.75">
      <c r="C12" t="s">
        <v>1439</v>
      </c>
      <c r="D12" s="446"/>
      <c r="E12" s="447"/>
    </row>
    <row r="13" spans="3:5" ht="15.75">
      <c r="C13" s="448" t="s">
        <v>1440</v>
      </c>
      <c r="D13" s="446"/>
      <c r="E13" s="449"/>
    </row>
    <row r="14" spans="3:5" ht="15.75">
      <c r="D14" s="446"/>
      <c r="E14" s="447"/>
    </row>
    <row r="15" spans="3:5" ht="15.75">
      <c r="C15" t="s">
        <v>1441</v>
      </c>
      <c r="D15" s="446"/>
      <c r="E15" s="449"/>
    </row>
    <row r="16" spans="3:5" ht="15.75">
      <c r="C16" s="448" t="s">
        <v>1442</v>
      </c>
      <c r="D16" s="446">
        <v>1</v>
      </c>
      <c r="E16" s="447"/>
    </row>
    <row r="17" spans="3:5" ht="15.75">
      <c r="D17" s="446"/>
      <c r="E17" s="449"/>
    </row>
    <row r="18" spans="3:5" ht="15.75">
      <c r="C18" s="443" t="s">
        <v>1443</v>
      </c>
      <c r="D18" s="450"/>
      <c r="E18" s="449"/>
    </row>
    <row r="19" spans="3:5">
      <c r="C19" s="451" t="s">
        <v>1444</v>
      </c>
      <c r="D19" s="450"/>
    </row>
    <row r="20" spans="3:5">
      <c r="D20" s="446"/>
    </row>
    <row r="21" spans="3:5">
      <c r="C21" t="s">
        <v>492</v>
      </c>
      <c r="D21" s="446"/>
    </row>
    <row r="22" spans="3:5">
      <c r="C22" s="448" t="s">
        <v>1329</v>
      </c>
      <c r="D22" s="446">
        <v>3</v>
      </c>
    </row>
    <row r="23" spans="3:5" ht="15.75">
      <c r="D23" s="446"/>
      <c r="E23" s="449"/>
    </row>
    <row r="24" spans="3:5">
      <c r="C24" t="s">
        <v>494</v>
      </c>
      <c r="D24" s="446"/>
    </row>
    <row r="25" spans="3:5" ht="15.75">
      <c r="C25" s="448" t="s">
        <v>1330</v>
      </c>
      <c r="D25" s="446">
        <v>4</v>
      </c>
      <c r="E25" s="449"/>
    </row>
    <row r="26" spans="3:5">
      <c r="D26" s="446"/>
    </row>
    <row r="27" spans="3:5" ht="15.75">
      <c r="C27" t="s">
        <v>495</v>
      </c>
      <c r="D27" s="446"/>
      <c r="E27" s="449"/>
    </row>
    <row r="28" spans="3:5">
      <c r="C28" s="448" t="s">
        <v>1445</v>
      </c>
      <c r="D28" s="446">
        <v>5</v>
      </c>
    </row>
    <row r="29" spans="3:5" ht="15.75">
      <c r="D29" s="446"/>
      <c r="E29" s="449"/>
    </row>
    <row r="30" spans="3:5">
      <c r="C30" t="s">
        <v>496</v>
      </c>
      <c r="D30" s="446"/>
    </row>
    <row r="31" spans="3:5" ht="15.75">
      <c r="C31" s="448" t="s">
        <v>1337</v>
      </c>
      <c r="D31" s="446">
        <v>6</v>
      </c>
      <c r="E31" s="449"/>
    </row>
    <row r="32" spans="3:5">
      <c r="D32" s="446"/>
    </row>
    <row r="33" spans="3:4">
      <c r="C33" t="s">
        <v>615</v>
      </c>
      <c r="D33" s="446"/>
    </row>
    <row r="34" spans="3:4">
      <c r="C34" s="448" t="s">
        <v>1336</v>
      </c>
      <c r="D34" s="446">
        <v>7</v>
      </c>
    </row>
    <row r="35" spans="3:4">
      <c r="D35" s="446"/>
    </row>
    <row r="36" spans="3:4">
      <c r="C36" t="s">
        <v>616</v>
      </c>
      <c r="D36" s="446"/>
    </row>
    <row r="37" spans="3:4">
      <c r="C37" s="448" t="s">
        <v>1338</v>
      </c>
      <c r="D37" s="446">
        <v>8</v>
      </c>
    </row>
    <row r="38" spans="3:4">
      <c r="D38" s="446"/>
    </row>
    <row r="39" spans="3:4">
      <c r="C39" t="s">
        <v>617</v>
      </c>
      <c r="D39" s="446"/>
    </row>
    <row r="40" spans="3:4">
      <c r="C40" s="448" t="s">
        <v>1339</v>
      </c>
      <c r="D40" s="446">
        <v>9</v>
      </c>
    </row>
    <row r="41" spans="3:4">
      <c r="D41" s="446"/>
    </row>
    <row r="42" spans="3:4">
      <c r="C42" t="s">
        <v>618</v>
      </c>
      <c r="D42" s="446"/>
    </row>
    <row r="43" spans="3:4">
      <c r="C43" s="448" t="s">
        <v>1446</v>
      </c>
      <c r="D43" s="446">
        <v>10</v>
      </c>
    </row>
    <row r="44" spans="3:4">
      <c r="D44" s="446"/>
    </row>
    <row r="45" spans="3:4">
      <c r="C45" t="s">
        <v>619</v>
      </c>
      <c r="D45" s="446"/>
    </row>
    <row r="46" spans="3:4">
      <c r="C46" s="448" t="s">
        <v>1341</v>
      </c>
      <c r="D46" s="446">
        <v>11</v>
      </c>
    </row>
    <row r="47" spans="3:4">
      <c r="D47" s="446"/>
    </row>
    <row r="48" spans="3:4">
      <c r="C48" t="s">
        <v>714</v>
      </c>
      <c r="D48" s="446"/>
    </row>
    <row r="49" spans="3:4">
      <c r="C49" s="448" t="s">
        <v>1342</v>
      </c>
      <c r="D49" s="446">
        <v>12</v>
      </c>
    </row>
    <row r="50" spans="3:4">
      <c r="D50" s="446"/>
    </row>
    <row r="51" spans="3:4">
      <c r="C51" t="s">
        <v>715</v>
      </c>
      <c r="D51" s="446"/>
    </row>
    <row r="52" spans="3:4">
      <c r="C52" s="448" t="s">
        <v>1343</v>
      </c>
      <c r="D52" s="446">
        <v>13</v>
      </c>
    </row>
    <row r="53" spans="3:4">
      <c r="D53" s="446"/>
    </row>
    <row r="54" spans="3:4">
      <c r="C54" t="s">
        <v>787</v>
      </c>
      <c r="D54" s="446"/>
    </row>
    <row r="55" spans="3:4">
      <c r="C55" s="448" t="s">
        <v>1344</v>
      </c>
      <c r="D55" s="446">
        <v>14</v>
      </c>
    </row>
    <row r="56" spans="3:4">
      <c r="D56" s="446"/>
    </row>
    <row r="57" spans="3:4">
      <c r="C57" t="s">
        <v>851</v>
      </c>
      <c r="D57" s="446"/>
    </row>
    <row r="58" spans="3:4">
      <c r="C58" s="448" t="s">
        <v>1345</v>
      </c>
      <c r="D58" s="446">
        <v>15</v>
      </c>
    </row>
    <row r="59" spans="3:4">
      <c r="D59" s="446"/>
    </row>
    <row r="60" spans="3:4">
      <c r="C60" t="s">
        <v>868</v>
      </c>
      <c r="D60" s="446"/>
    </row>
    <row r="61" spans="3:4">
      <c r="C61" s="448" t="s">
        <v>1346</v>
      </c>
      <c r="D61" s="446">
        <v>16</v>
      </c>
    </row>
    <row r="62" spans="3:4">
      <c r="D62" s="446"/>
    </row>
    <row r="63" spans="3:4">
      <c r="C63" t="s">
        <v>932</v>
      </c>
      <c r="D63" s="446"/>
    </row>
    <row r="64" spans="3:4">
      <c r="C64" s="448" t="s">
        <v>1347</v>
      </c>
      <c r="D64" s="446">
        <v>17</v>
      </c>
    </row>
    <row r="65" spans="3:4">
      <c r="D65" s="446"/>
    </row>
    <row r="66" spans="3:4">
      <c r="C66" t="s">
        <v>933</v>
      </c>
      <c r="D66" s="446"/>
    </row>
    <row r="67" spans="3:4">
      <c r="C67" s="448" t="s">
        <v>1348</v>
      </c>
      <c r="D67" s="446">
        <v>18</v>
      </c>
    </row>
    <row r="68" spans="3:4">
      <c r="D68" s="446"/>
    </row>
    <row r="69" spans="3:4">
      <c r="C69" t="s">
        <v>934</v>
      </c>
      <c r="D69" s="446"/>
    </row>
    <row r="70" spans="3:4">
      <c r="C70" s="448" t="s">
        <v>1349</v>
      </c>
      <c r="D70" s="446">
        <v>19</v>
      </c>
    </row>
    <row r="71" spans="3:4">
      <c r="D71" s="446"/>
    </row>
    <row r="72" spans="3:4">
      <c r="C72" t="s">
        <v>935</v>
      </c>
      <c r="D72" s="446"/>
    </row>
    <row r="73" spans="3:4">
      <c r="C73" s="448" t="s">
        <v>1350</v>
      </c>
      <c r="D73" s="446">
        <v>20</v>
      </c>
    </row>
    <row r="74" spans="3:4">
      <c r="D74" s="446"/>
    </row>
    <row r="75" spans="3:4">
      <c r="C75" t="s">
        <v>128</v>
      </c>
      <c r="D75" s="446"/>
    </row>
    <row r="76" spans="3:4">
      <c r="C76" s="448" t="s">
        <v>1351</v>
      </c>
      <c r="D76" s="446">
        <v>21</v>
      </c>
    </row>
    <row r="77" spans="3:4">
      <c r="D77" s="446"/>
    </row>
    <row r="78" spans="3:4">
      <c r="C78" t="s">
        <v>1317</v>
      </c>
      <c r="D78" s="446"/>
    </row>
    <row r="79" spans="3:4">
      <c r="C79" s="448" t="s">
        <v>1352</v>
      </c>
      <c r="D79" s="446">
        <v>22</v>
      </c>
    </row>
    <row r="80" spans="3:4">
      <c r="D80" s="446"/>
    </row>
    <row r="81" spans="3:4">
      <c r="C81" t="s">
        <v>1319</v>
      </c>
      <c r="D81" s="446"/>
    </row>
    <row r="82" spans="3:4">
      <c r="C82" s="448" t="s">
        <v>1353</v>
      </c>
      <c r="D82" s="446">
        <v>23</v>
      </c>
    </row>
    <row r="83" spans="3:4">
      <c r="D83" s="446"/>
    </row>
    <row r="84" spans="3:4">
      <c r="C84" t="s">
        <v>1320</v>
      </c>
      <c r="D84" s="446"/>
    </row>
    <row r="85" spans="3:4">
      <c r="C85" s="448" t="s">
        <v>1354</v>
      </c>
      <c r="D85" s="446">
        <v>24</v>
      </c>
    </row>
    <row r="86" spans="3:4">
      <c r="D86" s="446"/>
    </row>
    <row r="87" spans="3:4">
      <c r="C87" t="s">
        <v>1321</v>
      </c>
      <c r="D87" s="446"/>
    </row>
    <row r="88" spans="3:4">
      <c r="C88" s="448" t="s">
        <v>1355</v>
      </c>
      <c r="D88" s="446">
        <v>25</v>
      </c>
    </row>
    <row r="89" spans="3:4">
      <c r="D89" s="446"/>
    </row>
    <row r="90" spans="3:4">
      <c r="C90" t="s">
        <v>1318</v>
      </c>
      <c r="D90" s="446"/>
    </row>
    <row r="91" spans="3:4">
      <c r="C91" s="448" t="s">
        <v>1356</v>
      </c>
      <c r="D91" s="446">
        <v>26</v>
      </c>
    </row>
    <row r="92" spans="3:4">
      <c r="D92" s="446"/>
    </row>
    <row r="93" spans="3:4">
      <c r="C93" t="s">
        <v>1322</v>
      </c>
      <c r="D93" s="446"/>
    </row>
    <row r="94" spans="3:4">
      <c r="C94" s="448" t="s">
        <v>1357</v>
      </c>
      <c r="D94" s="446">
        <v>27</v>
      </c>
    </row>
    <row r="95" spans="3:4">
      <c r="D95" s="446"/>
    </row>
    <row r="96" spans="3:4">
      <c r="C96" t="s">
        <v>1323</v>
      </c>
      <c r="D96" s="446"/>
    </row>
    <row r="97" spans="3:4">
      <c r="C97" s="448" t="s">
        <v>1358</v>
      </c>
      <c r="D97" s="446">
        <v>28</v>
      </c>
    </row>
    <row r="98" spans="3:4">
      <c r="D98" s="446"/>
    </row>
    <row r="99" spans="3:4">
      <c r="C99" t="s">
        <v>1447</v>
      </c>
      <c r="D99" s="446"/>
    </row>
    <row r="100" spans="3:4">
      <c r="C100" s="448" t="s">
        <v>1359</v>
      </c>
      <c r="D100" s="446">
        <v>29</v>
      </c>
    </row>
    <row r="101" spans="3:4">
      <c r="D101" s="446"/>
    </row>
    <row r="102" spans="3:4">
      <c r="C102" t="s">
        <v>1049</v>
      </c>
      <c r="D102" s="446"/>
    </row>
    <row r="103" spans="3:4">
      <c r="C103" s="448" t="s">
        <v>1360</v>
      </c>
      <c r="D103" s="446">
        <v>30</v>
      </c>
    </row>
    <row r="104" spans="3:4">
      <c r="D104" s="446"/>
    </row>
    <row r="105" spans="3:4">
      <c r="C105" t="s">
        <v>1448</v>
      </c>
      <c r="D105" s="446"/>
    </row>
    <row r="106" spans="3:4">
      <c r="C106" s="448" t="s">
        <v>1449</v>
      </c>
      <c r="D106" s="446">
        <v>31</v>
      </c>
    </row>
    <row r="107" spans="3:4">
      <c r="D107" s="446"/>
    </row>
    <row r="108" spans="3:4">
      <c r="C108" s="443" t="s">
        <v>1450</v>
      </c>
      <c r="D108" s="450"/>
    </row>
    <row r="109" spans="3:4">
      <c r="C109" s="451" t="s">
        <v>1451</v>
      </c>
      <c r="D109" s="450"/>
    </row>
    <row r="110" spans="3:4">
      <c r="D110" s="446"/>
    </row>
    <row r="111" spans="3:4">
      <c r="C111" t="s">
        <v>1452</v>
      </c>
      <c r="D111" s="446"/>
    </row>
    <row r="112" spans="3:4">
      <c r="C112" s="448" t="s">
        <v>1453</v>
      </c>
      <c r="D112" s="446">
        <v>32</v>
      </c>
    </row>
    <row r="113" spans="3:4">
      <c r="D113" s="446"/>
    </row>
    <row r="114" spans="3:4">
      <c r="C114" t="s">
        <v>1454</v>
      </c>
      <c r="D114" s="446"/>
    </row>
    <row r="115" spans="3:4">
      <c r="C115" s="448" t="s">
        <v>1455</v>
      </c>
      <c r="D115" s="446">
        <v>33</v>
      </c>
    </row>
    <row r="116" spans="3:4">
      <c r="D116" s="446"/>
    </row>
    <row r="117" spans="3:4">
      <c r="C117" t="s">
        <v>1456</v>
      </c>
      <c r="D117" s="446"/>
    </row>
    <row r="118" spans="3:4">
      <c r="C118" s="448" t="s">
        <v>1457</v>
      </c>
      <c r="D118" s="446">
        <v>34</v>
      </c>
    </row>
    <row r="119" spans="3:4">
      <c r="D119" s="446"/>
    </row>
    <row r="120" spans="3:4">
      <c r="C120" t="s">
        <v>1458</v>
      </c>
      <c r="D120" s="446"/>
    </row>
    <row r="121" spans="3:4">
      <c r="C121" s="448" t="s">
        <v>1459</v>
      </c>
      <c r="D121" s="446">
        <v>35</v>
      </c>
    </row>
    <row r="122" spans="3:4">
      <c r="D122" s="446"/>
    </row>
    <row r="123" spans="3:4">
      <c r="C123" s="443" t="s">
        <v>1460</v>
      </c>
      <c r="D123" s="450"/>
    </row>
    <row r="124" spans="3:4">
      <c r="C124" s="451" t="s">
        <v>1461</v>
      </c>
      <c r="D124" s="450"/>
    </row>
    <row r="125" spans="3:4">
      <c r="C125" s="448"/>
      <c r="D125" s="446"/>
    </row>
    <row r="126" spans="3:4">
      <c r="C126" t="s">
        <v>1462</v>
      </c>
      <c r="D126" s="446"/>
    </row>
    <row r="127" spans="3:4">
      <c r="C127" s="448" t="s">
        <v>1463</v>
      </c>
      <c r="D127" s="446">
        <v>36</v>
      </c>
    </row>
    <row r="128" spans="3:4">
      <c r="D128" s="446"/>
    </row>
    <row r="129" spans="3:4">
      <c r="C129" t="s">
        <v>1464</v>
      </c>
      <c r="D129" s="446"/>
    </row>
    <row r="130" spans="3:4">
      <c r="C130" s="448" t="s">
        <v>1465</v>
      </c>
      <c r="D130" s="446">
        <v>37</v>
      </c>
    </row>
    <row r="131" spans="3:4">
      <c r="D131" s="446"/>
    </row>
    <row r="132" spans="3:4">
      <c r="C132" t="s">
        <v>1466</v>
      </c>
      <c r="D132" s="446"/>
    </row>
    <row r="133" spans="3:4">
      <c r="C133" s="448" t="s">
        <v>1467</v>
      </c>
      <c r="D133" s="446">
        <v>38</v>
      </c>
    </row>
    <row r="134" spans="3:4">
      <c r="D134" s="446"/>
    </row>
    <row r="135" spans="3:4">
      <c r="C135" t="s">
        <v>1069</v>
      </c>
      <c r="D135" s="446"/>
    </row>
    <row r="136" spans="3:4">
      <c r="C136" s="448" t="s">
        <v>1368</v>
      </c>
      <c r="D136" s="446">
        <v>39</v>
      </c>
    </row>
    <row r="137" spans="3:4">
      <c r="D137" s="446"/>
    </row>
    <row r="138" spans="3:4">
      <c r="C138" t="s">
        <v>1070</v>
      </c>
      <c r="D138" s="446"/>
    </row>
    <row r="139" spans="3:4">
      <c r="C139" s="448" t="s">
        <v>1369</v>
      </c>
      <c r="D139" s="446">
        <v>40</v>
      </c>
    </row>
    <row r="140" spans="3:4">
      <c r="D140" s="446"/>
    </row>
    <row r="141" spans="3:4">
      <c r="C141" t="s">
        <v>1071</v>
      </c>
      <c r="D141" s="446"/>
    </row>
    <row r="142" spans="3:4">
      <c r="C142" s="448" t="s">
        <v>1370</v>
      </c>
      <c r="D142" s="446">
        <v>41</v>
      </c>
    </row>
    <row r="143" spans="3:4">
      <c r="D143" s="446"/>
    </row>
    <row r="144" spans="3:4">
      <c r="C144" t="s">
        <v>1072</v>
      </c>
      <c r="D144" s="446"/>
    </row>
    <row r="145" spans="3:4">
      <c r="C145" s="448" t="s">
        <v>1468</v>
      </c>
      <c r="D145" s="446">
        <v>42</v>
      </c>
    </row>
    <row r="146" spans="3:4">
      <c r="D146" s="446"/>
    </row>
    <row r="147" spans="3:4">
      <c r="C147" t="s">
        <v>1116</v>
      </c>
      <c r="D147" s="446"/>
    </row>
    <row r="148" spans="3:4">
      <c r="C148" s="448" t="s">
        <v>1373</v>
      </c>
      <c r="D148" s="446">
        <v>43</v>
      </c>
    </row>
    <row r="149" spans="3:4">
      <c r="D149" s="446"/>
    </row>
    <row r="150" spans="3:4">
      <c r="C150" s="443" t="s">
        <v>1469</v>
      </c>
      <c r="D150" s="450"/>
    </row>
    <row r="151" spans="3:4">
      <c r="C151" s="451" t="s">
        <v>1470</v>
      </c>
      <c r="D151" s="450"/>
    </row>
    <row r="152" spans="3:4">
      <c r="D152" s="446"/>
    </row>
    <row r="153" spans="3:4">
      <c r="C153" t="s">
        <v>1471</v>
      </c>
      <c r="D153" s="446"/>
    </row>
    <row r="154" spans="3:4">
      <c r="C154" s="448" t="s">
        <v>1472</v>
      </c>
      <c r="D154" s="446">
        <v>44</v>
      </c>
    </row>
    <row r="155" spans="3:4">
      <c r="D155" s="452"/>
    </row>
    <row r="156" spans="3:4">
      <c r="C156" t="s">
        <v>1473</v>
      </c>
      <c r="D156" s="452"/>
    </row>
    <row r="157" spans="3:4">
      <c r="C157" s="448" t="s">
        <v>1474</v>
      </c>
      <c r="D157" s="446">
        <v>45</v>
      </c>
    </row>
  </sheetData>
  <customSheetViews>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34" sqref="C34"/>
    </sheetView>
  </sheetViews>
  <sheetFormatPr defaultColWidth="9.140625" defaultRowHeight="9"/>
  <cols>
    <col min="1" max="1" width="37.28515625" style="3" customWidth="1"/>
    <col min="2" max="14" width="7.85546875" style="3" customWidth="1"/>
    <col min="15" max="15" width="29.140625" style="3" customWidth="1"/>
    <col min="16" max="16384" width="9.140625" style="3"/>
  </cols>
  <sheetData>
    <row r="1" spans="1:15" s="1" customFormat="1" ht="12.75">
      <c r="A1" s="582" t="s">
        <v>1318</v>
      </c>
      <c r="B1" s="582"/>
      <c r="C1" s="582"/>
      <c r="D1" s="582"/>
      <c r="E1" s="582"/>
      <c r="F1" s="582"/>
      <c r="G1" s="582"/>
      <c r="H1" s="582"/>
      <c r="I1" s="582"/>
      <c r="J1" s="582"/>
      <c r="K1" s="582"/>
      <c r="L1" s="582"/>
      <c r="M1" s="582"/>
      <c r="N1" s="582"/>
      <c r="O1" s="582"/>
    </row>
    <row r="2" spans="1:15" s="360" customFormat="1" ht="24" customHeight="1">
      <c r="A2" s="591" t="s">
        <v>1356</v>
      </c>
      <c r="B2" s="591"/>
      <c r="C2" s="591"/>
      <c r="D2" s="591"/>
      <c r="E2" s="591"/>
      <c r="F2" s="591"/>
      <c r="G2" s="591"/>
      <c r="H2" s="591"/>
      <c r="I2" s="591"/>
      <c r="J2" s="591"/>
      <c r="K2" s="591"/>
      <c r="L2" s="591"/>
      <c r="M2" s="591"/>
      <c r="N2" s="591"/>
      <c r="O2" s="591"/>
    </row>
    <row r="3" spans="1:15" s="4" customFormat="1" ht="6.75" customHeight="1" thickBot="1">
      <c r="A3" s="44"/>
      <c r="B3" s="44"/>
      <c r="C3" s="44"/>
      <c r="D3" s="44"/>
      <c r="E3" s="44"/>
      <c r="F3" s="44"/>
      <c r="G3" s="44"/>
      <c r="H3" s="44"/>
      <c r="I3" s="44"/>
      <c r="J3" s="44"/>
      <c r="K3" s="44"/>
      <c r="L3" s="44"/>
      <c r="M3" s="44"/>
      <c r="N3" s="44"/>
      <c r="O3" s="110"/>
    </row>
    <row r="4" spans="1:15" ht="9.75" thickBot="1">
      <c r="A4" s="550" t="s">
        <v>6</v>
      </c>
      <c r="B4" s="200">
        <v>42186</v>
      </c>
      <c r="C4" s="200">
        <v>42217</v>
      </c>
      <c r="D4" s="200">
        <v>42248</v>
      </c>
      <c r="E4" s="200">
        <v>42278</v>
      </c>
      <c r="F4" s="200">
        <v>42309</v>
      </c>
      <c r="G4" s="200">
        <v>42339</v>
      </c>
      <c r="H4" s="200">
        <v>42370</v>
      </c>
      <c r="I4" s="200">
        <v>42401</v>
      </c>
      <c r="J4" s="200">
        <v>42430</v>
      </c>
      <c r="K4" s="200">
        <v>42461</v>
      </c>
      <c r="L4" s="200">
        <v>42491</v>
      </c>
      <c r="M4" s="200">
        <v>42522</v>
      </c>
      <c r="N4" s="200">
        <v>42552</v>
      </c>
      <c r="O4" s="47" t="s">
        <v>354</v>
      </c>
    </row>
    <row r="5" spans="1:15">
      <c r="A5" s="182" t="s">
        <v>1024</v>
      </c>
      <c r="B5" s="183"/>
      <c r="C5" s="183"/>
      <c r="D5" s="183"/>
      <c r="E5" s="183"/>
      <c r="F5" s="183"/>
      <c r="G5" s="183"/>
      <c r="H5" s="183"/>
      <c r="I5" s="183"/>
      <c r="J5" s="183"/>
      <c r="K5" s="183"/>
      <c r="L5" s="183"/>
      <c r="M5" s="183"/>
      <c r="N5" s="183"/>
      <c r="O5" s="184" t="s">
        <v>1040</v>
      </c>
    </row>
    <row r="6" spans="1:15" s="114" customFormat="1">
      <c r="A6" s="185" t="s">
        <v>1702</v>
      </c>
      <c r="B6" s="186">
        <v>1333.2179465199999</v>
      </c>
      <c r="C6" s="186">
        <v>1543.69894161</v>
      </c>
      <c r="D6" s="186">
        <v>1740.9164660500003</v>
      </c>
      <c r="E6" s="186">
        <v>1956.7885732100001</v>
      </c>
      <c r="F6" s="186">
        <v>2158.0825206999998</v>
      </c>
      <c r="G6" s="186">
        <v>2441.0640325299996</v>
      </c>
      <c r="H6" s="186">
        <v>281.93912527999998</v>
      </c>
      <c r="I6" s="186">
        <v>511.68708800999991</v>
      </c>
      <c r="J6" s="186">
        <v>716.20096339999998</v>
      </c>
      <c r="K6" s="186">
        <v>1008.13742359</v>
      </c>
      <c r="L6" s="186">
        <v>1264.5438694500001</v>
      </c>
      <c r="M6" s="186">
        <v>1651.07712294</v>
      </c>
      <c r="N6" s="186">
        <v>1877.6973793100001</v>
      </c>
      <c r="O6" s="187" t="s">
        <v>1041</v>
      </c>
    </row>
    <row r="7" spans="1:15">
      <c r="A7" s="188" t="s">
        <v>1025</v>
      </c>
      <c r="B7" s="189">
        <v>284.31243117999998</v>
      </c>
      <c r="C7" s="189">
        <v>331.11584856000007</v>
      </c>
      <c r="D7" s="189">
        <v>381.98886271000003</v>
      </c>
      <c r="E7" s="189">
        <v>449.06462591999991</v>
      </c>
      <c r="F7" s="189">
        <v>480.49356482000007</v>
      </c>
      <c r="G7" s="189">
        <v>562.75659517000008</v>
      </c>
      <c r="H7" s="189">
        <v>58.217784339999987</v>
      </c>
      <c r="I7" s="189">
        <v>110.52504267</v>
      </c>
      <c r="J7" s="189">
        <v>142.08895883000002</v>
      </c>
      <c r="K7" s="189">
        <v>187.71842588999996</v>
      </c>
      <c r="L7" s="189">
        <v>234.78762845</v>
      </c>
      <c r="M7" s="189">
        <v>303.14015891999992</v>
      </c>
      <c r="N7" s="189">
        <v>395.19539501000003</v>
      </c>
      <c r="O7" s="190" t="s">
        <v>1042</v>
      </c>
    </row>
    <row r="8" spans="1:15" ht="27">
      <c r="A8" s="182" t="s">
        <v>1703</v>
      </c>
      <c r="B8" s="189"/>
      <c r="C8" s="189"/>
      <c r="D8" s="189"/>
      <c r="E8" s="189"/>
      <c r="F8" s="189"/>
      <c r="G8" s="189"/>
      <c r="H8" s="189"/>
      <c r="I8" s="189"/>
      <c r="J8" s="189"/>
      <c r="K8" s="189"/>
      <c r="L8" s="189"/>
      <c r="M8" s="189"/>
      <c r="N8" s="189"/>
      <c r="O8" s="184" t="s">
        <v>1043</v>
      </c>
    </row>
    <row r="9" spans="1:15">
      <c r="A9" s="188" t="s">
        <v>1030</v>
      </c>
      <c r="B9" s="189">
        <v>400.97561848000004</v>
      </c>
      <c r="C9" s="189">
        <v>400.92060591000006</v>
      </c>
      <c r="D9" s="189">
        <v>401.67952135000013</v>
      </c>
      <c r="E9" s="189">
        <v>402.0850759600001</v>
      </c>
      <c r="F9" s="189">
        <v>404.56858639000006</v>
      </c>
      <c r="G9" s="189">
        <v>402.99502090000004</v>
      </c>
      <c r="H9" s="189">
        <v>395.98838155999999</v>
      </c>
      <c r="I9" s="189">
        <v>397.10710629000005</v>
      </c>
      <c r="J9" s="189">
        <v>391.50476327000001</v>
      </c>
      <c r="K9" s="189">
        <v>384.11918179999998</v>
      </c>
      <c r="L9" s="189">
        <v>412.59721313</v>
      </c>
      <c r="M9" s="189">
        <v>444.88393025000005</v>
      </c>
      <c r="N9" s="189">
        <v>484.04412397999999</v>
      </c>
      <c r="O9" s="190" t="s">
        <v>554</v>
      </c>
    </row>
    <row r="10" spans="1:15">
      <c r="A10" s="188" t="s">
        <v>1031</v>
      </c>
      <c r="B10" s="189">
        <v>397.2173243200001</v>
      </c>
      <c r="C10" s="189">
        <v>413.08574871000008</v>
      </c>
      <c r="D10" s="189">
        <v>413.79250984000004</v>
      </c>
      <c r="E10" s="189">
        <v>416.21042648000002</v>
      </c>
      <c r="F10" s="189">
        <v>435.9542671800001</v>
      </c>
      <c r="G10" s="189">
        <v>443.76844865000004</v>
      </c>
      <c r="H10" s="189">
        <v>426.26785364000006</v>
      </c>
      <c r="I10" s="189">
        <v>448.45422568000004</v>
      </c>
      <c r="J10" s="189">
        <v>432.08022219999998</v>
      </c>
      <c r="K10" s="189">
        <v>441.99382528999996</v>
      </c>
      <c r="L10" s="189">
        <v>489.49279847999992</v>
      </c>
      <c r="M10" s="189">
        <v>590.68442527000002</v>
      </c>
      <c r="N10" s="189">
        <v>634.80689212999994</v>
      </c>
      <c r="O10" s="190" t="s">
        <v>558</v>
      </c>
    </row>
    <row r="11" spans="1:15" ht="18">
      <c r="A11" s="182" t="s">
        <v>1704</v>
      </c>
      <c r="B11" s="191"/>
      <c r="C11" s="191"/>
      <c r="D11" s="191"/>
      <c r="E11" s="191"/>
      <c r="F11" s="191"/>
      <c r="G11" s="191"/>
      <c r="H11" s="191"/>
      <c r="I11" s="191"/>
      <c r="J11" s="191"/>
      <c r="K11" s="191"/>
      <c r="L11" s="191"/>
      <c r="M11" s="191"/>
      <c r="N11" s="191"/>
      <c r="O11" s="184" t="s">
        <v>1044</v>
      </c>
    </row>
    <row r="12" spans="1:15" ht="18">
      <c r="A12" s="188" t="s">
        <v>1032</v>
      </c>
      <c r="B12" s="191">
        <v>824.86143264999998</v>
      </c>
      <c r="C12" s="191">
        <v>826.51198671999998</v>
      </c>
      <c r="D12" s="191">
        <v>829.85394904999998</v>
      </c>
      <c r="E12" s="191">
        <v>831.71783839999989</v>
      </c>
      <c r="F12" s="191">
        <v>832.93410629000005</v>
      </c>
      <c r="G12" s="191">
        <v>834.7014085699999</v>
      </c>
      <c r="H12" s="191">
        <v>958.67081335999978</v>
      </c>
      <c r="I12" s="191">
        <v>859.09271321999984</v>
      </c>
      <c r="J12" s="191">
        <v>862.0274112799998</v>
      </c>
      <c r="K12" s="191">
        <v>863.88403106999999</v>
      </c>
      <c r="L12" s="191">
        <v>864.26976163999996</v>
      </c>
      <c r="M12" s="191">
        <v>902.77498976000004</v>
      </c>
      <c r="N12" s="191">
        <v>863.11877515999993</v>
      </c>
      <c r="O12" s="190" t="s">
        <v>560</v>
      </c>
    </row>
    <row r="13" spans="1:15" ht="18">
      <c r="A13" s="188" t="s">
        <v>1033</v>
      </c>
      <c r="B13" s="191">
        <v>879.61496475999979</v>
      </c>
      <c r="C13" s="191">
        <v>866.30573963000006</v>
      </c>
      <c r="D13" s="191">
        <v>849.36960249000003</v>
      </c>
      <c r="E13" s="191">
        <v>858.3956122300001</v>
      </c>
      <c r="F13" s="191">
        <v>869.02810096999997</v>
      </c>
      <c r="G13" s="191">
        <v>868.34134269999993</v>
      </c>
      <c r="H13" s="191">
        <v>981.3312063100002</v>
      </c>
      <c r="I13" s="191">
        <v>912.66627273999984</v>
      </c>
      <c r="J13" s="191">
        <v>923.78678461000015</v>
      </c>
      <c r="K13" s="191">
        <v>964.84833577999996</v>
      </c>
      <c r="L13" s="191">
        <v>979.27732430000015</v>
      </c>
      <c r="M13" s="191">
        <v>1071.3682375799999</v>
      </c>
      <c r="N13" s="191">
        <v>1022.65682713</v>
      </c>
      <c r="O13" s="190" t="s">
        <v>559</v>
      </c>
    </row>
    <row r="14" spans="1:15">
      <c r="A14" s="182" t="s">
        <v>1026</v>
      </c>
      <c r="B14" s="191">
        <v>997.91027725000004</v>
      </c>
      <c r="C14" s="191">
        <v>1160.6241971700001</v>
      </c>
      <c r="D14" s="191">
        <v>1327.29896115</v>
      </c>
      <c r="E14" s="191">
        <v>1466.9208227099998</v>
      </c>
      <c r="F14" s="191">
        <v>1610.1092801899999</v>
      </c>
      <c r="G14" s="191">
        <v>1803.8940753100003</v>
      </c>
      <c r="H14" s="191">
        <v>170.78147573000001</v>
      </c>
      <c r="I14" s="191">
        <v>296.24136623999993</v>
      </c>
      <c r="J14" s="191">
        <v>471.77717211999999</v>
      </c>
      <c r="K14" s="191">
        <v>661.58004927000002</v>
      </c>
      <c r="L14" s="191">
        <v>837.85309282000003</v>
      </c>
      <c r="M14" s="191">
        <v>1033.5432209600001</v>
      </c>
      <c r="N14" s="191">
        <v>1172.20116392</v>
      </c>
      <c r="O14" s="184" t="s">
        <v>1045</v>
      </c>
    </row>
    <row r="15" spans="1:15">
      <c r="A15" s="182" t="s">
        <v>1027</v>
      </c>
      <c r="B15" s="191"/>
      <c r="C15" s="191"/>
      <c r="D15" s="191"/>
      <c r="E15" s="191"/>
      <c r="F15" s="191"/>
      <c r="G15" s="191"/>
      <c r="H15" s="191"/>
      <c r="I15" s="191"/>
      <c r="J15" s="191"/>
      <c r="K15" s="191"/>
      <c r="L15" s="191"/>
      <c r="M15" s="191"/>
      <c r="N15" s="191"/>
      <c r="O15" s="184" t="s">
        <v>1046</v>
      </c>
    </row>
    <row r="16" spans="1:15" s="114" customFormat="1">
      <c r="A16" s="185" t="s">
        <v>1034</v>
      </c>
      <c r="B16" s="192">
        <v>990.41155243999992</v>
      </c>
      <c r="C16" s="192">
        <v>1123.6276979200002</v>
      </c>
      <c r="D16" s="192">
        <v>1263.4628420600002</v>
      </c>
      <c r="E16" s="192">
        <v>1415.0106302700001</v>
      </c>
      <c r="F16" s="192">
        <v>1557.9748725499999</v>
      </c>
      <c r="G16" s="192">
        <v>1776.9218597200002</v>
      </c>
      <c r="H16" s="192">
        <v>147.76103023000002</v>
      </c>
      <c r="I16" s="192">
        <v>324.00799395999996</v>
      </c>
      <c r="J16" s="192">
        <v>482.27166663999992</v>
      </c>
      <c r="K16" s="192">
        <v>673.20989440999995</v>
      </c>
      <c r="L16" s="192">
        <v>826.63858932000005</v>
      </c>
      <c r="M16" s="192">
        <v>1077.0196076499999</v>
      </c>
      <c r="N16" s="192">
        <v>1172.2999739999998</v>
      </c>
      <c r="O16" s="187" t="s">
        <v>555</v>
      </c>
    </row>
    <row r="17" spans="1:15">
      <c r="A17" s="188" t="s">
        <v>1035</v>
      </c>
      <c r="B17" s="191">
        <v>252.54592751999999</v>
      </c>
      <c r="C17" s="191">
        <v>289.06745152000002</v>
      </c>
      <c r="D17" s="191">
        <v>311.05925135000001</v>
      </c>
      <c r="E17" s="191">
        <v>357.49655461999998</v>
      </c>
      <c r="F17" s="191">
        <v>390.46228832999998</v>
      </c>
      <c r="G17" s="191">
        <v>442.58731452000001</v>
      </c>
      <c r="H17" s="191">
        <v>34.737760600000001</v>
      </c>
      <c r="I17" s="191">
        <v>82.264003600000009</v>
      </c>
      <c r="J17" s="191">
        <v>120.94128673000003</v>
      </c>
      <c r="K17" s="191">
        <v>156.83412274</v>
      </c>
      <c r="L17" s="191">
        <v>208.98371400000002</v>
      </c>
      <c r="M17" s="191">
        <v>269.37827745999999</v>
      </c>
      <c r="N17" s="191">
        <v>284.45664765999993</v>
      </c>
      <c r="O17" s="190" t="s">
        <v>556</v>
      </c>
    </row>
    <row r="18" spans="1:15" ht="18">
      <c r="A18" s="188" t="s">
        <v>1036</v>
      </c>
      <c r="B18" s="191"/>
      <c r="C18" s="191"/>
      <c r="D18" s="191"/>
      <c r="E18" s="191"/>
      <c r="F18" s="191"/>
      <c r="G18" s="191"/>
      <c r="H18" s="191"/>
      <c r="I18" s="191"/>
      <c r="J18" s="191"/>
      <c r="K18" s="191"/>
      <c r="L18" s="191"/>
      <c r="M18" s="191"/>
      <c r="N18" s="191"/>
      <c r="O18" s="190" t="s">
        <v>557</v>
      </c>
    </row>
    <row r="19" spans="1:15" ht="18">
      <c r="A19" s="193" t="s">
        <v>1037</v>
      </c>
      <c r="B19" s="191">
        <v>418.55673526999993</v>
      </c>
      <c r="C19" s="191">
        <v>420.58227130000006</v>
      </c>
      <c r="D19" s="191">
        <v>423.15404905999998</v>
      </c>
      <c r="E19" s="191">
        <v>426.29761707999995</v>
      </c>
      <c r="F19" s="191">
        <v>429.10612969000005</v>
      </c>
      <c r="G19" s="191">
        <v>432.18072190999999</v>
      </c>
      <c r="H19" s="191">
        <v>414.90780338000002</v>
      </c>
      <c r="I19" s="191">
        <v>383.79761855000004</v>
      </c>
      <c r="J19" s="191">
        <v>381.41170675000001</v>
      </c>
      <c r="K19" s="191">
        <v>381.40387963000001</v>
      </c>
      <c r="L19" s="191">
        <v>388.91620489000002</v>
      </c>
      <c r="M19" s="191">
        <v>400.05577216999995</v>
      </c>
      <c r="N19" s="191">
        <v>408.14869784000001</v>
      </c>
      <c r="O19" s="194" t="s">
        <v>562</v>
      </c>
    </row>
    <row r="20" spans="1:15">
      <c r="A20" s="193" t="s">
        <v>1038</v>
      </c>
      <c r="B20" s="191">
        <v>394.61154976</v>
      </c>
      <c r="C20" s="191">
        <v>390.00177592999995</v>
      </c>
      <c r="D20" s="191">
        <v>405.81415772999998</v>
      </c>
      <c r="E20" s="191">
        <v>426.61127379999999</v>
      </c>
      <c r="F20" s="191">
        <v>432.13610504000002</v>
      </c>
      <c r="G20" s="191">
        <v>419.49651987999994</v>
      </c>
      <c r="H20" s="191">
        <v>433.81027959999994</v>
      </c>
      <c r="I20" s="191">
        <v>400.33821143000006</v>
      </c>
      <c r="J20" s="191">
        <v>402.43832837999997</v>
      </c>
      <c r="K20" s="191">
        <v>418.87863733000006</v>
      </c>
      <c r="L20" s="191">
        <v>433.85325705999998</v>
      </c>
      <c r="M20" s="191">
        <v>427.53926123999997</v>
      </c>
      <c r="N20" s="191">
        <v>455.84541649999994</v>
      </c>
      <c r="O20" s="194" t="s">
        <v>561</v>
      </c>
    </row>
    <row r="21" spans="1:15">
      <c r="A21" s="188" t="s">
        <v>1039</v>
      </c>
      <c r="B21" s="191">
        <v>713.92043927999987</v>
      </c>
      <c r="C21" s="191">
        <v>803.97975081999994</v>
      </c>
      <c r="D21" s="191">
        <v>935.0636992100001</v>
      </c>
      <c r="E21" s="191">
        <v>1057.82773221</v>
      </c>
      <c r="F21" s="191">
        <v>1170.54255941</v>
      </c>
      <c r="G21" s="191">
        <v>1321.6503430000002</v>
      </c>
      <c r="H21" s="191">
        <v>131.92574575</v>
      </c>
      <c r="I21" s="191">
        <v>258.28458312999999</v>
      </c>
      <c r="J21" s="191">
        <v>382.35700138999999</v>
      </c>
      <c r="K21" s="191">
        <v>553.85052925000002</v>
      </c>
      <c r="L21" s="191">
        <v>662.59192731000007</v>
      </c>
      <c r="M21" s="191">
        <v>835.12481904000003</v>
      </c>
      <c r="N21" s="191">
        <v>935.5400449</v>
      </c>
      <c r="O21" s="190" t="s">
        <v>553</v>
      </c>
    </row>
    <row r="22" spans="1:15">
      <c r="A22" s="182" t="s">
        <v>1028</v>
      </c>
      <c r="B22" s="191">
        <v>-6.7750069999999996E-2</v>
      </c>
      <c r="C22" s="191">
        <v>-9.0460100000000002E-2</v>
      </c>
      <c r="D22" s="191">
        <v>-8.1324509999999989E-2</v>
      </c>
      <c r="E22" s="191">
        <v>-8.7823750000000006E-2</v>
      </c>
      <c r="F22" s="191">
        <v>-9.8126210000000005E-2</v>
      </c>
      <c r="G22" s="191">
        <v>-8.560644000000002E-2</v>
      </c>
      <c r="H22" s="191">
        <v>-0.10286769</v>
      </c>
      <c r="I22" s="191">
        <v>-0.22152875</v>
      </c>
      <c r="J22" s="191">
        <v>-0.10600720999999999</v>
      </c>
      <c r="K22" s="191">
        <v>3.2948129999999999E-2</v>
      </c>
      <c r="L22" s="191">
        <v>-8.9893890000000004E-2</v>
      </c>
      <c r="M22" s="191">
        <v>-0.37491534999999998</v>
      </c>
      <c r="N22" s="191">
        <v>-0.10695103</v>
      </c>
      <c r="O22" s="184" t="s">
        <v>1047</v>
      </c>
    </row>
    <row r="23" spans="1:15" s="114" customFormat="1" ht="9.75" thickBot="1">
      <c r="A23" s="195" t="s">
        <v>1029</v>
      </c>
      <c r="B23" s="196">
        <v>284.05758796000003</v>
      </c>
      <c r="C23" s="196">
        <v>356.73490632000005</v>
      </c>
      <c r="D23" s="196">
        <v>392.31658635999997</v>
      </c>
      <c r="E23" s="196">
        <v>409.18091415999999</v>
      </c>
      <c r="F23" s="196">
        <v>439.66484687000002</v>
      </c>
      <c r="G23" s="196">
        <v>482.32933861999999</v>
      </c>
      <c r="H23" s="196">
        <v>38.958597639999994</v>
      </c>
      <c r="I23" s="196">
        <v>38.178311839999992</v>
      </c>
      <c r="J23" s="196">
        <v>89.526177860000004</v>
      </c>
      <c r="K23" s="196">
        <v>107.69657178</v>
      </c>
      <c r="L23" s="196">
        <v>175.35105928999999</v>
      </c>
      <c r="M23" s="196">
        <v>198.79331724000002</v>
      </c>
      <c r="N23" s="196">
        <v>236.76806998000004</v>
      </c>
      <c r="O23" s="197" t="s">
        <v>1029</v>
      </c>
    </row>
    <row r="24" spans="1:15" ht="9.75" thickBot="1">
      <c r="A24" s="573"/>
      <c r="B24" s="574"/>
      <c r="C24" s="574"/>
      <c r="D24" s="574"/>
      <c r="E24" s="574"/>
      <c r="F24" s="574"/>
      <c r="G24" s="574"/>
      <c r="H24" s="574"/>
      <c r="I24" s="574"/>
      <c r="J24" s="574"/>
      <c r="K24" s="574"/>
      <c r="L24" s="574"/>
      <c r="M24" s="574"/>
      <c r="N24" s="574"/>
      <c r="O24" s="20"/>
    </row>
    <row r="26" spans="1:15">
      <c r="A26" s="198" t="s">
        <v>305</v>
      </c>
      <c r="B26" s="21">
        <v>-8.0000120306067402E-8</v>
      </c>
      <c r="C26" s="21">
        <v>-1.3000010312680388E-7</v>
      </c>
      <c r="D26" s="21">
        <v>-8.9999900865223026E-8</v>
      </c>
      <c r="E26" s="21">
        <v>-8.9999787178385304E-8</v>
      </c>
      <c r="F26" s="21">
        <v>-1.1999992466371623E-7</v>
      </c>
      <c r="G26" s="21">
        <v>-1.3000004628338502E-7</v>
      </c>
      <c r="H26" s="21">
        <v>-3.0000009587638488E-8</v>
      </c>
      <c r="I26" s="21">
        <v>-1.9999951916815917E-8</v>
      </c>
      <c r="J26" s="21">
        <v>-7.9999992408374965E-8</v>
      </c>
      <c r="K26" s="21">
        <v>-1.1000000199601345E-7</v>
      </c>
      <c r="L26" s="21">
        <v>-1.0999997357430402E-7</v>
      </c>
      <c r="M26" s="21">
        <v>-3.0000052220202633E-8</v>
      </c>
      <c r="N26" s="21">
        <v>-6.9999970264689182E-8</v>
      </c>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34" sqref="C34"/>
    </sheetView>
  </sheetViews>
  <sheetFormatPr defaultColWidth="9.140625" defaultRowHeight="9"/>
  <cols>
    <col min="1" max="1" width="36.5703125" style="3" customWidth="1"/>
    <col min="2" max="14" width="8.42578125" style="3" customWidth="1"/>
    <col min="15" max="15" width="31.7109375" style="3" customWidth="1"/>
    <col min="16" max="16384" width="9.140625" style="3"/>
  </cols>
  <sheetData>
    <row r="1" spans="1:15" s="1" customFormat="1" ht="12.75">
      <c r="A1" s="582" t="s">
        <v>1322</v>
      </c>
      <c r="B1" s="582"/>
      <c r="C1" s="582"/>
      <c r="D1" s="582"/>
      <c r="E1" s="582"/>
      <c r="F1" s="582"/>
      <c r="G1" s="582"/>
      <c r="H1" s="582"/>
      <c r="I1" s="582"/>
      <c r="J1" s="582"/>
      <c r="K1" s="582"/>
      <c r="L1" s="582"/>
      <c r="M1" s="582"/>
      <c r="N1" s="582"/>
      <c r="O1" s="582"/>
    </row>
    <row r="2" spans="1:15" s="360" customFormat="1" ht="12.75">
      <c r="A2" s="591" t="s">
        <v>1357</v>
      </c>
      <c r="B2" s="591"/>
      <c r="C2" s="591"/>
      <c r="D2" s="591"/>
      <c r="E2" s="591"/>
      <c r="F2" s="591"/>
      <c r="G2" s="591"/>
      <c r="H2" s="591"/>
      <c r="I2" s="591"/>
      <c r="J2" s="591"/>
      <c r="K2" s="591"/>
      <c r="L2" s="591"/>
      <c r="M2" s="591"/>
      <c r="N2" s="591"/>
      <c r="O2" s="591"/>
    </row>
    <row r="3" spans="1:15" s="4" customFormat="1" ht="9.75" thickBot="1">
      <c r="A3" s="44"/>
      <c r="B3" s="44"/>
      <c r="C3" s="44"/>
      <c r="D3" s="44"/>
      <c r="E3" s="44"/>
      <c r="F3" s="44"/>
      <c r="G3" s="44"/>
      <c r="H3" s="44"/>
      <c r="I3" s="44"/>
      <c r="J3" s="44"/>
      <c r="K3" s="44"/>
      <c r="L3" s="44"/>
      <c r="M3" s="44"/>
      <c r="N3" s="44"/>
      <c r="O3" s="110"/>
    </row>
    <row r="4" spans="1:15" ht="9.75" thickBot="1">
      <c r="A4" s="550" t="s">
        <v>6</v>
      </c>
      <c r="B4" s="200">
        <v>42186</v>
      </c>
      <c r="C4" s="200">
        <v>42217</v>
      </c>
      <c r="D4" s="200">
        <v>42248</v>
      </c>
      <c r="E4" s="200">
        <v>42278</v>
      </c>
      <c r="F4" s="200">
        <v>42309</v>
      </c>
      <c r="G4" s="200">
        <v>42339</v>
      </c>
      <c r="H4" s="200">
        <v>42370</v>
      </c>
      <c r="I4" s="200">
        <v>42401</v>
      </c>
      <c r="J4" s="200">
        <v>42430</v>
      </c>
      <c r="K4" s="200">
        <v>42461</v>
      </c>
      <c r="L4" s="200">
        <v>42491</v>
      </c>
      <c r="M4" s="200">
        <v>42522</v>
      </c>
      <c r="N4" s="200">
        <v>42552</v>
      </c>
      <c r="O4" s="47" t="s">
        <v>354</v>
      </c>
    </row>
    <row r="5" spans="1:15">
      <c r="A5" s="182" t="s">
        <v>1024</v>
      </c>
      <c r="B5" s="183"/>
      <c r="C5" s="183"/>
      <c r="D5" s="183"/>
      <c r="E5" s="183"/>
      <c r="F5" s="183"/>
      <c r="G5" s="183"/>
      <c r="H5" s="183"/>
      <c r="I5" s="183"/>
      <c r="J5" s="183"/>
      <c r="K5" s="183"/>
      <c r="L5" s="183"/>
      <c r="M5" s="183"/>
      <c r="N5" s="183"/>
      <c r="O5" s="184" t="s">
        <v>1040</v>
      </c>
    </row>
    <row r="6" spans="1:15">
      <c r="A6" s="188" t="s">
        <v>1702</v>
      </c>
      <c r="B6" s="189">
        <v>741.80068943999981</v>
      </c>
      <c r="C6" s="189">
        <v>861.24618380999982</v>
      </c>
      <c r="D6" s="189">
        <v>967.28757164000012</v>
      </c>
      <c r="E6" s="189">
        <v>1084.687181</v>
      </c>
      <c r="F6" s="189">
        <v>1195.54082627</v>
      </c>
      <c r="G6" s="189">
        <v>1326.47638631</v>
      </c>
      <c r="H6" s="189">
        <v>117.58616545</v>
      </c>
      <c r="I6" s="189">
        <v>225.57192498999993</v>
      </c>
      <c r="J6" s="189">
        <v>335.76836620999995</v>
      </c>
      <c r="K6" s="189">
        <v>449.91588614</v>
      </c>
      <c r="L6" s="189">
        <v>591.84339711000007</v>
      </c>
      <c r="M6" s="189">
        <v>722.60021885000003</v>
      </c>
      <c r="N6" s="189">
        <v>871.88905610000006</v>
      </c>
      <c r="O6" s="190" t="s">
        <v>1041</v>
      </c>
    </row>
    <row r="7" spans="1:15">
      <c r="A7" s="188" t="s">
        <v>1025</v>
      </c>
      <c r="B7" s="189">
        <v>167.61072630999996</v>
      </c>
      <c r="C7" s="189">
        <v>198.74109571000002</v>
      </c>
      <c r="D7" s="189">
        <v>233.47602049</v>
      </c>
      <c r="E7" s="189">
        <v>272.70682492999993</v>
      </c>
      <c r="F7" s="189">
        <v>289.89391562000003</v>
      </c>
      <c r="G7" s="189">
        <v>343.16159801000009</v>
      </c>
      <c r="H7" s="189">
        <v>22.258630000000004</v>
      </c>
      <c r="I7" s="189">
        <v>47.090717880000007</v>
      </c>
      <c r="J7" s="189">
        <v>66.909501760000012</v>
      </c>
      <c r="K7" s="189">
        <v>89.08240023999997</v>
      </c>
      <c r="L7" s="189">
        <v>114.80854147999999</v>
      </c>
      <c r="M7" s="189">
        <v>148.28885902999997</v>
      </c>
      <c r="N7" s="189">
        <v>222.43834672999998</v>
      </c>
      <c r="O7" s="190" t="s">
        <v>1042</v>
      </c>
    </row>
    <row r="8" spans="1:15" ht="18">
      <c r="A8" s="182" t="s">
        <v>1703</v>
      </c>
      <c r="B8" s="189"/>
      <c r="C8" s="189"/>
      <c r="D8" s="189"/>
      <c r="E8" s="189"/>
      <c r="F8" s="189"/>
      <c r="G8" s="189"/>
      <c r="H8" s="189"/>
      <c r="I8" s="189"/>
      <c r="J8" s="189"/>
      <c r="K8" s="189"/>
      <c r="L8" s="189"/>
      <c r="M8" s="189"/>
      <c r="N8" s="189"/>
      <c r="O8" s="184" t="s">
        <v>1043</v>
      </c>
    </row>
    <row r="9" spans="1:15">
      <c r="A9" s="188" t="s">
        <v>1030</v>
      </c>
      <c r="B9" s="189">
        <v>35.217528919999999</v>
      </c>
      <c r="C9" s="189">
        <v>35.217528919999999</v>
      </c>
      <c r="D9" s="189">
        <v>35.217528919999999</v>
      </c>
      <c r="E9" s="189">
        <v>35.217528919999999</v>
      </c>
      <c r="F9" s="189">
        <v>35.217528919999999</v>
      </c>
      <c r="G9" s="189">
        <v>35.31218891999999</v>
      </c>
      <c r="H9" s="189">
        <v>40.603999740000006</v>
      </c>
      <c r="I9" s="189">
        <v>40.723639180000006</v>
      </c>
      <c r="J9" s="189">
        <v>32.330169569999995</v>
      </c>
      <c r="K9" s="189">
        <v>32.369892569999998</v>
      </c>
      <c r="L9" s="189">
        <v>32.388742569999998</v>
      </c>
      <c r="M9" s="189">
        <v>32.284543140000004</v>
      </c>
      <c r="N9" s="189">
        <v>32.284543140000004</v>
      </c>
      <c r="O9" s="190" t="s">
        <v>554</v>
      </c>
    </row>
    <row r="10" spans="1:15">
      <c r="A10" s="188" t="s">
        <v>1031</v>
      </c>
      <c r="B10" s="189">
        <v>39.487035800000008</v>
      </c>
      <c r="C10" s="189">
        <v>49.73635969</v>
      </c>
      <c r="D10" s="189">
        <v>46.752966129999997</v>
      </c>
      <c r="E10" s="189">
        <v>42.803847599999997</v>
      </c>
      <c r="F10" s="189">
        <v>39.984750200000001</v>
      </c>
      <c r="G10" s="189">
        <v>40.474042300000001</v>
      </c>
      <c r="H10" s="189">
        <v>48.023676149999993</v>
      </c>
      <c r="I10" s="189">
        <v>61.174562359999996</v>
      </c>
      <c r="J10" s="189">
        <v>47.490024630000001</v>
      </c>
      <c r="K10" s="189">
        <v>48.789443480000003</v>
      </c>
      <c r="L10" s="189">
        <v>48.15021608</v>
      </c>
      <c r="M10" s="189">
        <v>45.04158142</v>
      </c>
      <c r="N10" s="189">
        <v>58.328723709999998</v>
      </c>
      <c r="O10" s="190" t="s">
        <v>558</v>
      </c>
    </row>
    <row r="11" spans="1:15" ht="18">
      <c r="A11" s="182" t="s">
        <v>1704</v>
      </c>
      <c r="B11" s="189"/>
      <c r="C11" s="189"/>
      <c r="D11" s="189"/>
      <c r="E11" s="189"/>
      <c r="F11" s="189"/>
      <c r="G11" s="189"/>
      <c r="H11" s="189"/>
      <c r="I11" s="189"/>
      <c r="J11" s="189"/>
      <c r="K11" s="189"/>
      <c r="L11" s="189"/>
      <c r="M11" s="189"/>
      <c r="N11" s="189"/>
      <c r="O11" s="184" t="s">
        <v>1044</v>
      </c>
    </row>
    <row r="12" spans="1:15" ht="18">
      <c r="A12" s="188" t="s">
        <v>1032</v>
      </c>
      <c r="B12" s="189">
        <v>687.60286288999998</v>
      </c>
      <c r="C12" s="189">
        <v>687.60286288999998</v>
      </c>
      <c r="D12" s="189">
        <v>687.60286288999998</v>
      </c>
      <c r="E12" s="189">
        <v>687.53651662999994</v>
      </c>
      <c r="F12" s="189">
        <v>687.53158377</v>
      </c>
      <c r="G12" s="189">
        <v>687.52671794999992</v>
      </c>
      <c r="H12" s="189">
        <v>691.33597580999981</v>
      </c>
      <c r="I12" s="189">
        <v>691.33598056999983</v>
      </c>
      <c r="J12" s="189">
        <v>694.72849862999976</v>
      </c>
      <c r="K12" s="189">
        <v>689.05373488999999</v>
      </c>
      <c r="L12" s="189">
        <v>689.05373488999999</v>
      </c>
      <c r="M12" s="189">
        <v>689.05373488999999</v>
      </c>
      <c r="N12" s="189">
        <v>689.05373488999999</v>
      </c>
      <c r="O12" s="190" t="s">
        <v>560</v>
      </c>
    </row>
    <row r="13" spans="1:15">
      <c r="A13" s="188" t="s">
        <v>1033</v>
      </c>
      <c r="B13" s="189">
        <v>737.52959087999977</v>
      </c>
      <c r="C13" s="189">
        <v>716.83034525000005</v>
      </c>
      <c r="D13" s="189">
        <v>690.37473980000004</v>
      </c>
      <c r="E13" s="189">
        <v>689.2814050400001</v>
      </c>
      <c r="F13" s="189">
        <v>690.68993248999993</v>
      </c>
      <c r="G13" s="189">
        <v>685.2581368299999</v>
      </c>
      <c r="H13" s="189">
        <v>694.51730194000015</v>
      </c>
      <c r="I13" s="189">
        <v>709.5285690799999</v>
      </c>
      <c r="J13" s="189">
        <v>709.21610804000011</v>
      </c>
      <c r="K13" s="189">
        <v>707.99764090999997</v>
      </c>
      <c r="L13" s="189">
        <v>715.0601023700001</v>
      </c>
      <c r="M13" s="189">
        <v>718.70919877999972</v>
      </c>
      <c r="N13" s="189">
        <v>709.22200285999986</v>
      </c>
      <c r="O13" s="190" t="s">
        <v>559</v>
      </c>
    </row>
    <row r="14" spans="1:15">
      <c r="A14" s="182" t="s">
        <v>1026</v>
      </c>
      <c r="B14" s="189">
        <v>519.99372819999996</v>
      </c>
      <c r="C14" s="189">
        <v>618.75877492999996</v>
      </c>
      <c r="D14" s="189">
        <v>719.5042368899999</v>
      </c>
      <c r="E14" s="189">
        <v>802.64914886999986</v>
      </c>
      <c r="F14" s="189">
        <v>897.72134054000003</v>
      </c>
      <c r="G14" s="189">
        <v>980.42151597000009</v>
      </c>
      <c r="H14" s="189">
        <v>84.726532780000014</v>
      </c>
      <c r="I14" s="189">
        <v>139.83769536999998</v>
      </c>
      <c r="J14" s="189">
        <v>239.21139985999997</v>
      </c>
      <c r="K14" s="189">
        <v>325.47002884</v>
      </c>
      <c r="L14" s="189">
        <v>435.26701451999998</v>
      </c>
      <c r="M14" s="189">
        <v>531.89885750000019</v>
      </c>
      <c r="N14" s="189">
        <v>603.23826066000004</v>
      </c>
      <c r="O14" s="184" t="s">
        <v>1045</v>
      </c>
    </row>
    <row r="15" spans="1:15">
      <c r="A15" s="182" t="s">
        <v>1027</v>
      </c>
      <c r="B15" s="189"/>
      <c r="C15" s="189"/>
      <c r="D15" s="189"/>
      <c r="E15" s="189"/>
      <c r="F15" s="189"/>
      <c r="G15" s="189"/>
      <c r="H15" s="189"/>
      <c r="I15" s="189"/>
      <c r="J15" s="189"/>
      <c r="K15" s="189"/>
      <c r="L15" s="189"/>
      <c r="M15" s="189"/>
      <c r="N15" s="189"/>
      <c r="O15" s="184" t="s">
        <v>1046</v>
      </c>
    </row>
    <row r="16" spans="1:15">
      <c r="A16" s="188" t="s">
        <v>1034</v>
      </c>
      <c r="B16" s="189">
        <v>555.31854066000005</v>
      </c>
      <c r="C16" s="189">
        <v>631.65716089000011</v>
      </c>
      <c r="D16" s="189">
        <v>717.52202782000018</v>
      </c>
      <c r="E16" s="189">
        <v>801.09100368999998</v>
      </c>
      <c r="F16" s="189">
        <v>891.40621553999995</v>
      </c>
      <c r="G16" s="189">
        <v>1032.3048346099999</v>
      </c>
      <c r="H16" s="189">
        <v>74.295096779999994</v>
      </c>
      <c r="I16" s="189">
        <v>182.23871080000001</v>
      </c>
      <c r="J16" s="189">
        <v>275.27763331999995</v>
      </c>
      <c r="K16" s="189">
        <v>350.00047588000001</v>
      </c>
      <c r="L16" s="189">
        <v>441.66347454000004</v>
      </c>
      <c r="M16" s="189">
        <v>552.15149153999994</v>
      </c>
      <c r="N16" s="189">
        <v>632.52254922999998</v>
      </c>
      <c r="O16" s="190" t="s">
        <v>555</v>
      </c>
    </row>
    <row r="17" spans="1:15">
      <c r="A17" s="188" t="s">
        <v>1035</v>
      </c>
      <c r="B17" s="189">
        <v>204.10281429</v>
      </c>
      <c r="C17" s="189">
        <v>234.30362905000004</v>
      </c>
      <c r="D17" s="189">
        <v>251.54059525000002</v>
      </c>
      <c r="E17" s="189">
        <v>281.94860726999997</v>
      </c>
      <c r="F17" s="189">
        <v>307.15927646</v>
      </c>
      <c r="G17" s="189">
        <v>351.65740284000003</v>
      </c>
      <c r="H17" s="189">
        <v>17.028616239999998</v>
      </c>
      <c r="I17" s="189">
        <v>59.957150710000001</v>
      </c>
      <c r="J17" s="189">
        <v>87.560585420000024</v>
      </c>
      <c r="K17" s="189">
        <v>105.69426092</v>
      </c>
      <c r="L17" s="189">
        <v>142.22285865000003</v>
      </c>
      <c r="M17" s="189">
        <v>170.31081746000001</v>
      </c>
      <c r="N17" s="189">
        <v>190.99131776999997</v>
      </c>
      <c r="O17" s="190" t="s">
        <v>556</v>
      </c>
    </row>
    <row r="18" spans="1:15">
      <c r="A18" s="188" t="s">
        <v>1036</v>
      </c>
      <c r="B18" s="189"/>
      <c r="C18" s="189"/>
      <c r="D18" s="189"/>
      <c r="E18" s="189"/>
      <c r="F18" s="189"/>
      <c r="G18" s="189"/>
      <c r="H18" s="189"/>
      <c r="I18" s="189"/>
      <c r="J18" s="189"/>
      <c r="K18" s="189"/>
      <c r="L18" s="189"/>
      <c r="M18" s="189"/>
      <c r="N18" s="189"/>
      <c r="O18" s="190" t="s">
        <v>557</v>
      </c>
    </row>
    <row r="19" spans="1:15">
      <c r="A19" s="193" t="s">
        <v>1037</v>
      </c>
      <c r="B19" s="189">
        <v>212.06274184</v>
      </c>
      <c r="C19" s="189">
        <v>212.06274184</v>
      </c>
      <c r="D19" s="189">
        <v>212.06274184</v>
      </c>
      <c r="E19" s="189">
        <v>212.06274184</v>
      </c>
      <c r="F19" s="189">
        <v>212.06274184</v>
      </c>
      <c r="G19" s="189">
        <v>212.06274184</v>
      </c>
      <c r="H19" s="189">
        <v>219.73850294000002</v>
      </c>
      <c r="I19" s="189">
        <v>219.73850413</v>
      </c>
      <c r="J19" s="189">
        <v>219.73678018999999</v>
      </c>
      <c r="K19" s="189">
        <v>219.73678451999999</v>
      </c>
      <c r="L19" s="189">
        <v>219.73678451999999</v>
      </c>
      <c r="M19" s="189">
        <v>219.73678451999999</v>
      </c>
      <c r="N19" s="189">
        <v>219.73678451999999</v>
      </c>
      <c r="O19" s="194" t="s">
        <v>562</v>
      </c>
    </row>
    <row r="20" spans="1:15">
      <c r="A20" s="193" t="s">
        <v>1038</v>
      </c>
      <c r="B20" s="189">
        <v>214.06686901999998</v>
      </c>
      <c r="C20" s="189">
        <v>210.96776118999998</v>
      </c>
      <c r="D20" s="189">
        <v>212.42408830999997</v>
      </c>
      <c r="E20" s="189">
        <v>226.54114906999999</v>
      </c>
      <c r="F20" s="189">
        <v>225.85380122999999</v>
      </c>
      <c r="G20" s="189">
        <v>218.03678066999998</v>
      </c>
      <c r="H20" s="189">
        <v>241.04514061999998</v>
      </c>
      <c r="I20" s="189">
        <v>244.60067336</v>
      </c>
      <c r="J20" s="189">
        <v>253.11721208</v>
      </c>
      <c r="K20" s="189">
        <v>256.18648447999999</v>
      </c>
      <c r="L20" s="189">
        <v>253.09644898000002</v>
      </c>
      <c r="M20" s="189">
        <v>247.04406097999998</v>
      </c>
      <c r="N20" s="189">
        <v>243.4231862</v>
      </c>
      <c r="O20" s="194" t="s">
        <v>561</v>
      </c>
    </row>
    <row r="21" spans="1:15">
      <c r="A21" s="188" t="s">
        <v>1039</v>
      </c>
      <c r="B21" s="189">
        <v>353.21985346999998</v>
      </c>
      <c r="C21" s="189">
        <v>396.25855108000002</v>
      </c>
      <c r="D21" s="189">
        <v>466.34277892</v>
      </c>
      <c r="E21" s="189">
        <v>533.62080352999999</v>
      </c>
      <c r="F21" s="189">
        <v>598.03799837999998</v>
      </c>
      <c r="G21" s="189">
        <v>686.62147051000011</v>
      </c>
      <c r="H21" s="189">
        <v>78.573118130000012</v>
      </c>
      <c r="I21" s="189">
        <v>147.14372924</v>
      </c>
      <c r="J21" s="189">
        <v>221.09747968000002</v>
      </c>
      <c r="K21" s="189">
        <v>280.75591483000005</v>
      </c>
      <c r="L21" s="189">
        <v>332.80028023000006</v>
      </c>
      <c r="M21" s="189">
        <v>409.14795038999995</v>
      </c>
      <c r="N21" s="189">
        <v>465.21763305000002</v>
      </c>
      <c r="O21" s="190" t="s">
        <v>553</v>
      </c>
    </row>
    <row r="22" spans="1:15" s="114" customFormat="1">
      <c r="A22" s="195" t="s">
        <v>1048</v>
      </c>
      <c r="B22" s="186">
        <v>166.77387471</v>
      </c>
      <c r="C22" s="186">
        <v>222.50022380000001</v>
      </c>
      <c r="D22" s="186">
        <v>253.16145792999998</v>
      </c>
      <c r="E22" s="186">
        <v>269.02834529</v>
      </c>
      <c r="F22" s="186">
        <v>299.68334209000005</v>
      </c>
      <c r="G22" s="186">
        <v>293.80004541</v>
      </c>
      <c r="H22" s="186">
        <v>6.1534146299999994</v>
      </c>
      <c r="I22" s="186">
        <v>-7.3060338699999932</v>
      </c>
      <c r="J22" s="186">
        <v>18.113920160000006</v>
      </c>
      <c r="K22" s="186">
        <v>44.714113959999992</v>
      </c>
      <c r="L22" s="186">
        <v>102.46673421999999</v>
      </c>
      <c r="M22" s="186">
        <v>122.75090711000001</v>
      </c>
      <c r="N22" s="186">
        <v>138.02062759000003</v>
      </c>
      <c r="O22" s="197" t="s">
        <v>1048</v>
      </c>
    </row>
    <row r="23" spans="1:15" ht="9.75" thickBot="1">
      <c r="B23" s="199"/>
      <c r="C23" s="199"/>
      <c r="D23" s="199"/>
      <c r="E23" s="199"/>
      <c r="F23" s="199"/>
      <c r="G23" s="199"/>
      <c r="H23" s="199"/>
      <c r="I23" s="199"/>
      <c r="J23" s="199"/>
      <c r="K23" s="199"/>
      <c r="L23" s="199"/>
      <c r="M23" s="199"/>
      <c r="N23" s="199"/>
      <c r="O23" s="184"/>
    </row>
    <row r="24" spans="1:15" ht="9.75" thickBot="1">
      <c r="A24" s="573"/>
      <c r="B24" s="574"/>
      <c r="C24" s="574"/>
      <c r="D24" s="574"/>
      <c r="E24" s="574"/>
      <c r="F24" s="574"/>
      <c r="G24" s="574"/>
      <c r="H24" s="574"/>
      <c r="I24" s="574"/>
      <c r="J24" s="574"/>
      <c r="K24" s="574"/>
      <c r="L24" s="574"/>
      <c r="M24" s="574"/>
      <c r="N24" s="574"/>
      <c r="O24" s="20"/>
    </row>
    <row r="26" spans="1:15">
      <c r="A26" s="198" t="s">
        <v>305</v>
      </c>
      <c r="B26" s="21">
        <v>-1.9999987443952705E-8</v>
      </c>
      <c r="C26" s="21">
        <v>-4.9999925977317616E-8</v>
      </c>
      <c r="D26" s="21">
        <v>-3.9999918044486549E-8</v>
      </c>
      <c r="E26" s="21">
        <v>-4.9999869133898756E-8</v>
      </c>
      <c r="F26" s="21">
        <v>-6.9999998686398612E-8</v>
      </c>
      <c r="G26" s="21">
        <v>-4.9999982820736477E-8</v>
      </c>
      <c r="H26" s="21">
        <v>-2.000000254298584E-8</v>
      </c>
      <c r="I26" s="21">
        <v>2.8421709430404007E-14</v>
      </c>
      <c r="J26" s="21">
        <v>-1.9999944811388559E-8</v>
      </c>
      <c r="K26" s="21">
        <v>-4.9999954399027047E-8</v>
      </c>
      <c r="L26" s="21">
        <v>-6.9999927632125036E-8</v>
      </c>
      <c r="M26" s="21">
        <v>-2.2737367544323206E-13</v>
      </c>
      <c r="N26" s="21">
        <v>-1.9999987443952705E-8</v>
      </c>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34" sqref="C34"/>
    </sheetView>
  </sheetViews>
  <sheetFormatPr defaultColWidth="9.140625" defaultRowHeight="9"/>
  <cols>
    <col min="1" max="1" width="27.140625" style="3" customWidth="1"/>
    <col min="2" max="14" width="7.85546875" style="3" customWidth="1"/>
    <col min="15" max="15" width="30.7109375" style="3" customWidth="1"/>
    <col min="16" max="16384" width="9.140625" style="3"/>
  </cols>
  <sheetData>
    <row r="1" spans="1:15" s="1" customFormat="1" ht="12.75">
      <c r="A1" s="560" t="s">
        <v>1323</v>
      </c>
      <c r="B1" s="561"/>
      <c r="C1" s="561"/>
      <c r="D1" s="561"/>
      <c r="E1" s="561"/>
      <c r="F1" s="561"/>
      <c r="G1" s="561"/>
      <c r="H1" s="561"/>
      <c r="I1" s="561"/>
      <c r="J1" s="561"/>
      <c r="K1" s="561"/>
      <c r="L1" s="561"/>
      <c r="M1" s="561"/>
      <c r="N1" s="561"/>
      <c r="O1" s="562"/>
    </row>
    <row r="2" spans="1:15" s="360" customFormat="1" ht="12.75">
      <c r="A2" s="592" t="s">
        <v>1358</v>
      </c>
      <c r="B2" s="591"/>
      <c r="C2" s="591"/>
      <c r="D2" s="591"/>
      <c r="E2" s="591"/>
      <c r="F2" s="591"/>
      <c r="G2" s="591"/>
      <c r="H2" s="591"/>
      <c r="I2" s="591"/>
      <c r="J2" s="591"/>
      <c r="K2" s="591"/>
      <c r="L2" s="591"/>
      <c r="M2" s="591"/>
      <c r="N2" s="591"/>
      <c r="O2" s="593"/>
    </row>
    <row r="3" spans="1:15" s="4" customFormat="1" ht="9.75" thickBot="1">
      <c r="A3" s="357"/>
      <c r="B3" s="44"/>
      <c r="C3" s="44"/>
      <c r="D3" s="44"/>
      <c r="E3" s="44"/>
      <c r="F3" s="44"/>
      <c r="G3" s="44"/>
      <c r="H3" s="44"/>
      <c r="I3" s="44"/>
      <c r="J3" s="44"/>
      <c r="K3" s="44"/>
      <c r="L3" s="44"/>
      <c r="M3" s="44"/>
      <c r="N3" s="44"/>
      <c r="O3" s="358"/>
    </row>
    <row r="4" spans="1:15" ht="9.75" thickBot="1">
      <c r="A4" s="550" t="s">
        <v>6</v>
      </c>
      <c r="B4" s="200">
        <v>42186</v>
      </c>
      <c r="C4" s="200">
        <v>42217</v>
      </c>
      <c r="D4" s="200">
        <v>42248</v>
      </c>
      <c r="E4" s="200">
        <v>42278</v>
      </c>
      <c r="F4" s="200">
        <v>42309</v>
      </c>
      <c r="G4" s="200">
        <v>42339</v>
      </c>
      <c r="H4" s="200">
        <v>42370</v>
      </c>
      <c r="I4" s="200">
        <v>42401</v>
      </c>
      <c r="J4" s="200">
        <v>42430</v>
      </c>
      <c r="K4" s="200">
        <v>42461</v>
      </c>
      <c r="L4" s="200">
        <v>42491</v>
      </c>
      <c r="M4" s="200">
        <v>42522</v>
      </c>
      <c r="N4" s="200">
        <v>42552</v>
      </c>
      <c r="O4" s="47" t="s">
        <v>354</v>
      </c>
    </row>
    <row r="5" spans="1:15">
      <c r="A5" s="182" t="s">
        <v>1024</v>
      </c>
      <c r="B5" s="183"/>
      <c r="C5" s="183"/>
      <c r="D5" s="183"/>
      <c r="E5" s="183"/>
      <c r="F5" s="183"/>
      <c r="G5" s="183"/>
      <c r="H5" s="183"/>
      <c r="I5" s="183"/>
      <c r="J5" s="183"/>
      <c r="K5" s="183"/>
      <c r="L5" s="183"/>
      <c r="M5" s="183"/>
      <c r="N5" s="183"/>
      <c r="O5" s="184" t="s">
        <v>1040</v>
      </c>
    </row>
    <row r="6" spans="1:15">
      <c r="A6" s="185" t="s">
        <v>1702</v>
      </c>
      <c r="B6" s="189">
        <v>455.29160810000008</v>
      </c>
      <c r="C6" s="189">
        <v>529.38121007999996</v>
      </c>
      <c r="D6" s="189">
        <v>603.12252799999999</v>
      </c>
      <c r="E6" s="189">
        <v>679.61316782000006</v>
      </c>
      <c r="F6" s="189">
        <v>754.88292751000006</v>
      </c>
      <c r="G6" s="189">
        <v>869.59412285999986</v>
      </c>
      <c r="H6" s="189">
        <v>120.31529005</v>
      </c>
      <c r="I6" s="189">
        <v>225.23053236999996</v>
      </c>
      <c r="J6" s="189">
        <v>295.98480798000003</v>
      </c>
      <c r="K6" s="189">
        <v>447.61674049000004</v>
      </c>
      <c r="L6" s="189">
        <v>563.34888892000004</v>
      </c>
      <c r="M6" s="189">
        <v>730.71903636000002</v>
      </c>
      <c r="N6" s="189">
        <v>830.10779029000003</v>
      </c>
      <c r="O6" s="187" t="s">
        <v>1041</v>
      </c>
    </row>
    <row r="7" spans="1:15">
      <c r="A7" s="188" t="s">
        <v>1025</v>
      </c>
      <c r="B7" s="189">
        <v>94.175480199999996</v>
      </c>
      <c r="C7" s="189">
        <v>107.73697091000003</v>
      </c>
      <c r="D7" s="189">
        <v>122.83014732000001</v>
      </c>
      <c r="E7" s="189">
        <v>139.75622513000002</v>
      </c>
      <c r="F7" s="189">
        <v>152.86960418999999</v>
      </c>
      <c r="G7" s="189">
        <v>175.80663056999998</v>
      </c>
      <c r="H7" s="189">
        <v>30.902774749999988</v>
      </c>
      <c r="I7" s="189">
        <v>52.776310899999999</v>
      </c>
      <c r="J7" s="189">
        <v>64.25526266</v>
      </c>
      <c r="K7" s="189">
        <v>85.255147100000002</v>
      </c>
      <c r="L7" s="189">
        <v>105.67730816000001</v>
      </c>
      <c r="M7" s="189">
        <v>130.12902679999999</v>
      </c>
      <c r="N7" s="189">
        <v>149.00061753000003</v>
      </c>
      <c r="O7" s="190" t="s">
        <v>1042</v>
      </c>
    </row>
    <row r="8" spans="1:15" ht="27">
      <c r="A8" s="182" t="s">
        <v>1703</v>
      </c>
      <c r="B8" s="189"/>
      <c r="C8" s="189"/>
      <c r="D8" s="189"/>
      <c r="E8" s="189"/>
      <c r="F8" s="189"/>
      <c r="G8" s="189"/>
      <c r="H8" s="189"/>
      <c r="I8" s="189"/>
      <c r="J8" s="189"/>
      <c r="K8" s="189"/>
      <c r="L8" s="189"/>
      <c r="M8" s="189"/>
      <c r="N8" s="189"/>
      <c r="O8" s="184" t="s">
        <v>1043</v>
      </c>
    </row>
    <row r="9" spans="1:15">
      <c r="A9" s="188" t="s">
        <v>1030</v>
      </c>
      <c r="B9" s="189">
        <v>328.94265414000006</v>
      </c>
      <c r="C9" s="189">
        <v>329.47642506000005</v>
      </c>
      <c r="D9" s="189">
        <v>330.23534050000012</v>
      </c>
      <c r="E9" s="189">
        <v>330.64089511000009</v>
      </c>
      <c r="F9" s="189">
        <v>333.23395980000009</v>
      </c>
      <c r="G9" s="189">
        <v>331.56572964000009</v>
      </c>
      <c r="H9" s="189">
        <v>323.20854185000002</v>
      </c>
      <c r="I9" s="189">
        <v>324.20762714</v>
      </c>
      <c r="J9" s="189">
        <v>326.99875372999998</v>
      </c>
      <c r="K9" s="189">
        <v>319.57344926000002</v>
      </c>
      <c r="L9" s="189">
        <v>348.03263059</v>
      </c>
      <c r="M9" s="189">
        <v>380.4235471400001</v>
      </c>
      <c r="N9" s="189">
        <v>419.58374178000003</v>
      </c>
      <c r="O9" s="190" t="s">
        <v>554</v>
      </c>
    </row>
    <row r="10" spans="1:15">
      <c r="A10" s="188" t="s">
        <v>1031</v>
      </c>
      <c r="B10" s="189">
        <v>330.05757419000008</v>
      </c>
      <c r="C10" s="189">
        <v>336.03867654000004</v>
      </c>
      <c r="D10" s="189">
        <v>340.31070583000002</v>
      </c>
      <c r="E10" s="189">
        <v>344.51656802000002</v>
      </c>
      <c r="F10" s="189">
        <v>366.16770462000011</v>
      </c>
      <c r="G10" s="189">
        <v>373.82979303000002</v>
      </c>
      <c r="H10" s="189">
        <v>344.22204774000011</v>
      </c>
      <c r="I10" s="189">
        <v>350.21974287000006</v>
      </c>
      <c r="J10" s="189">
        <v>355.99061846000001</v>
      </c>
      <c r="K10" s="189">
        <v>361.82240526999999</v>
      </c>
      <c r="L10" s="189">
        <v>400.57501831999991</v>
      </c>
      <c r="M10" s="189">
        <v>495.48573135999999</v>
      </c>
      <c r="N10" s="189">
        <v>531.08182666999994</v>
      </c>
      <c r="O10" s="190" t="s">
        <v>558</v>
      </c>
    </row>
    <row r="11" spans="1:15" ht="18">
      <c r="A11" s="182" t="s">
        <v>1704</v>
      </c>
      <c r="B11" s="189"/>
      <c r="C11" s="189"/>
      <c r="D11" s="189"/>
      <c r="E11" s="189"/>
      <c r="F11" s="189"/>
      <c r="G11" s="189"/>
      <c r="H11" s="189"/>
      <c r="I11" s="189"/>
      <c r="J11" s="189"/>
      <c r="K11" s="189"/>
      <c r="L11" s="189"/>
      <c r="M11" s="189"/>
      <c r="N11" s="189"/>
      <c r="O11" s="184" t="s">
        <v>1044</v>
      </c>
    </row>
    <row r="12" spans="1:15" ht="18">
      <c r="A12" s="188" t="s">
        <v>1032</v>
      </c>
      <c r="B12" s="189">
        <v>129.31062954000001</v>
      </c>
      <c r="C12" s="189">
        <v>130.49865840000001</v>
      </c>
      <c r="D12" s="189">
        <v>133.13164325</v>
      </c>
      <c r="E12" s="189">
        <v>134.20505695999998</v>
      </c>
      <c r="F12" s="189">
        <v>135.42625771000002</v>
      </c>
      <c r="G12" s="189">
        <v>136.602251</v>
      </c>
      <c r="H12" s="189">
        <v>133.59824979000001</v>
      </c>
      <c r="I12" s="189">
        <v>155.72242908999999</v>
      </c>
      <c r="J12" s="189">
        <v>155.26460908999999</v>
      </c>
      <c r="K12" s="189">
        <v>162.79599261999999</v>
      </c>
      <c r="L12" s="189">
        <v>163.18172319000001</v>
      </c>
      <c r="M12" s="189">
        <v>163.10172215000003</v>
      </c>
      <c r="N12" s="189">
        <v>162.03073670999999</v>
      </c>
      <c r="O12" s="190" t="s">
        <v>560</v>
      </c>
    </row>
    <row r="13" spans="1:15">
      <c r="A13" s="188" t="s">
        <v>1033</v>
      </c>
      <c r="B13" s="189">
        <v>118.73060807</v>
      </c>
      <c r="C13" s="189">
        <v>127.01570115999999</v>
      </c>
      <c r="D13" s="189">
        <v>133.62942390999999</v>
      </c>
      <c r="E13" s="189">
        <v>143.74796144000001</v>
      </c>
      <c r="F13" s="189">
        <v>151.45387685</v>
      </c>
      <c r="G13" s="189">
        <v>162.83639943999998</v>
      </c>
      <c r="H13" s="189">
        <v>147.07991326999999</v>
      </c>
      <c r="I13" s="189">
        <v>182.69970666</v>
      </c>
      <c r="J13" s="189">
        <v>185.11245090999998</v>
      </c>
      <c r="K13" s="189">
        <v>229.477915</v>
      </c>
      <c r="L13" s="189">
        <v>250.617346</v>
      </c>
      <c r="M13" s="189">
        <v>271.17159652000004</v>
      </c>
      <c r="N13" s="189">
        <v>288.83481366000007</v>
      </c>
      <c r="O13" s="190" t="s">
        <v>559</v>
      </c>
    </row>
    <row r="14" spans="1:15">
      <c r="A14" s="182" t="s">
        <v>1026</v>
      </c>
      <c r="B14" s="189">
        <v>370.58122927000005</v>
      </c>
      <c r="C14" s="189">
        <v>418.56494483000012</v>
      </c>
      <c r="D14" s="189">
        <v>469.71923458999999</v>
      </c>
      <c r="E14" s="189">
        <v>516.43836519000001</v>
      </c>
      <c r="F14" s="189">
        <v>553.05195927</v>
      </c>
      <c r="G14" s="189">
        <v>625.28928038000015</v>
      </c>
      <c r="H14" s="189">
        <v>54.917345879999999</v>
      </c>
      <c r="I14" s="189">
        <v>119.46482806</v>
      </c>
      <c r="J14" s="189">
        <v>172.88983872999998</v>
      </c>
      <c r="K14" s="189">
        <v>253.43071492999999</v>
      </c>
      <c r="L14" s="189">
        <v>317.69357017000004</v>
      </c>
      <c r="M14" s="189">
        <v>377.45795090999991</v>
      </c>
      <c r="N14" s="189">
        <v>442.80501085999992</v>
      </c>
      <c r="O14" s="184" t="s">
        <v>1045</v>
      </c>
    </row>
    <row r="15" spans="1:15">
      <c r="A15" s="182" t="s">
        <v>1027</v>
      </c>
      <c r="B15" s="189"/>
      <c r="C15" s="189"/>
      <c r="D15" s="189"/>
      <c r="E15" s="189"/>
      <c r="F15" s="189"/>
      <c r="G15" s="189"/>
      <c r="H15" s="189"/>
      <c r="I15" s="189"/>
      <c r="J15" s="189"/>
      <c r="K15" s="189"/>
      <c r="L15" s="189"/>
      <c r="M15" s="189"/>
      <c r="N15" s="189"/>
      <c r="O15" s="184" t="s">
        <v>1046</v>
      </c>
    </row>
    <row r="16" spans="1:15">
      <c r="A16" s="185" t="s">
        <v>1034</v>
      </c>
      <c r="B16" s="189">
        <v>310.54645196999996</v>
      </c>
      <c r="C16" s="189">
        <v>348.78225435999997</v>
      </c>
      <c r="D16" s="189">
        <v>391.00353958000005</v>
      </c>
      <c r="E16" s="189">
        <v>439.25744990999999</v>
      </c>
      <c r="F16" s="189">
        <v>482.34876949999995</v>
      </c>
      <c r="G16" s="189">
        <v>528.33001632000003</v>
      </c>
      <c r="H16" s="189">
        <v>47.525314650000006</v>
      </c>
      <c r="I16" s="189">
        <v>91.984140200000013</v>
      </c>
      <c r="J16" s="189">
        <v>151.42984042999996</v>
      </c>
      <c r="K16" s="189">
        <v>233.92537211999999</v>
      </c>
      <c r="L16" s="189">
        <v>298.92503083999998</v>
      </c>
      <c r="M16" s="189">
        <v>362.14098093000007</v>
      </c>
      <c r="N16" s="189">
        <v>403.39169147999991</v>
      </c>
      <c r="O16" s="187" t="s">
        <v>555</v>
      </c>
    </row>
    <row r="17" spans="1:15">
      <c r="A17" s="188" t="s">
        <v>1035</v>
      </c>
      <c r="B17" s="189">
        <v>41.35667007</v>
      </c>
      <c r="C17" s="189">
        <v>46.676895269999989</v>
      </c>
      <c r="D17" s="189">
        <v>51.176688689999985</v>
      </c>
      <c r="E17" s="189">
        <v>58.418060529999998</v>
      </c>
      <c r="F17" s="189">
        <v>65.778786139999994</v>
      </c>
      <c r="G17" s="189">
        <v>70.474597409999987</v>
      </c>
      <c r="H17" s="189">
        <v>10.984476860000001</v>
      </c>
      <c r="I17" s="189">
        <v>17.276279820000003</v>
      </c>
      <c r="J17" s="189">
        <v>27.96043568</v>
      </c>
      <c r="K17" s="189">
        <v>43.32168557</v>
      </c>
      <c r="L17" s="189">
        <v>57.460927739999981</v>
      </c>
      <c r="M17" s="189">
        <v>67.893661780000016</v>
      </c>
      <c r="N17" s="189">
        <v>73.484063699999979</v>
      </c>
      <c r="O17" s="190" t="s">
        <v>556</v>
      </c>
    </row>
    <row r="18" spans="1:15" ht="18">
      <c r="A18" s="188" t="s">
        <v>1036</v>
      </c>
      <c r="B18" s="189"/>
      <c r="C18" s="189"/>
      <c r="D18" s="189"/>
      <c r="E18" s="189"/>
      <c r="F18" s="189"/>
      <c r="G18" s="189"/>
      <c r="H18" s="189"/>
      <c r="I18" s="189"/>
      <c r="J18" s="189"/>
      <c r="K18" s="189"/>
      <c r="L18" s="189"/>
      <c r="M18" s="189"/>
      <c r="N18" s="189"/>
      <c r="O18" s="190" t="s">
        <v>557</v>
      </c>
    </row>
    <row r="19" spans="1:15" ht="18">
      <c r="A19" s="193" t="s">
        <v>1037</v>
      </c>
      <c r="B19" s="189">
        <v>146.96341018999996</v>
      </c>
      <c r="C19" s="189">
        <v>149.39618176000002</v>
      </c>
      <c r="D19" s="189">
        <v>151.96795951999997</v>
      </c>
      <c r="E19" s="189">
        <v>155.11152753999997</v>
      </c>
      <c r="F19" s="189">
        <v>157.92004015000001</v>
      </c>
      <c r="G19" s="189">
        <v>160.99463503000001</v>
      </c>
      <c r="H19" s="189">
        <v>119.30254767</v>
      </c>
      <c r="I19" s="189">
        <v>119.77950468000002</v>
      </c>
      <c r="J19" s="189">
        <v>117.39531681999999</v>
      </c>
      <c r="K19" s="189">
        <v>117.38748536999999</v>
      </c>
      <c r="L19" s="189">
        <v>124.84364227</v>
      </c>
      <c r="M19" s="189">
        <v>133.74139356999999</v>
      </c>
      <c r="N19" s="189">
        <v>144.07613024</v>
      </c>
      <c r="O19" s="194" t="s">
        <v>562</v>
      </c>
    </row>
    <row r="20" spans="1:15">
      <c r="A20" s="193" t="s">
        <v>1038</v>
      </c>
      <c r="B20" s="189">
        <v>139.42415006000002</v>
      </c>
      <c r="C20" s="189">
        <v>142.69584525000002</v>
      </c>
      <c r="D20" s="189">
        <v>152.67908211</v>
      </c>
      <c r="E20" s="189">
        <v>159.40265994000001</v>
      </c>
      <c r="F20" s="189">
        <v>163.62778047999998</v>
      </c>
      <c r="G20" s="189">
        <v>162.43085095999999</v>
      </c>
      <c r="H20" s="189">
        <v>115.17858233999999</v>
      </c>
      <c r="I20" s="189">
        <v>116.57929279000001</v>
      </c>
      <c r="J20" s="189">
        <v>101.48441843999998</v>
      </c>
      <c r="K20" s="189">
        <v>118.54362732000001</v>
      </c>
      <c r="L20" s="189">
        <v>128.65620515000001</v>
      </c>
      <c r="M20" s="189">
        <v>140.28130134</v>
      </c>
      <c r="N20" s="189">
        <v>162.05898372999994</v>
      </c>
      <c r="O20" s="194" t="s">
        <v>561</v>
      </c>
    </row>
    <row r="21" spans="1:15">
      <c r="A21" s="188" t="s">
        <v>1039</v>
      </c>
      <c r="B21" s="189">
        <v>261.65052172999992</v>
      </c>
      <c r="C21" s="189">
        <v>295.40502250999998</v>
      </c>
      <c r="D21" s="189">
        <v>340.53797344000009</v>
      </c>
      <c r="E21" s="189">
        <v>385.13052175000001</v>
      </c>
      <c r="F21" s="189">
        <v>422.27772363000003</v>
      </c>
      <c r="G21" s="189">
        <v>459.29163478000004</v>
      </c>
      <c r="H21" s="189">
        <v>32.41687245</v>
      </c>
      <c r="I21" s="189">
        <v>71.507648470000021</v>
      </c>
      <c r="J21" s="189">
        <v>107.55850633</v>
      </c>
      <c r="K21" s="189">
        <v>191.75982849000005</v>
      </c>
      <c r="L21" s="189">
        <v>245.27666593000001</v>
      </c>
      <c r="M21" s="189">
        <v>300.78722688000011</v>
      </c>
      <c r="N21" s="189">
        <v>347.89048125999994</v>
      </c>
      <c r="O21" s="190" t="s">
        <v>553</v>
      </c>
    </row>
    <row r="22" spans="1:15" ht="18">
      <c r="A22" s="182" t="s">
        <v>1028</v>
      </c>
      <c r="B22" s="189">
        <v>1.54458E-3</v>
      </c>
      <c r="C22" s="189">
        <v>1.5307700000000001E-3</v>
      </c>
      <c r="D22" s="189">
        <v>1.5307700000000001E-3</v>
      </c>
      <c r="E22" s="189">
        <v>3.3615000000000001E-4</v>
      </c>
      <c r="F22" s="189">
        <v>-3.0000000000000513E-8</v>
      </c>
      <c r="G22" s="189">
        <v>-2.3836000000000002E-4</v>
      </c>
      <c r="H22" s="189">
        <v>-1.3274000000000001E-4</v>
      </c>
      <c r="I22" s="189">
        <v>-3.3578000000000004E-4</v>
      </c>
      <c r="J22" s="189">
        <v>-3.3578000000000004E-4</v>
      </c>
      <c r="K22" s="189">
        <v>-8.7757999999999998E-4</v>
      </c>
      <c r="L22" s="189">
        <v>-8.7757999999999998E-4</v>
      </c>
      <c r="M22" s="189">
        <v>-4.3208E-4</v>
      </c>
      <c r="N22" s="189">
        <v>-1.3803E-4</v>
      </c>
      <c r="O22" s="184" t="s">
        <v>1047</v>
      </c>
    </row>
    <row r="23" spans="1:15" s="114" customFormat="1" ht="9.75" thickBot="1">
      <c r="A23" s="195" t="s">
        <v>1029</v>
      </c>
      <c r="B23" s="186">
        <v>108.92916291</v>
      </c>
      <c r="C23" s="186">
        <v>123.15839147</v>
      </c>
      <c r="D23" s="186">
        <v>129.17973032999998</v>
      </c>
      <c r="E23" s="186">
        <v>131.30750723999998</v>
      </c>
      <c r="F23" s="186">
        <v>130.77423563999997</v>
      </c>
      <c r="G23" s="186">
        <v>165.99788389999998</v>
      </c>
      <c r="H23" s="186">
        <v>22.500606179999995</v>
      </c>
      <c r="I23" s="186">
        <v>47.957515339999986</v>
      </c>
      <c r="J23" s="186">
        <v>65.331668120000003</v>
      </c>
      <c r="K23" s="186">
        <v>61.671763970000001</v>
      </c>
      <c r="L23" s="186">
        <v>72.417781759999997</v>
      </c>
      <c r="M23" s="186">
        <v>76.671156090000011</v>
      </c>
      <c r="N23" s="186">
        <v>94.914667580000014</v>
      </c>
      <c r="O23" s="197" t="s">
        <v>1029</v>
      </c>
    </row>
    <row r="24" spans="1:15" ht="9.75" thickBot="1">
      <c r="A24" s="573"/>
      <c r="B24" s="574"/>
      <c r="C24" s="574"/>
      <c r="D24" s="574"/>
      <c r="E24" s="574"/>
      <c r="F24" s="574"/>
      <c r="G24" s="574"/>
      <c r="H24" s="574"/>
      <c r="I24" s="574"/>
      <c r="J24" s="574"/>
      <c r="K24" s="574"/>
      <c r="L24" s="574"/>
      <c r="M24" s="574"/>
      <c r="N24" s="574"/>
      <c r="O24" s="20"/>
    </row>
    <row r="26" spans="1:15">
      <c r="A26" s="198" t="s">
        <v>305</v>
      </c>
      <c r="B26" s="21">
        <v>-5.0000124929283629E-8</v>
      </c>
      <c r="C26" s="21">
        <v>-8.0000134516922117E-8</v>
      </c>
      <c r="D26" s="21">
        <v>-4.9999925977317616E-8</v>
      </c>
      <c r="E26" s="21">
        <v>-5.0000011242445908E-8</v>
      </c>
      <c r="F26" s="21">
        <v>-2.9999995376783772E-8</v>
      </c>
      <c r="G26" s="21">
        <v>-6.0000132862114697E-8</v>
      </c>
      <c r="H26" s="21">
        <v>9.9999937219763524E-9</v>
      </c>
      <c r="I26" s="21">
        <v>-2.9999995376783772E-8</v>
      </c>
      <c r="J26" s="21">
        <v>-5.999997654271283E-8</v>
      </c>
      <c r="K26" s="21">
        <v>-4.9999947293599689E-8</v>
      </c>
      <c r="L26" s="21">
        <v>-6.000003338613169E-8</v>
      </c>
      <c r="M26" s="21">
        <v>-1.9999788491986692E-8</v>
      </c>
      <c r="N26" s="21">
        <v>-4.9999968609881762E-8</v>
      </c>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C34" sqref="C34"/>
    </sheetView>
  </sheetViews>
  <sheetFormatPr defaultColWidth="9.140625" defaultRowHeight="9"/>
  <cols>
    <col min="1" max="1" width="33.5703125" style="3" customWidth="1"/>
    <col min="2" max="14" width="7.7109375" style="3" customWidth="1"/>
    <col min="15" max="15" width="52.5703125" style="3" customWidth="1"/>
    <col min="16" max="16384" width="9.140625" style="3"/>
  </cols>
  <sheetData>
    <row r="1" spans="1:15" s="1" customFormat="1" ht="12.75">
      <c r="A1" s="560" t="s">
        <v>1740</v>
      </c>
      <c r="B1" s="561"/>
      <c r="C1" s="561"/>
      <c r="D1" s="561"/>
      <c r="E1" s="561"/>
      <c r="F1" s="561"/>
      <c r="G1" s="561"/>
      <c r="H1" s="561"/>
      <c r="I1" s="561"/>
      <c r="J1" s="561"/>
      <c r="K1" s="561"/>
      <c r="L1" s="561"/>
      <c r="M1" s="561"/>
      <c r="N1" s="561"/>
      <c r="O1" s="562"/>
    </row>
    <row r="2" spans="1:15" s="360" customFormat="1" ht="12.75">
      <c r="A2" s="592" t="s">
        <v>1359</v>
      </c>
      <c r="B2" s="591"/>
      <c r="C2" s="591"/>
      <c r="D2" s="591"/>
      <c r="E2" s="591"/>
      <c r="F2" s="591"/>
      <c r="G2" s="591"/>
      <c r="H2" s="591"/>
      <c r="I2" s="591"/>
      <c r="J2" s="591"/>
      <c r="K2" s="591"/>
      <c r="L2" s="591"/>
      <c r="M2" s="591"/>
      <c r="N2" s="591"/>
      <c r="O2" s="593"/>
    </row>
    <row r="3" spans="1:15" s="4" customFormat="1" ht="9.75" thickBot="1">
      <c r="A3" s="357"/>
      <c r="B3" s="44"/>
      <c r="C3" s="44"/>
      <c r="D3" s="44"/>
      <c r="E3" s="44"/>
      <c r="F3" s="44"/>
      <c r="G3" s="44"/>
      <c r="H3" s="44"/>
      <c r="I3" s="44"/>
      <c r="J3" s="44"/>
      <c r="K3" s="44"/>
      <c r="L3" s="44"/>
      <c r="M3" s="44"/>
      <c r="N3" s="44"/>
      <c r="O3" s="358"/>
    </row>
    <row r="4" spans="1:15" ht="9.75" thickBot="1">
      <c r="A4" s="550" t="s">
        <v>6</v>
      </c>
      <c r="B4" s="200">
        <v>42186</v>
      </c>
      <c r="C4" s="200">
        <v>42217</v>
      </c>
      <c r="D4" s="200">
        <v>42248</v>
      </c>
      <c r="E4" s="200">
        <v>42278</v>
      </c>
      <c r="F4" s="200">
        <v>42309</v>
      </c>
      <c r="G4" s="200">
        <v>42339</v>
      </c>
      <c r="H4" s="200">
        <v>42370</v>
      </c>
      <c r="I4" s="200">
        <v>42401</v>
      </c>
      <c r="J4" s="200">
        <v>42430</v>
      </c>
      <c r="K4" s="200">
        <v>42461</v>
      </c>
      <c r="L4" s="200">
        <v>42491</v>
      </c>
      <c r="M4" s="200">
        <v>42522</v>
      </c>
      <c r="N4" s="200">
        <v>42552</v>
      </c>
      <c r="O4" s="47" t="s">
        <v>354</v>
      </c>
    </row>
    <row r="5" spans="1:15">
      <c r="A5" s="182" t="s">
        <v>1024</v>
      </c>
      <c r="B5" s="183"/>
      <c r="C5" s="183"/>
      <c r="D5" s="183"/>
      <c r="E5" s="183"/>
      <c r="F5" s="183"/>
      <c r="G5" s="183"/>
      <c r="H5" s="183"/>
      <c r="I5" s="183"/>
      <c r="J5" s="183"/>
      <c r="K5" s="183"/>
      <c r="L5" s="183"/>
      <c r="M5" s="183"/>
      <c r="N5" s="183"/>
      <c r="O5" s="184" t="s">
        <v>1040</v>
      </c>
    </row>
    <row r="6" spans="1:15">
      <c r="A6" s="185" t="s">
        <v>1702</v>
      </c>
      <c r="B6" s="186">
        <v>136.12564897999999</v>
      </c>
      <c r="C6" s="186">
        <v>153.07154772000001</v>
      </c>
      <c r="D6" s="186">
        <v>170.50636641000003</v>
      </c>
      <c r="E6" s="186">
        <v>192.48822439</v>
      </c>
      <c r="F6" s="186">
        <v>207.65876692000001</v>
      </c>
      <c r="G6" s="186">
        <v>244.99352335999998</v>
      </c>
      <c r="H6" s="186">
        <v>44.037669779999995</v>
      </c>
      <c r="I6" s="186">
        <v>60.884630649999998</v>
      </c>
      <c r="J6" s="186">
        <v>84.447789209999982</v>
      </c>
      <c r="K6" s="186">
        <v>110.60479695999999</v>
      </c>
      <c r="L6" s="186">
        <v>109.35158342000001</v>
      </c>
      <c r="M6" s="186">
        <v>197.75786772999999</v>
      </c>
      <c r="N6" s="186">
        <v>175.70053292</v>
      </c>
      <c r="O6" s="187" t="s">
        <v>1041</v>
      </c>
    </row>
    <row r="7" spans="1:15">
      <c r="A7" s="188" t="s">
        <v>1025</v>
      </c>
      <c r="B7" s="189">
        <v>22.526224670000005</v>
      </c>
      <c r="C7" s="189">
        <v>24.63778194</v>
      </c>
      <c r="D7" s="189">
        <v>25.682694900000001</v>
      </c>
      <c r="E7" s="189">
        <v>36.601575859999997</v>
      </c>
      <c r="F7" s="189">
        <v>37.730045010000005</v>
      </c>
      <c r="G7" s="189">
        <v>43.788366590000003</v>
      </c>
      <c r="H7" s="189">
        <v>5.0563795899999997</v>
      </c>
      <c r="I7" s="189">
        <v>10.658013889999999</v>
      </c>
      <c r="J7" s="189">
        <v>10.92419441</v>
      </c>
      <c r="K7" s="189">
        <v>13.380878550000002</v>
      </c>
      <c r="L7" s="189">
        <v>14.30177881</v>
      </c>
      <c r="M7" s="189">
        <v>24.722273090000002</v>
      </c>
      <c r="N7" s="189">
        <v>23.75643075</v>
      </c>
      <c r="O7" s="190" t="s">
        <v>1042</v>
      </c>
    </row>
    <row r="8" spans="1:15" ht="18">
      <c r="A8" s="182" t="s">
        <v>1703</v>
      </c>
      <c r="B8" s="189"/>
      <c r="C8" s="189"/>
      <c r="D8" s="189"/>
      <c r="E8" s="189"/>
      <c r="F8" s="189"/>
      <c r="G8" s="189"/>
      <c r="H8" s="189"/>
      <c r="I8" s="189"/>
      <c r="J8" s="189"/>
      <c r="K8" s="189"/>
      <c r="L8" s="189"/>
      <c r="M8" s="189"/>
      <c r="N8" s="189"/>
      <c r="O8" s="184" t="s">
        <v>1043</v>
      </c>
    </row>
    <row r="9" spans="1:15">
      <c r="A9" s="188" t="s">
        <v>1030</v>
      </c>
      <c r="B9" s="189">
        <v>36.815435419999993</v>
      </c>
      <c r="C9" s="189">
        <v>36.226651930000003</v>
      </c>
      <c r="D9" s="189">
        <v>36.226651930000003</v>
      </c>
      <c r="E9" s="189">
        <v>36.226651930000003</v>
      </c>
      <c r="F9" s="189">
        <v>36.117097669999993</v>
      </c>
      <c r="G9" s="189">
        <v>36.117102339999995</v>
      </c>
      <c r="H9" s="189">
        <v>32.175839969999998</v>
      </c>
      <c r="I9" s="189">
        <v>32.175839969999998</v>
      </c>
      <c r="J9" s="189">
        <v>32.175839969999998</v>
      </c>
      <c r="K9" s="189">
        <v>32.175839969999998</v>
      </c>
      <c r="L9" s="189">
        <v>32.175839969999998</v>
      </c>
      <c r="M9" s="189">
        <v>32.175839969999998</v>
      </c>
      <c r="N9" s="189">
        <v>32.175839060000001</v>
      </c>
      <c r="O9" s="190" t="s">
        <v>554</v>
      </c>
    </row>
    <row r="10" spans="1:15">
      <c r="A10" s="188" t="s">
        <v>1031</v>
      </c>
      <c r="B10" s="189">
        <v>27.672714330000002</v>
      </c>
      <c r="C10" s="189">
        <v>27.310712480000003</v>
      </c>
      <c r="D10" s="189">
        <v>26.72883788</v>
      </c>
      <c r="E10" s="189">
        <v>28.890010860000004</v>
      </c>
      <c r="F10" s="189">
        <v>29.80181236</v>
      </c>
      <c r="G10" s="189">
        <v>29.464613320000002</v>
      </c>
      <c r="H10" s="189">
        <v>34.022129749999998</v>
      </c>
      <c r="I10" s="189">
        <v>37.059920450000007</v>
      </c>
      <c r="J10" s="189">
        <v>28.599579110000001</v>
      </c>
      <c r="K10" s="189">
        <v>31.38197654</v>
      </c>
      <c r="L10" s="189">
        <v>40.767564080000007</v>
      </c>
      <c r="M10" s="189">
        <v>50.157112490000003</v>
      </c>
      <c r="N10" s="189">
        <v>45.396341749999998</v>
      </c>
      <c r="O10" s="190" t="s">
        <v>558</v>
      </c>
    </row>
    <row r="11" spans="1:15">
      <c r="A11" s="182" t="s">
        <v>1704</v>
      </c>
      <c r="B11" s="191"/>
      <c r="C11" s="191"/>
      <c r="D11" s="191"/>
      <c r="E11" s="191"/>
      <c r="F11" s="191"/>
      <c r="G11" s="191"/>
      <c r="H11" s="191"/>
      <c r="I11" s="191"/>
      <c r="J11" s="191"/>
      <c r="K11" s="191"/>
      <c r="L11" s="191"/>
      <c r="M11" s="191"/>
      <c r="N11" s="191"/>
      <c r="O11" s="184" t="s">
        <v>1044</v>
      </c>
    </row>
    <row r="12" spans="1:15">
      <c r="A12" s="188" t="s">
        <v>1032</v>
      </c>
      <c r="B12" s="191">
        <v>7.9479402200000004</v>
      </c>
      <c r="C12" s="191">
        <v>8.4104654300000004</v>
      </c>
      <c r="D12" s="191">
        <v>9.1194429100000001</v>
      </c>
      <c r="E12" s="191">
        <v>9.97626481</v>
      </c>
      <c r="F12" s="191">
        <v>9.97626481</v>
      </c>
      <c r="G12" s="191">
        <v>10.572439619999999</v>
      </c>
      <c r="H12" s="191">
        <v>133.73658775999999</v>
      </c>
      <c r="I12" s="191">
        <v>12.03430356</v>
      </c>
      <c r="J12" s="191">
        <v>12.03430356</v>
      </c>
      <c r="K12" s="191">
        <v>12.03430356</v>
      </c>
      <c r="L12" s="191">
        <v>12.03430356</v>
      </c>
      <c r="M12" s="191">
        <v>50.619532720000002</v>
      </c>
      <c r="N12" s="191">
        <v>12.03430356</v>
      </c>
      <c r="O12" s="190" t="s">
        <v>560</v>
      </c>
    </row>
    <row r="13" spans="1:15">
      <c r="A13" s="188" t="s">
        <v>1033</v>
      </c>
      <c r="B13" s="191">
        <v>23.35476581</v>
      </c>
      <c r="C13" s="191">
        <v>22.459693220000002</v>
      </c>
      <c r="D13" s="191">
        <v>25.365438780000002</v>
      </c>
      <c r="E13" s="191">
        <v>25.366245750000001</v>
      </c>
      <c r="F13" s="191">
        <v>26.88429163</v>
      </c>
      <c r="G13" s="191">
        <v>20.246806429999999</v>
      </c>
      <c r="H13" s="191">
        <v>139.73399110000003</v>
      </c>
      <c r="I13" s="191">
        <v>20.437996999999999</v>
      </c>
      <c r="J13" s="191">
        <v>29.45822566</v>
      </c>
      <c r="K13" s="191">
        <v>27.372779869999999</v>
      </c>
      <c r="L13" s="191">
        <v>13.59987593</v>
      </c>
      <c r="M13" s="191">
        <v>81.487442279999996</v>
      </c>
      <c r="N13" s="191">
        <v>24.600010610000002</v>
      </c>
      <c r="O13" s="190" t="s">
        <v>559</v>
      </c>
    </row>
    <row r="14" spans="1:15">
      <c r="A14" s="182" t="s">
        <v>1026</v>
      </c>
      <c r="B14" s="191">
        <v>107.33531977999999</v>
      </c>
      <c r="C14" s="191">
        <v>123.30047741</v>
      </c>
      <c r="D14" s="191">
        <v>138.07548967</v>
      </c>
      <c r="E14" s="191">
        <v>147.83330864999999</v>
      </c>
      <c r="F14" s="191">
        <v>159.33598038000002</v>
      </c>
      <c r="G14" s="191">
        <v>198.18327896</v>
      </c>
      <c r="H14" s="191">
        <v>31.137597069999995</v>
      </c>
      <c r="I14" s="191">
        <v>36.938842810000004</v>
      </c>
      <c r="J14" s="191">
        <v>59.675933529999995</v>
      </c>
      <c r="K14" s="191">
        <v>82.679305499999998</v>
      </c>
      <c r="L14" s="191">
        <v>84.892508129999996</v>
      </c>
      <c r="M14" s="191">
        <v>124.18641255</v>
      </c>
      <c r="N14" s="191">
        <v>126.15789239999999</v>
      </c>
      <c r="O14" s="184" t="s">
        <v>1045</v>
      </c>
    </row>
    <row r="15" spans="1:15">
      <c r="A15" s="182" t="s">
        <v>1027</v>
      </c>
      <c r="B15" s="191"/>
      <c r="C15" s="191"/>
      <c r="D15" s="191"/>
      <c r="E15" s="191"/>
      <c r="F15" s="191"/>
      <c r="G15" s="191"/>
      <c r="H15" s="191"/>
      <c r="I15" s="191"/>
      <c r="J15" s="191"/>
      <c r="K15" s="191"/>
      <c r="L15" s="191"/>
      <c r="M15" s="191"/>
      <c r="N15" s="191"/>
      <c r="O15" s="184" t="s">
        <v>1046</v>
      </c>
    </row>
    <row r="16" spans="1:15">
      <c r="A16" s="185" t="s">
        <v>1034</v>
      </c>
      <c r="B16" s="192">
        <v>124.54655981000001</v>
      </c>
      <c r="C16" s="192">
        <v>143.18828267000001</v>
      </c>
      <c r="D16" s="192">
        <v>154.93727465999999</v>
      </c>
      <c r="E16" s="192">
        <v>174.66217667000001</v>
      </c>
      <c r="F16" s="192">
        <v>184.21988751000001</v>
      </c>
      <c r="G16" s="192">
        <v>216.28700878999999</v>
      </c>
      <c r="H16" s="192">
        <v>25.940618799999999</v>
      </c>
      <c r="I16" s="192">
        <v>49.785142959999995</v>
      </c>
      <c r="J16" s="192">
        <v>55.564192890000008</v>
      </c>
      <c r="K16" s="192">
        <v>89.284046410000016</v>
      </c>
      <c r="L16" s="192">
        <v>86.050083940000007</v>
      </c>
      <c r="M16" s="192">
        <v>162.72713517999998</v>
      </c>
      <c r="N16" s="192">
        <v>136.38573328999999</v>
      </c>
      <c r="O16" s="187" t="s">
        <v>555</v>
      </c>
    </row>
    <row r="17" spans="1:15">
      <c r="A17" s="188" t="s">
        <v>1035</v>
      </c>
      <c r="B17" s="191">
        <v>7.08644316</v>
      </c>
      <c r="C17" s="191">
        <v>8.0869271999999999</v>
      </c>
      <c r="D17" s="191">
        <v>8.3419674100000005</v>
      </c>
      <c r="E17" s="191">
        <v>17.129886819999999</v>
      </c>
      <c r="F17" s="191">
        <v>17.524225729999998</v>
      </c>
      <c r="G17" s="191">
        <v>20.455314269999999</v>
      </c>
      <c r="H17" s="191">
        <v>6.7246674999999998</v>
      </c>
      <c r="I17" s="191">
        <v>5.03057307</v>
      </c>
      <c r="J17" s="191">
        <v>5.4202656300000003</v>
      </c>
      <c r="K17" s="191">
        <v>7.8181762500000005</v>
      </c>
      <c r="L17" s="191">
        <v>9.299927610000001</v>
      </c>
      <c r="M17" s="191">
        <v>31.173798220000002</v>
      </c>
      <c r="N17" s="191">
        <v>19.981266189999999</v>
      </c>
      <c r="O17" s="190" t="s">
        <v>556</v>
      </c>
    </row>
    <row r="18" spans="1:15">
      <c r="A18" s="188" t="s">
        <v>1036</v>
      </c>
      <c r="B18" s="191"/>
      <c r="C18" s="191"/>
      <c r="D18" s="191"/>
      <c r="E18" s="191"/>
      <c r="F18" s="191"/>
      <c r="G18" s="191"/>
      <c r="H18" s="191"/>
      <c r="I18" s="191"/>
      <c r="J18" s="191"/>
      <c r="K18" s="191"/>
      <c r="L18" s="191"/>
      <c r="M18" s="191"/>
      <c r="N18" s="191"/>
      <c r="O18" s="190" t="s">
        <v>557</v>
      </c>
    </row>
    <row r="19" spans="1:15">
      <c r="A19" s="193" t="s">
        <v>1037</v>
      </c>
      <c r="B19" s="191">
        <v>59.530583239999999</v>
      </c>
      <c r="C19" s="191">
        <v>59.123347699999997</v>
      </c>
      <c r="D19" s="191">
        <v>59.123347699999997</v>
      </c>
      <c r="E19" s="191">
        <v>59.123347699999997</v>
      </c>
      <c r="F19" s="191">
        <v>59.123347699999997</v>
      </c>
      <c r="G19" s="191">
        <v>59.123345039999997</v>
      </c>
      <c r="H19" s="191">
        <v>75.866752769999991</v>
      </c>
      <c r="I19" s="191">
        <v>44.279609739999998</v>
      </c>
      <c r="J19" s="191">
        <v>44.279609739999998</v>
      </c>
      <c r="K19" s="191">
        <v>44.279609739999998</v>
      </c>
      <c r="L19" s="191">
        <v>44.335778100000006</v>
      </c>
      <c r="M19" s="191">
        <v>46.577594080000004</v>
      </c>
      <c r="N19" s="191">
        <v>44.335783079999999</v>
      </c>
      <c r="O19" s="194" t="s">
        <v>562</v>
      </c>
    </row>
    <row r="20" spans="1:15">
      <c r="A20" s="193" t="s">
        <v>1038</v>
      </c>
      <c r="B20" s="191">
        <v>41.120530679999995</v>
      </c>
      <c r="C20" s="191">
        <v>36.338169489999999</v>
      </c>
      <c r="D20" s="191">
        <v>40.71098731</v>
      </c>
      <c r="E20" s="191">
        <v>40.667464789999997</v>
      </c>
      <c r="F20" s="191">
        <v>42.654523329999996</v>
      </c>
      <c r="G20" s="191">
        <v>39.028888249999994</v>
      </c>
      <c r="H20" s="191">
        <v>77.586556639999998</v>
      </c>
      <c r="I20" s="191">
        <v>39.158245280000003</v>
      </c>
      <c r="J20" s="191">
        <v>47.836697860000001</v>
      </c>
      <c r="K20" s="191">
        <v>44.148525530000001</v>
      </c>
      <c r="L20" s="191">
        <v>52.100602929999994</v>
      </c>
      <c r="M20" s="191">
        <v>40.213898919999998</v>
      </c>
      <c r="N20" s="191">
        <v>50.363246570000001</v>
      </c>
      <c r="O20" s="194" t="s">
        <v>561</v>
      </c>
    </row>
    <row r="21" spans="1:15">
      <c r="A21" s="188" t="s">
        <v>1039</v>
      </c>
      <c r="B21" s="191">
        <v>99.050064080000013</v>
      </c>
      <c r="C21" s="191">
        <v>112.31617723000001</v>
      </c>
      <c r="D21" s="191">
        <v>128.18294685000001</v>
      </c>
      <c r="E21" s="191">
        <v>139.07640692999999</v>
      </c>
      <c r="F21" s="191">
        <v>150.22683740000002</v>
      </c>
      <c r="G21" s="191">
        <v>175.73723771000002</v>
      </c>
      <c r="H21" s="191">
        <v>20.93575517</v>
      </c>
      <c r="I21" s="191">
        <v>39.633205419999996</v>
      </c>
      <c r="J21" s="191">
        <v>53.701015379999994</v>
      </c>
      <c r="K21" s="191">
        <v>81.334785929999995</v>
      </c>
      <c r="L21" s="191">
        <v>84.514981150000011</v>
      </c>
      <c r="M21" s="191">
        <v>125.18964177000002</v>
      </c>
      <c r="N21" s="191">
        <v>122.43193059000001</v>
      </c>
      <c r="O21" s="190" t="s">
        <v>553</v>
      </c>
    </row>
    <row r="22" spans="1:15">
      <c r="A22" s="182" t="s">
        <v>1028</v>
      </c>
      <c r="B22" s="191">
        <v>-6.9294649999999999E-2</v>
      </c>
      <c r="C22" s="191">
        <v>-9.1990870000000002E-2</v>
      </c>
      <c r="D22" s="191">
        <v>-8.2855279999999989E-2</v>
      </c>
      <c r="E22" s="191">
        <v>-8.8159899999999999E-2</v>
      </c>
      <c r="F22" s="191">
        <v>-9.8126180000000007E-2</v>
      </c>
      <c r="G22" s="191">
        <v>-8.5368080000000013E-2</v>
      </c>
      <c r="H22" s="191">
        <v>-0.10273494999999999</v>
      </c>
      <c r="I22" s="191">
        <v>-0.22119296999999999</v>
      </c>
      <c r="J22" s="191">
        <v>-0.10567143</v>
      </c>
      <c r="K22" s="191">
        <v>3.3825710000000002E-2</v>
      </c>
      <c r="L22" s="191">
        <v>-8.9016310000000001E-2</v>
      </c>
      <c r="M22" s="191">
        <v>-0.37448326999999998</v>
      </c>
      <c r="N22" s="191">
        <v>-0.10681300000000001</v>
      </c>
      <c r="O22" s="184" t="s">
        <v>1047</v>
      </c>
    </row>
    <row r="23" spans="1:15" ht="9.75" thickBot="1">
      <c r="A23" s="195" t="s">
        <v>1029</v>
      </c>
      <c r="B23" s="196">
        <v>8.3545503399999994</v>
      </c>
      <c r="C23" s="196">
        <v>11.07629105</v>
      </c>
      <c r="D23" s="196">
        <v>9.9753980999999978</v>
      </c>
      <c r="E23" s="196">
        <v>8.84506163</v>
      </c>
      <c r="F23" s="196">
        <v>9.2072691400000011</v>
      </c>
      <c r="G23" s="196">
        <v>22.531409310000004</v>
      </c>
      <c r="H23" s="196">
        <v>10.30457683</v>
      </c>
      <c r="I23" s="196">
        <v>-2.4731696300000001</v>
      </c>
      <c r="J23" s="196">
        <v>6.0805895799999998</v>
      </c>
      <c r="K23" s="196">
        <v>1.31069385</v>
      </c>
      <c r="L23" s="196">
        <v>0.46654331000000027</v>
      </c>
      <c r="M23" s="196">
        <v>-0.62874596000000016</v>
      </c>
      <c r="N23" s="196">
        <v>3.8327748100000001</v>
      </c>
      <c r="O23" s="197" t="s">
        <v>1029</v>
      </c>
    </row>
    <row r="24" spans="1:15" ht="9.75" thickBot="1">
      <c r="A24" s="573"/>
      <c r="B24" s="574"/>
      <c r="C24" s="574"/>
      <c r="D24" s="574"/>
      <c r="E24" s="574"/>
      <c r="F24" s="574"/>
      <c r="G24" s="574"/>
      <c r="H24" s="574"/>
      <c r="I24" s="574"/>
      <c r="J24" s="574"/>
      <c r="K24" s="574"/>
      <c r="L24" s="574"/>
      <c r="M24" s="574"/>
      <c r="N24" s="574"/>
      <c r="O24" s="20"/>
    </row>
    <row r="26" spans="1:15">
      <c r="A26" s="198" t="s">
        <v>305</v>
      </c>
      <c r="B26" s="21">
        <v>-9.9999795111216372E-9</v>
      </c>
      <c r="C26" s="21">
        <v>0</v>
      </c>
      <c r="D26" s="21">
        <v>0</v>
      </c>
      <c r="E26" s="21">
        <v>9.9999972746900312E-9</v>
      </c>
      <c r="F26" s="21">
        <v>-1.9999999878450581E-8</v>
      </c>
      <c r="G26" s="21">
        <v>-1.999997323309799E-8</v>
      </c>
      <c r="H26" s="21">
        <v>-1.9999994549380062E-8</v>
      </c>
      <c r="I26" s="21">
        <v>9.9999915015303031E-9</v>
      </c>
      <c r="J26" s="21">
        <v>0</v>
      </c>
      <c r="K26" s="21">
        <v>-1.0000002825805154E-8</v>
      </c>
      <c r="L26" s="21">
        <v>2.0000015532595228E-8</v>
      </c>
      <c r="M26" s="21">
        <v>-9.9999774016978904E-9</v>
      </c>
      <c r="N26" s="21">
        <v>1.3322676295501878E-14</v>
      </c>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C34" sqref="C34"/>
    </sheetView>
  </sheetViews>
  <sheetFormatPr defaultColWidth="9.140625" defaultRowHeight="9"/>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560" t="s">
        <v>1049</v>
      </c>
      <c r="B1" s="561"/>
      <c r="C1" s="561"/>
      <c r="D1" s="561"/>
      <c r="E1" s="561"/>
      <c r="F1" s="561"/>
      <c r="G1" s="561"/>
      <c r="H1" s="561"/>
      <c r="I1" s="561"/>
      <c r="J1" s="561"/>
      <c r="K1" s="561"/>
      <c r="L1" s="561"/>
      <c r="M1" s="561"/>
      <c r="N1" s="561"/>
      <c r="O1" s="562"/>
    </row>
    <row r="2" spans="1:15" s="360" customFormat="1" ht="12.75">
      <c r="A2" s="592" t="s">
        <v>1360</v>
      </c>
      <c r="B2" s="591"/>
      <c r="C2" s="591"/>
      <c r="D2" s="591"/>
      <c r="E2" s="591"/>
      <c r="F2" s="591"/>
      <c r="G2" s="591"/>
      <c r="H2" s="591"/>
      <c r="I2" s="591"/>
      <c r="J2" s="591"/>
      <c r="K2" s="591"/>
      <c r="L2" s="591"/>
      <c r="M2" s="591"/>
      <c r="N2" s="591"/>
      <c r="O2" s="593"/>
    </row>
    <row r="3" spans="1:15" s="4" customFormat="1" ht="9.75" thickBot="1">
      <c r="A3" s="357"/>
      <c r="B3" s="44"/>
      <c r="C3" s="44"/>
      <c r="D3" s="44"/>
      <c r="E3" s="44"/>
      <c r="F3" s="44"/>
      <c r="G3" s="44"/>
      <c r="H3" s="44"/>
      <c r="I3" s="44"/>
      <c r="J3" s="44"/>
      <c r="K3" s="44"/>
      <c r="L3" s="44"/>
      <c r="M3" s="44"/>
      <c r="N3" s="44"/>
      <c r="O3" s="358"/>
    </row>
    <row r="4" spans="1:15"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47" t="s">
        <v>354</v>
      </c>
    </row>
    <row r="5" spans="1:15" ht="18">
      <c r="A5" s="177" t="s">
        <v>1050</v>
      </c>
      <c r="B5" s="76">
        <v>11023.338854809999</v>
      </c>
      <c r="C5" s="76">
        <v>11023.065088789999</v>
      </c>
      <c r="D5" s="76">
        <v>11021.54193127</v>
      </c>
      <c r="E5" s="76">
        <v>11022.880365059998</v>
      </c>
      <c r="F5" s="76">
        <v>11024.825965049999</v>
      </c>
      <c r="G5" s="76">
        <v>11025.103827199999</v>
      </c>
      <c r="H5" s="76">
        <v>12151.249414190002</v>
      </c>
      <c r="I5" s="76">
        <v>12156.831006950002</v>
      </c>
      <c r="J5" s="76">
        <v>12156.007635239999</v>
      </c>
      <c r="K5" s="76">
        <v>12163.60117905</v>
      </c>
      <c r="L5" s="76">
        <v>12162.411342399999</v>
      </c>
      <c r="M5" s="76">
        <v>12163.48041425</v>
      </c>
      <c r="N5" s="76">
        <v>12162.925106620001</v>
      </c>
      <c r="O5" s="178" t="s">
        <v>1060</v>
      </c>
    </row>
    <row r="6" spans="1:15">
      <c r="A6" s="177" t="s">
        <v>1051</v>
      </c>
      <c r="B6" s="76"/>
      <c r="C6" s="76"/>
      <c r="D6" s="76"/>
      <c r="E6" s="76"/>
      <c r="F6" s="76"/>
      <c r="G6" s="76"/>
      <c r="H6" s="76"/>
      <c r="I6" s="76"/>
      <c r="J6" s="76"/>
      <c r="K6" s="76"/>
      <c r="L6" s="76"/>
      <c r="M6" s="76"/>
      <c r="N6" s="76"/>
      <c r="O6" s="179" t="s">
        <v>1061</v>
      </c>
    </row>
    <row r="7" spans="1:15" ht="18">
      <c r="A7" s="180" t="s">
        <v>1052</v>
      </c>
      <c r="B7" s="76">
        <v>2487.8966112199992</v>
      </c>
      <c r="C7" s="76">
        <v>2864.6034366200001</v>
      </c>
      <c r="D7" s="76">
        <v>3228.7793376800005</v>
      </c>
      <c r="E7" s="76">
        <v>3617.1961174599987</v>
      </c>
      <c r="F7" s="76">
        <v>3994.6174286700002</v>
      </c>
      <c r="G7" s="76">
        <v>4390.0432965500004</v>
      </c>
      <c r="H7" s="76">
        <v>328.10610295000004</v>
      </c>
      <c r="I7" s="76">
        <v>655.76391545000013</v>
      </c>
      <c r="J7" s="76">
        <v>1090.3198364300001</v>
      </c>
      <c r="K7" s="76">
        <v>1546.1287295299999</v>
      </c>
      <c r="L7" s="76">
        <v>1955.23916669</v>
      </c>
      <c r="M7" s="76">
        <v>2377.6295057100001</v>
      </c>
      <c r="N7" s="76">
        <v>2738.9297814199999</v>
      </c>
      <c r="O7" s="180" t="s">
        <v>563</v>
      </c>
    </row>
    <row r="8" spans="1:15">
      <c r="A8" s="180" t="s">
        <v>1053</v>
      </c>
      <c r="B8" s="76">
        <v>-645.10729861000016</v>
      </c>
      <c r="C8" s="76">
        <v>-1273.99566325</v>
      </c>
      <c r="D8" s="76">
        <v>-1804.7247460600001</v>
      </c>
      <c r="E8" s="76">
        <v>-1381.9554829399999</v>
      </c>
      <c r="F8" s="76">
        <v>-1453.72774953</v>
      </c>
      <c r="G8" s="76">
        <v>-1133.6168181700004</v>
      </c>
      <c r="H8" s="76">
        <v>148.62831754000001</v>
      </c>
      <c r="I8" s="76">
        <v>536.63142260999996</v>
      </c>
      <c r="J8" s="76">
        <v>785.49918215999992</v>
      </c>
      <c r="K8" s="76">
        <v>821.51031565000005</v>
      </c>
      <c r="L8" s="76">
        <v>824.6089245500001</v>
      </c>
      <c r="M8" s="76">
        <v>1547.63329131</v>
      </c>
      <c r="N8" s="76">
        <v>2225.4435848699995</v>
      </c>
      <c r="O8" s="180" t="s">
        <v>564</v>
      </c>
    </row>
    <row r="9" spans="1:15">
      <c r="A9" s="177" t="s">
        <v>1693</v>
      </c>
      <c r="B9" s="76">
        <v>1842.7893125500002</v>
      </c>
      <c r="C9" s="76">
        <v>1590.6077733200002</v>
      </c>
      <c r="D9" s="76">
        <v>1424.0545916199999</v>
      </c>
      <c r="E9" s="76">
        <v>2235.2406344599999</v>
      </c>
      <c r="F9" s="76">
        <v>2540.8896791299994</v>
      </c>
      <c r="G9" s="76">
        <v>3256.4264783599997</v>
      </c>
      <c r="H9" s="76">
        <v>476.73442054000003</v>
      </c>
      <c r="I9" s="76">
        <v>1192.39533815</v>
      </c>
      <c r="J9" s="76">
        <v>1875.8190186999998</v>
      </c>
      <c r="K9" s="76">
        <v>2367.6390452200003</v>
      </c>
      <c r="L9" s="76">
        <v>2779.8480913000003</v>
      </c>
      <c r="M9" s="76">
        <v>3925.2627970600001</v>
      </c>
      <c r="N9" s="76">
        <v>4964.373366320001</v>
      </c>
      <c r="O9" s="179" t="s">
        <v>1062</v>
      </c>
    </row>
    <row r="10" spans="1:15">
      <c r="A10" s="177" t="s">
        <v>1054</v>
      </c>
      <c r="B10" s="76">
        <v>315.11396235000007</v>
      </c>
      <c r="C10" s="76">
        <v>365.04814239000007</v>
      </c>
      <c r="D10" s="76">
        <v>408.71303946999996</v>
      </c>
      <c r="E10" s="76">
        <v>458.46118235999995</v>
      </c>
      <c r="F10" s="76">
        <v>506.83753062</v>
      </c>
      <c r="G10" s="76">
        <v>557.60678427000005</v>
      </c>
      <c r="H10" s="76">
        <v>47.449262160000004</v>
      </c>
      <c r="I10" s="76">
        <v>105.09267609999999</v>
      </c>
      <c r="J10" s="76">
        <v>161.25349517000001</v>
      </c>
      <c r="K10" s="76">
        <v>222.22324306000004</v>
      </c>
      <c r="L10" s="76">
        <v>282.83438554000003</v>
      </c>
      <c r="M10" s="76">
        <v>333.65251220999994</v>
      </c>
      <c r="N10" s="76">
        <v>397.78122968000002</v>
      </c>
      <c r="O10" s="179" t="s">
        <v>1063</v>
      </c>
    </row>
    <row r="11" spans="1:15">
      <c r="A11" s="177" t="s">
        <v>1055</v>
      </c>
      <c r="B11" s="77"/>
      <c r="C11" s="77"/>
      <c r="D11" s="77"/>
      <c r="E11" s="77"/>
      <c r="F11" s="77"/>
      <c r="G11" s="77"/>
      <c r="H11" s="77"/>
      <c r="I11" s="77"/>
      <c r="J11" s="77"/>
      <c r="K11" s="77"/>
      <c r="L11" s="77"/>
      <c r="M11" s="77"/>
      <c r="N11" s="77"/>
      <c r="O11" s="179" t="s">
        <v>1064</v>
      </c>
    </row>
    <row r="12" spans="1:15" ht="18">
      <c r="A12" s="180" t="s">
        <v>1058</v>
      </c>
      <c r="B12" s="77">
        <v>202.56000177000001</v>
      </c>
      <c r="C12" s="77">
        <v>234.59838765999999</v>
      </c>
      <c r="D12" s="77">
        <v>216.48067857999999</v>
      </c>
      <c r="E12" s="77">
        <v>233.80231431999997</v>
      </c>
      <c r="F12" s="77">
        <v>249.78167628</v>
      </c>
      <c r="G12" s="77">
        <v>270.26577883000004</v>
      </c>
      <c r="H12" s="77">
        <v>19.27204188</v>
      </c>
      <c r="I12" s="77">
        <v>42.467146250000006</v>
      </c>
      <c r="J12" s="77">
        <v>70.788846710000001</v>
      </c>
      <c r="K12" s="77">
        <v>106.8930242</v>
      </c>
      <c r="L12" s="77">
        <v>131.82801474999999</v>
      </c>
      <c r="M12" s="77">
        <v>158.66977495000003</v>
      </c>
      <c r="N12" s="77">
        <v>182.58812268</v>
      </c>
      <c r="O12" s="180" t="s">
        <v>1065</v>
      </c>
    </row>
    <row r="13" spans="1:15" ht="18">
      <c r="A13" s="180" t="s">
        <v>1059</v>
      </c>
      <c r="B13" s="77">
        <v>752.16427049000004</v>
      </c>
      <c r="C13" s="77">
        <v>849.82757059000005</v>
      </c>
      <c r="D13" s="77">
        <v>996.43800168999996</v>
      </c>
      <c r="E13" s="77">
        <v>1089.11742282</v>
      </c>
      <c r="F13" s="77">
        <v>1200.78610785</v>
      </c>
      <c r="G13" s="77">
        <v>1295.6846115400001</v>
      </c>
      <c r="H13" s="77">
        <v>105.36500279000001</v>
      </c>
      <c r="I13" s="77">
        <v>222.54599150000004</v>
      </c>
      <c r="J13" s="77">
        <v>342.20317614999999</v>
      </c>
      <c r="K13" s="77">
        <v>476.29716936</v>
      </c>
      <c r="L13" s="77">
        <v>639.48056172999998</v>
      </c>
      <c r="M13" s="77">
        <v>832.25928682999995</v>
      </c>
      <c r="N13" s="77">
        <v>995.56762622000008</v>
      </c>
      <c r="O13" s="180" t="s">
        <v>1066</v>
      </c>
    </row>
    <row r="14" spans="1:15">
      <c r="A14" s="177" t="s">
        <v>1056</v>
      </c>
      <c r="B14" s="77">
        <v>954.72427229000016</v>
      </c>
      <c r="C14" s="77">
        <v>1084.4259582700001</v>
      </c>
      <c r="D14" s="77">
        <v>1212.91868028</v>
      </c>
      <c r="E14" s="77">
        <v>1322.9197371700004</v>
      </c>
      <c r="F14" s="77">
        <v>1450.56778416</v>
      </c>
      <c r="G14" s="77">
        <v>1565.9503903699999</v>
      </c>
      <c r="H14" s="77">
        <v>124.63704468999998</v>
      </c>
      <c r="I14" s="77">
        <v>265.01313779000003</v>
      </c>
      <c r="J14" s="77">
        <v>412.99202287000003</v>
      </c>
      <c r="K14" s="77">
        <v>583.19019359000004</v>
      </c>
      <c r="L14" s="77">
        <v>771.30857651999997</v>
      </c>
      <c r="M14" s="77">
        <v>990.92906179999989</v>
      </c>
      <c r="N14" s="77">
        <v>1178.1557489300001</v>
      </c>
      <c r="O14" s="179" t="s">
        <v>1067</v>
      </c>
    </row>
    <row r="15" spans="1:15" ht="9.75" thickBot="1">
      <c r="A15" s="177" t="s">
        <v>1057</v>
      </c>
      <c r="B15" s="80">
        <v>11596.289932649999</v>
      </c>
      <c r="C15" s="80">
        <v>11164.19876143</v>
      </c>
      <c r="D15" s="80">
        <v>10823.964803050003</v>
      </c>
      <c r="E15" s="80">
        <v>11476.74007998</v>
      </c>
      <c r="F15" s="80">
        <v>11608.31032936</v>
      </c>
      <c r="G15" s="80">
        <v>12157.97313088</v>
      </c>
      <c r="H15" s="80">
        <v>12455.89752782</v>
      </c>
      <c r="I15" s="80">
        <v>12979.120531160001</v>
      </c>
      <c r="J15" s="80">
        <v>13457.581135819999</v>
      </c>
      <c r="K15" s="80">
        <v>13725.826787570002</v>
      </c>
      <c r="L15" s="80">
        <v>13888.116471559999</v>
      </c>
      <c r="M15" s="80">
        <v>14764.161637220001</v>
      </c>
      <c r="N15" s="80">
        <v>15551.36149428</v>
      </c>
      <c r="O15" s="181" t="s">
        <v>1068</v>
      </c>
    </row>
    <row r="16" spans="1:15" ht="9.75" thickBot="1">
      <c r="A16" s="546"/>
      <c r="B16" s="547"/>
      <c r="C16" s="547"/>
      <c r="D16" s="547"/>
      <c r="E16" s="547"/>
      <c r="F16" s="547"/>
      <c r="G16" s="547"/>
      <c r="H16" s="547"/>
      <c r="I16" s="547"/>
      <c r="J16" s="547"/>
      <c r="K16" s="547"/>
      <c r="L16" s="547"/>
      <c r="M16" s="547"/>
      <c r="N16" s="547"/>
      <c r="O16" s="120"/>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C34" sqref="C34"/>
    </sheetView>
  </sheetViews>
  <sheetFormatPr defaultColWidth="9.140625" defaultRowHeight="9"/>
  <cols>
    <col min="1" max="1" width="16.5703125" style="43" customWidth="1"/>
    <col min="2" max="2" width="8.7109375" style="43" bestFit="1" customWidth="1"/>
    <col min="3" max="14" width="8.28515625" style="43" customWidth="1"/>
    <col min="15" max="15" width="16.5703125" style="43" customWidth="1"/>
    <col min="16" max="16384" width="9.140625" style="43"/>
  </cols>
  <sheetData>
    <row r="1" spans="1:15" s="363" customFormat="1" ht="27.75" customHeight="1" thickBot="1">
      <c r="A1" s="594" t="s">
        <v>1361</v>
      </c>
      <c r="B1" s="595"/>
      <c r="C1" s="595"/>
      <c r="D1" s="595"/>
      <c r="E1" s="595"/>
      <c r="F1" s="595"/>
      <c r="G1" s="595"/>
      <c r="H1" s="595"/>
      <c r="I1" s="595"/>
      <c r="J1" s="595"/>
      <c r="K1" s="595"/>
      <c r="L1" s="595"/>
      <c r="M1" s="595"/>
      <c r="N1" s="595"/>
      <c r="O1" s="596"/>
    </row>
    <row r="2" spans="1:15" s="363" customFormat="1" ht="13.5" thickBot="1">
      <c r="A2" s="361" t="s">
        <v>1077</v>
      </c>
      <c r="B2" s="200">
        <v>42186</v>
      </c>
      <c r="C2" s="200">
        <v>42217</v>
      </c>
      <c r="D2" s="200">
        <v>42248</v>
      </c>
      <c r="E2" s="200">
        <v>42278</v>
      </c>
      <c r="F2" s="200">
        <v>42309</v>
      </c>
      <c r="G2" s="200">
        <v>42339</v>
      </c>
      <c r="H2" s="200">
        <v>42370</v>
      </c>
      <c r="I2" s="200">
        <v>42401</v>
      </c>
      <c r="J2" s="200">
        <v>42430</v>
      </c>
      <c r="K2" s="200">
        <v>42461</v>
      </c>
      <c r="L2" s="200">
        <v>42491</v>
      </c>
      <c r="M2" s="200">
        <v>42522</v>
      </c>
      <c r="N2" s="200">
        <v>42552</v>
      </c>
      <c r="O2" s="366" t="s">
        <v>1078</v>
      </c>
    </row>
    <row r="3" spans="1:15" ht="18">
      <c r="A3" s="162" t="s">
        <v>1075</v>
      </c>
      <c r="B3" s="163"/>
      <c r="C3" s="163"/>
      <c r="D3" s="163"/>
      <c r="E3" s="163"/>
      <c r="F3" s="163"/>
      <c r="G3" s="163"/>
      <c r="H3" s="163"/>
      <c r="I3" s="163"/>
      <c r="J3" s="163"/>
      <c r="K3" s="163"/>
      <c r="L3" s="164"/>
      <c r="M3" s="163"/>
      <c r="N3" s="163"/>
      <c r="O3" s="165" t="s">
        <v>1079</v>
      </c>
    </row>
    <row r="4" spans="1:15" ht="19.5">
      <c r="A4" s="166" t="s">
        <v>1076</v>
      </c>
      <c r="B4" s="167">
        <v>1.5919585596992674</v>
      </c>
      <c r="C4" s="167">
        <v>1.5816882262388312</v>
      </c>
      <c r="D4" s="167">
        <v>1.6650532510819351</v>
      </c>
      <c r="E4" s="167">
        <v>1.7071921699065262</v>
      </c>
      <c r="F4" s="167">
        <v>1.7980671933157182</v>
      </c>
      <c r="G4" s="167">
        <v>1.8015173740357147</v>
      </c>
      <c r="H4" s="167">
        <v>1.852431353039246</v>
      </c>
      <c r="I4" s="167">
        <v>1.8406365391040276</v>
      </c>
      <c r="J4" s="167">
        <v>1.9813711363914495</v>
      </c>
      <c r="K4" s="167">
        <v>1.9647395824625027</v>
      </c>
      <c r="L4" s="167">
        <v>1.9916420700640469</v>
      </c>
      <c r="M4" s="167">
        <v>2.0372677114448852</v>
      </c>
      <c r="N4" s="167">
        <v>2.2480758800977041</v>
      </c>
      <c r="O4" s="168" t="s">
        <v>1080</v>
      </c>
    </row>
    <row r="5" spans="1:15" ht="39">
      <c r="A5" s="166" t="s">
        <v>1105</v>
      </c>
      <c r="B5" s="169">
        <v>1167.0405303800001</v>
      </c>
      <c r="C5" s="169">
        <v>922.4633736000003</v>
      </c>
      <c r="D5" s="169">
        <v>995.41857991000029</v>
      </c>
      <c r="E5" s="169">
        <v>1056.7998515700001</v>
      </c>
      <c r="F5" s="169">
        <v>1068.2825406600002</v>
      </c>
      <c r="G5" s="169">
        <v>1079.54182294</v>
      </c>
      <c r="H5" s="169">
        <v>1153.5904923299995</v>
      </c>
      <c r="I5" s="169">
        <v>1148.7174423300003</v>
      </c>
      <c r="J5" s="169">
        <v>1191.8371806700002</v>
      </c>
      <c r="K5" s="169">
        <v>1217.4782884200001</v>
      </c>
      <c r="L5" s="169">
        <v>1079.20669976</v>
      </c>
      <c r="M5" s="169">
        <v>1141.5839384000001</v>
      </c>
      <c r="N5" s="169">
        <v>1137.45672061</v>
      </c>
      <c r="O5" s="168" t="s">
        <v>1106</v>
      </c>
    </row>
    <row r="6" spans="1:15" ht="29.25">
      <c r="A6" s="166" t="s">
        <v>1104</v>
      </c>
      <c r="B6" s="169">
        <v>3506.8286932899996</v>
      </c>
      <c r="C6" s="169">
        <v>3345.9030472400004</v>
      </c>
      <c r="D6" s="169">
        <v>3462.9746608300006</v>
      </c>
      <c r="E6" s="169">
        <v>3463.0439207100003</v>
      </c>
      <c r="F6" s="169">
        <v>3760.7334460299994</v>
      </c>
      <c r="G6" s="169">
        <v>3830.7769722500002</v>
      </c>
      <c r="H6" s="169">
        <v>4022.4227720699996</v>
      </c>
      <c r="I6" s="169">
        <v>4136.9112395900002</v>
      </c>
      <c r="J6" s="169">
        <v>4224.2459367199999</v>
      </c>
      <c r="K6" s="169">
        <v>4372.3937133400004</v>
      </c>
      <c r="L6" s="169">
        <v>4450.7634321999994</v>
      </c>
      <c r="M6" s="169">
        <v>4286.781836449999</v>
      </c>
      <c r="N6" s="169">
        <v>4433.4690962599998</v>
      </c>
      <c r="O6" s="168" t="s">
        <v>1108</v>
      </c>
    </row>
    <row r="7" spans="1:15" ht="18">
      <c r="A7" s="170" t="s">
        <v>1102</v>
      </c>
      <c r="B7" s="167"/>
      <c r="C7" s="167"/>
      <c r="D7" s="167"/>
      <c r="E7" s="167"/>
      <c r="F7" s="167"/>
      <c r="G7" s="167"/>
      <c r="H7" s="167"/>
      <c r="I7" s="167"/>
      <c r="J7" s="167"/>
      <c r="K7" s="167"/>
      <c r="L7" s="167"/>
      <c r="M7" s="167"/>
      <c r="N7" s="167"/>
      <c r="O7" s="171" t="s">
        <v>1103</v>
      </c>
    </row>
    <row r="8" spans="1:15" ht="19.5">
      <c r="A8" s="166" t="s">
        <v>1076</v>
      </c>
      <c r="B8" s="167">
        <v>0.65733420008503263</v>
      </c>
      <c r="C8" s="167">
        <v>0.67763115603844837</v>
      </c>
      <c r="D8" s="167">
        <v>0.69404155629851294</v>
      </c>
      <c r="E8" s="167">
        <v>0.6639026263762281</v>
      </c>
      <c r="F8" s="167">
        <v>0.66669721388411929</v>
      </c>
      <c r="G8" s="167">
        <v>0.72361658660633821</v>
      </c>
      <c r="H8" s="167">
        <v>0.79746661067400826</v>
      </c>
      <c r="I8" s="167">
        <v>0.82338393660668752</v>
      </c>
      <c r="J8" s="167">
        <v>0.75760781314362202</v>
      </c>
      <c r="K8" s="167">
        <v>0.77578371873156871</v>
      </c>
      <c r="L8" s="167">
        <v>0.77575861662502787</v>
      </c>
      <c r="M8" s="167">
        <v>0.75051975118265257</v>
      </c>
      <c r="N8" s="167">
        <v>0.80042919761422837</v>
      </c>
      <c r="O8" s="168" t="s">
        <v>1080</v>
      </c>
    </row>
    <row r="9" spans="1:15" ht="39">
      <c r="A9" s="166" t="s">
        <v>1105</v>
      </c>
      <c r="B9" s="169">
        <v>1176.9667308400001</v>
      </c>
      <c r="C9" s="169">
        <v>1173.02314555</v>
      </c>
      <c r="D9" s="169">
        <v>1181.6052192100001</v>
      </c>
      <c r="E9" s="169">
        <v>1181.5361893499999</v>
      </c>
      <c r="F9" s="169">
        <v>1176.9286442199996</v>
      </c>
      <c r="G9" s="169">
        <v>1137.4090867700002</v>
      </c>
      <c r="H9" s="169">
        <v>1205.9534291100001</v>
      </c>
      <c r="I9" s="169">
        <v>1150.8603406599998</v>
      </c>
      <c r="J9" s="169">
        <v>1201.26635354</v>
      </c>
      <c r="K9" s="169">
        <v>1188.4726034199998</v>
      </c>
      <c r="L9" s="169">
        <v>1280.7985287500001</v>
      </c>
      <c r="M9" s="169">
        <v>1297.9799451799997</v>
      </c>
      <c r="N9" s="169">
        <v>1306.2808001699996</v>
      </c>
      <c r="O9" s="168" t="s">
        <v>1107</v>
      </c>
    </row>
    <row r="10" spans="1:15" ht="30" thickBot="1">
      <c r="A10" s="166" t="s">
        <v>1104</v>
      </c>
      <c r="B10" s="172">
        <v>812.43711745999997</v>
      </c>
      <c r="C10" s="172">
        <v>820.94682692000015</v>
      </c>
      <c r="D10" s="172">
        <v>833.58180300999993</v>
      </c>
      <c r="E10" s="172">
        <v>845.89616332000003</v>
      </c>
      <c r="F10" s="172">
        <v>873.81943144000002</v>
      </c>
      <c r="G10" s="172">
        <v>820.93391516999986</v>
      </c>
      <c r="H10" s="172">
        <v>844.16067922000002</v>
      </c>
      <c r="I10" s="172">
        <v>872.71431425999992</v>
      </c>
      <c r="J10" s="172">
        <v>894.02290688000005</v>
      </c>
      <c r="K10" s="172">
        <v>915.31448058000012</v>
      </c>
      <c r="L10" s="172">
        <v>887.70214189000001</v>
      </c>
      <c r="M10" s="172">
        <v>847.80625643000008</v>
      </c>
      <c r="N10" s="172">
        <v>840.32999616999996</v>
      </c>
      <c r="O10" s="405" t="s">
        <v>1108</v>
      </c>
    </row>
    <row r="11" spans="1:15" ht="15.75" customHeight="1" thickBot="1">
      <c r="A11" s="573"/>
      <c r="B11" s="574"/>
      <c r="C11" s="574"/>
      <c r="D11" s="574"/>
      <c r="E11" s="574"/>
      <c r="F11" s="574"/>
      <c r="G11" s="574"/>
      <c r="H11" s="574"/>
      <c r="I11" s="574"/>
      <c r="J11" s="574"/>
      <c r="K11" s="574"/>
      <c r="L11" s="574"/>
      <c r="M11" s="574"/>
      <c r="N11" s="574"/>
      <c r="O11" s="575"/>
    </row>
    <row r="12" spans="1:15">
      <c r="A12" s="173"/>
      <c r="B12" s="174"/>
      <c r="C12" s="175"/>
      <c r="D12" s="176"/>
      <c r="E12" s="176"/>
      <c r="F12" s="176"/>
      <c r="G12" s="176"/>
      <c r="H12" s="173"/>
      <c r="O12" s="173"/>
    </row>
    <row r="13" spans="1:15">
      <c r="A13" s="176"/>
      <c r="B13" s="174"/>
      <c r="C13" s="175"/>
      <c r="D13" s="176"/>
      <c r="E13" s="176"/>
      <c r="F13" s="176"/>
      <c r="G13" s="176"/>
      <c r="H13" s="176"/>
      <c r="O13" s="176"/>
    </row>
    <row r="14" spans="1:15">
      <c r="A14" s="176"/>
      <c r="B14" s="174"/>
      <c r="C14" s="174"/>
      <c r="D14" s="174"/>
      <c r="E14" s="174"/>
      <c r="F14" s="174"/>
      <c r="G14" s="174"/>
      <c r="H14" s="174"/>
      <c r="I14" s="174"/>
      <c r="J14" s="174"/>
      <c r="K14" s="174"/>
      <c r="L14" s="174"/>
      <c r="M14" s="174"/>
      <c r="N14" s="174"/>
      <c r="O14" s="176"/>
    </row>
    <row r="15" spans="1:15">
      <c r="A15" s="176"/>
      <c r="B15" s="174"/>
      <c r="C15" s="174"/>
      <c r="D15" s="174"/>
      <c r="E15" s="174"/>
      <c r="F15" s="174"/>
      <c r="G15" s="174"/>
      <c r="H15" s="174"/>
      <c r="I15" s="174"/>
      <c r="J15" s="174"/>
      <c r="K15" s="174"/>
      <c r="L15" s="174"/>
      <c r="M15" s="174"/>
      <c r="N15" s="174"/>
      <c r="O15" s="176"/>
    </row>
    <row r="16" spans="1:15">
      <c r="A16" s="176"/>
      <c r="B16" s="176"/>
      <c r="C16" s="175"/>
      <c r="D16" s="176"/>
      <c r="E16" s="176"/>
      <c r="F16" s="176"/>
      <c r="G16" s="176"/>
      <c r="H16" s="176"/>
      <c r="O16" s="176"/>
    </row>
    <row r="17" spans="1:15">
      <c r="A17" s="176"/>
      <c r="B17" s="176"/>
      <c r="C17" s="176"/>
      <c r="D17" s="176"/>
      <c r="E17" s="176"/>
      <c r="F17" s="176"/>
      <c r="G17" s="176"/>
      <c r="H17" s="176"/>
      <c r="O17" s="176"/>
    </row>
    <row r="18" spans="1:15">
      <c r="A18" s="176"/>
      <c r="B18" s="176"/>
      <c r="C18" s="176"/>
      <c r="D18" s="176"/>
      <c r="E18" s="176"/>
      <c r="F18" s="176"/>
      <c r="G18" s="176"/>
      <c r="H18" s="176"/>
      <c r="O18" s="176"/>
    </row>
    <row r="19" spans="1:15">
      <c r="A19" s="176"/>
      <c r="B19" s="176"/>
      <c r="C19" s="176"/>
      <c r="D19" s="176"/>
      <c r="E19" s="176"/>
      <c r="F19" s="176"/>
      <c r="G19" s="176"/>
      <c r="H19" s="176"/>
      <c r="O19" s="176"/>
    </row>
    <row r="20" spans="1:15">
      <c r="A20" s="176"/>
      <c r="B20" s="176"/>
      <c r="C20" s="176"/>
      <c r="D20" s="176"/>
      <c r="E20" s="176"/>
      <c r="F20" s="176"/>
      <c r="G20" s="176"/>
      <c r="H20" s="176"/>
      <c r="O20" s="176"/>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42"/>
  <sheetViews>
    <sheetView workbookViewId="0">
      <selection activeCell="B2" sqref="B1:F1048576"/>
    </sheetView>
  </sheetViews>
  <sheetFormatPr defaultColWidth="9.140625" defaultRowHeight="9"/>
  <cols>
    <col min="1" max="1" width="38" style="3" customWidth="1"/>
    <col min="2" max="2" width="6.85546875" style="3" customWidth="1"/>
    <col min="3" max="3" width="8.5703125" style="3" bestFit="1" customWidth="1"/>
    <col min="4" max="14" width="6.85546875" style="3" customWidth="1"/>
    <col min="15" max="15" width="35.28515625" style="3" customWidth="1"/>
    <col min="16" max="16384" width="9.140625" style="3"/>
  </cols>
  <sheetData>
    <row r="1" spans="1:15" s="1" customFormat="1" ht="27" customHeight="1" thickBot="1">
      <c r="A1" s="594" t="s">
        <v>1362</v>
      </c>
      <c r="B1" s="597"/>
      <c r="C1" s="597"/>
      <c r="D1" s="597"/>
      <c r="E1" s="597"/>
      <c r="F1" s="597"/>
      <c r="G1" s="597"/>
      <c r="H1" s="597"/>
      <c r="I1" s="597"/>
      <c r="J1" s="597"/>
      <c r="K1" s="597"/>
      <c r="L1" s="597"/>
      <c r="M1" s="597"/>
      <c r="N1" s="597"/>
      <c r="O1" s="598"/>
    </row>
    <row r="2" spans="1:15" s="406" customFormat="1" ht="16.5" customHeight="1" thickBot="1">
      <c r="A2" s="22" t="s">
        <v>6</v>
      </c>
      <c r="B2" s="410">
        <v>42186</v>
      </c>
      <c r="C2" s="410">
        <v>42217</v>
      </c>
      <c r="D2" s="410">
        <v>42248</v>
      </c>
      <c r="E2" s="410">
        <v>42278</v>
      </c>
      <c r="F2" s="22" t="s">
        <v>7</v>
      </c>
      <c r="G2" s="410">
        <v>42339</v>
      </c>
      <c r="H2" s="410">
        <v>42370</v>
      </c>
      <c r="I2" s="410">
        <v>42401</v>
      </c>
      <c r="J2" s="410">
        <v>42430</v>
      </c>
      <c r="K2" s="410">
        <v>42461</v>
      </c>
      <c r="L2" s="410">
        <v>42491</v>
      </c>
      <c r="M2" s="410">
        <v>42522</v>
      </c>
      <c r="N2" s="410">
        <v>42552</v>
      </c>
      <c r="O2" s="411" t="s">
        <v>354</v>
      </c>
    </row>
    <row r="3" spans="1:15" ht="9.75">
      <c r="A3" s="154" t="s">
        <v>132</v>
      </c>
      <c r="B3" s="155">
        <v>497.64</v>
      </c>
      <c r="C3" s="155">
        <v>389.72</v>
      </c>
      <c r="D3" s="155">
        <v>430.45</v>
      </c>
      <c r="E3" s="155">
        <v>572.66</v>
      </c>
      <c r="F3" s="155">
        <v>524.76</v>
      </c>
      <c r="G3" s="155">
        <v>482.83</v>
      </c>
      <c r="H3" s="155">
        <v>332.51</v>
      </c>
      <c r="I3" s="471">
        <v>536.03183105000005</v>
      </c>
      <c r="J3" s="505">
        <v>488.85464121999996</v>
      </c>
      <c r="K3" s="505">
        <v>430.81713256000006</v>
      </c>
      <c r="L3" s="505">
        <v>460.48142738500002</v>
      </c>
      <c r="M3" s="505">
        <v>589.90087669000002</v>
      </c>
      <c r="N3" s="505">
        <v>477.91016647999999</v>
      </c>
      <c r="O3" s="156" t="s">
        <v>416</v>
      </c>
    </row>
    <row r="4" spans="1:15" ht="9.75">
      <c r="A4" s="154" t="s">
        <v>133</v>
      </c>
      <c r="B4" s="155">
        <v>5.5</v>
      </c>
      <c r="C4" s="155">
        <v>7.5</v>
      </c>
      <c r="D4" s="155">
        <v>7.5</v>
      </c>
      <c r="E4" s="155">
        <v>5.5</v>
      </c>
      <c r="F4" s="155" t="s">
        <v>1</v>
      </c>
      <c r="G4" s="155" t="s">
        <v>1</v>
      </c>
      <c r="H4" s="155">
        <v>0.5</v>
      </c>
      <c r="I4" s="471">
        <v>0.5</v>
      </c>
      <c r="J4" s="506">
        <v>0.5</v>
      </c>
      <c r="K4" s="506">
        <v>0</v>
      </c>
      <c r="L4" s="506">
        <v>0</v>
      </c>
      <c r="M4" s="506">
        <v>0</v>
      </c>
      <c r="N4" s="506">
        <v>0</v>
      </c>
      <c r="O4" s="156" t="s">
        <v>417</v>
      </c>
    </row>
    <row r="5" spans="1:15" ht="9.75">
      <c r="A5" s="154" t="s">
        <v>134</v>
      </c>
      <c r="B5" s="155">
        <v>15382.61</v>
      </c>
      <c r="C5" s="155">
        <v>15476.48</v>
      </c>
      <c r="D5" s="155">
        <v>16271.82</v>
      </c>
      <c r="E5" s="155">
        <v>16969.72</v>
      </c>
      <c r="F5" s="155">
        <v>16765.13</v>
      </c>
      <c r="G5" s="155">
        <v>18401.2</v>
      </c>
      <c r="H5" s="155">
        <v>18272.830000000002</v>
      </c>
      <c r="I5" s="471">
        <v>20474.849967260001</v>
      </c>
      <c r="J5" s="506">
        <v>21446.602905990003</v>
      </c>
      <c r="K5" s="506">
        <v>22467.584345200001</v>
      </c>
      <c r="L5" s="506">
        <v>23761.550257799998</v>
      </c>
      <c r="M5" s="506">
        <v>25067.98340841</v>
      </c>
      <c r="N5" s="506">
        <v>26282.31851623</v>
      </c>
      <c r="O5" s="156" t="s">
        <v>418</v>
      </c>
    </row>
    <row r="6" spans="1:15" ht="9.75">
      <c r="A6" s="157" t="s">
        <v>135</v>
      </c>
      <c r="B6" s="155">
        <v>15380.42</v>
      </c>
      <c r="C6" s="155">
        <v>15474.35</v>
      </c>
      <c r="D6" s="155">
        <v>16269.69</v>
      </c>
      <c r="E6" s="155">
        <v>16967.66</v>
      </c>
      <c r="F6" s="155">
        <v>16763.14</v>
      </c>
      <c r="G6" s="155">
        <v>18399.28</v>
      </c>
      <c r="H6" s="155">
        <v>18270.97</v>
      </c>
      <c r="I6" s="471">
        <v>20473.059842260001</v>
      </c>
      <c r="J6" s="506">
        <v>21444.88025799</v>
      </c>
      <c r="K6" s="506">
        <v>22465.929174200002</v>
      </c>
      <c r="L6" s="506">
        <v>23760.0300408</v>
      </c>
      <c r="M6" s="506">
        <v>25066.53066841</v>
      </c>
      <c r="N6" s="506">
        <v>26280.865776229999</v>
      </c>
      <c r="O6" s="158" t="s">
        <v>419</v>
      </c>
    </row>
    <row r="7" spans="1:15" ht="9.75">
      <c r="A7" s="157" t="s">
        <v>136</v>
      </c>
      <c r="B7" s="155" t="s">
        <v>1</v>
      </c>
      <c r="C7" s="155" t="s">
        <v>1</v>
      </c>
      <c r="D7" s="155" t="s">
        <v>1</v>
      </c>
      <c r="E7" s="155" t="s">
        <v>1</v>
      </c>
      <c r="F7" s="155" t="s">
        <v>1</v>
      </c>
      <c r="G7" s="155" t="s">
        <v>1</v>
      </c>
      <c r="H7" s="155" t="s">
        <v>1</v>
      </c>
      <c r="I7" s="471">
        <v>0</v>
      </c>
      <c r="J7" s="506">
        <v>0</v>
      </c>
      <c r="K7" s="506">
        <v>0</v>
      </c>
      <c r="L7" s="506">
        <v>0</v>
      </c>
      <c r="M7" s="506">
        <v>0</v>
      </c>
      <c r="N7" s="506">
        <v>0</v>
      </c>
      <c r="O7" s="158" t="s">
        <v>420</v>
      </c>
    </row>
    <row r="8" spans="1:15" ht="9.75">
      <c r="A8" s="157" t="s">
        <v>1004</v>
      </c>
      <c r="B8" s="155" t="s">
        <v>1</v>
      </c>
      <c r="C8" s="155" t="s">
        <v>1</v>
      </c>
      <c r="D8" s="155" t="s">
        <v>1</v>
      </c>
      <c r="E8" s="155" t="s">
        <v>1</v>
      </c>
      <c r="F8" s="155" t="s">
        <v>1</v>
      </c>
      <c r="G8" s="155" t="s">
        <v>1</v>
      </c>
      <c r="H8" s="155" t="s">
        <v>1</v>
      </c>
      <c r="I8" s="471">
        <v>0</v>
      </c>
      <c r="J8" s="506">
        <v>0</v>
      </c>
      <c r="K8" s="506">
        <v>0</v>
      </c>
      <c r="L8" s="506">
        <v>0</v>
      </c>
      <c r="M8" s="506">
        <v>0</v>
      </c>
      <c r="N8" s="506">
        <v>0</v>
      </c>
      <c r="O8" s="158" t="s">
        <v>421</v>
      </c>
    </row>
    <row r="9" spans="1:15" ht="9.75">
      <c r="A9" s="157" t="s">
        <v>137</v>
      </c>
      <c r="B9" s="155">
        <v>2.19</v>
      </c>
      <c r="C9" s="155">
        <v>2.13</v>
      </c>
      <c r="D9" s="155">
        <v>2.13</v>
      </c>
      <c r="E9" s="155">
        <v>2.06</v>
      </c>
      <c r="F9" s="155">
        <v>1.99</v>
      </c>
      <c r="G9" s="155">
        <v>1.93</v>
      </c>
      <c r="H9" s="155">
        <v>1.86</v>
      </c>
      <c r="I9" s="471">
        <v>1.790125</v>
      </c>
      <c r="J9" s="506">
        <v>1.722648</v>
      </c>
      <c r="K9" s="506">
        <v>1.6551709999999999</v>
      </c>
      <c r="L9" s="506">
        <v>1.5202169999999999</v>
      </c>
      <c r="M9" s="506">
        <v>1.4527399999999999</v>
      </c>
      <c r="N9" s="506">
        <v>1.4527399999999999</v>
      </c>
      <c r="O9" s="158" t="s">
        <v>422</v>
      </c>
    </row>
    <row r="10" spans="1:15" ht="9.75">
      <c r="A10" s="154" t="s">
        <v>138</v>
      </c>
      <c r="B10" s="155">
        <v>2011.99</v>
      </c>
      <c r="C10" s="155">
        <v>2016.57</v>
      </c>
      <c r="D10" s="155">
        <v>2080.75</v>
      </c>
      <c r="E10" s="155">
        <v>1967.08</v>
      </c>
      <c r="F10" s="155">
        <v>1684.82</v>
      </c>
      <c r="G10" s="155">
        <v>1832.5</v>
      </c>
      <c r="H10" s="155">
        <v>1854.91</v>
      </c>
      <c r="I10" s="471">
        <v>1795.5302978600002</v>
      </c>
      <c r="J10" s="506">
        <v>1787.1722613700001</v>
      </c>
      <c r="K10" s="506">
        <v>1811.0027989100001</v>
      </c>
      <c r="L10" s="506">
        <v>1675.0539016600001</v>
      </c>
      <c r="M10" s="506">
        <v>1648.2949771799999</v>
      </c>
      <c r="N10" s="506">
        <v>1642.2270342300001</v>
      </c>
      <c r="O10" s="156" t="s">
        <v>138</v>
      </c>
    </row>
    <row r="11" spans="1:15" ht="9.75">
      <c r="A11" s="157" t="s">
        <v>139</v>
      </c>
      <c r="B11" s="155">
        <v>165.39</v>
      </c>
      <c r="C11" s="155">
        <v>138.03</v>
      </c>
      <c r="D11" s="155">
        <v>131.35</v>
      </c>
      <c r="E11" s="155">
        <v>117.95</v>
      </c>
      <c r="F11" s="155">
        <v>120.65</v>
      </c>
      <c r="G11" s="155">
        <v>173.34</v>
      </c>
      <c r="H11" s="155">
        <v>189.1</v>
      </c>
      <c r="I11" s="471">
        <v>21.323329999999999</v>
      </c>
      <c r="J11" s="506">
        <v>23.222739000000001</v>
      </c>
      <c r="K11" s="506">
        <v>23.288502000000001</v>
      </c>
      <c r="L11" s="506">
        <v>22.574183000000001</v>
      </c>
      <c r="M11" s="506">
        <v>21.695271999999999</v>
      </c>
      <c r="N11" s="506">
        <v>21.074121999999999</v>
      </c>
      <c r="O11" s="158" t="s">
        <v>423</v>
      </c>
    </row>
    <row r="12" spans="1:15" ht="9.75">
      <c r="A12" s="157" t="s">
        <v>140</v>
      </c>
      <c r="B12" s="155">
        <v>1846.6</v>
      </c>
      <c r="C12" s="155">
        <v>1878.54</v>
      </c>
      <c r="D12" s="155">
        <v>1949.4</v>
      </c>
      <c r="E12" s="155">
        <v>1849.13</v>
      </c>
      <c r="F12" s="155">
        <v>1564.17</v>
      </c>
      <c r="G12" s="155">
        <v>1659.16</v>
      </c>
      <c r="H12" s="155">
        <v>1665.82</v>
      </c>
      <c r="I12" s="471">
        <v>1774.2069678600001</v>
      </c>
      <c r="J12" s="506">
        <v>1758.5209873700001</v>
      </c>
      <c r="K12" s="506">
        <v>1787.71429691</v>
      </c>
      <c r="L12" s="506">
        <v>1652.4797186600001</v>
      </c>
      <c r="M12" s="506">
        <v>1622.8958181799999</v>
      </c>
      <c r="N12" s="506">
        <v>1617.7641872300001</v>
      </c>
      <c r="O12" s="158" t="s">
        <v>424</v>
      </c>
    </row>
    <row r="13" spans="1:15" ht="9.75">
      <c r="A13" s="157" t="s">
        <v>141</v>
      </c>
      <c r="B13" s="155" t="s">
        <v>1</v>
      </c>
      <c r="C13" s="155" t="s">
        <v>1</v>
      </c>
      <c r="D13" s="155" t="s">
        <v>1</v>
      </c>
      <c r="E13" s="155" t="s">
        <v>1</v>
      </c>
      <c r="F13" s="155" t="s">
        <v>1</v>
      </c>
      <c r="G13" s="155" t="s">
        <v>1</v>
      </c>
      <c r="H13" s="155" t="s">
        <v>1</v>
      </c>
      <c r="I13" s="471">
        <v>0</v>
      </c>
      <c r="J13" s="506">
        <v>5.4285350000000001</v>
      </c>
      <c r="K13" s="506">
        <v>0</v>
      </c>
      <c r="L13" s="506">
        <v>0</v>
      </c>
      <c r="M13" s="506">
        <v>3.7038869999999999</v>
      </c>
      <c r="N13" s="506">
        <v>3.388725</v>
      </c>
      <c r="O13" s="158" t="s">
        <v>425</v>
      </c>
    </row>
    <row r="14" spans="1:15" ht="9.75">
      <c r="A14" s="154" t="s">
        <v>142</v>
      </c>
      <c r="B14" s="155" t="s">
        <v>1</v>
      </c>
      <c r="C14" s="155" t="s">
        <v>1</v>
      </c>
      <c r="D14" s="155" t="s">
        <v>1</v>
      </c>
      <c r="E14" s="155" t="s">
        <v>1</v>
      </c>
      <c r="F14" s="155" t="s">
        <v>1</v>
      </c>
      <c r="G14" s="155" t="s">
        <v>1</v>
      </c>
      <c r="H14" s="155" t="s">
        <v>1</v>
      </c>
      <c r="I14" s="471">
        <v>0</v>
      </c>
      <c r="J14" s="506">
        <v>0</v>
      </c>
      <c r="K14" s="506">
        <v>0</v>
      </c>
      <c r="L14" s="506">
        <v>0</v>
      </c>
      <c r="M14" s="506">
        <v>0</v>
      </c>
      <c r="N14" s="506">
        <v>0</v>
      </c>
      <c r="O14" s="156" t="s">
        <v>426</v>
      </c>
    </row>
    <row r="15" spans="1:15" ht="9.75">
      <c r="A15" s="157" t="s">
        <v>143</v>
      </c>
      <c r="B15" s="155" t="s">
        <v>1</v>
      </c>
      <c r="C15" s="155" t="s">
        <v>1</v>
      </c>
      <c r="D15" s="155" t="s">
        <v>1</v>
      </c>
      <c r="E15" s="155" t="s">
        <v>1</v>
      </c>
      <c r="F15" s="155" t="s">
        <v>1</v>
      </c>
      <c r="G15" s="155" t="s">
        <v>1</v>
      </c>
      <c r="H15" s="155" t="s">
        <v>1</v>
      </c>
      <c r="I15" s="471">
        <v>0</v>
      </c>
      <c r="J15" s="506">
        <v>0</v>
      </c>
      <c r="K15" s="506">
        <v>0</v>
      </c>
      <c r="L15" s="506">
        <v>0</v>
      </c>
      <c r="M15" s="506">
        <v>0</v>
      </c>
      <c r="N15" s="506">
        <v>0</v>
      </c>
      <c r="O15" s="158" t="s">
        <v>427</v>
      </c>
    </row>
    <row r="16" spans="1:15" ht="9.75">
      <c r="A16" s="157" t="s">
        <v>144</v>
      </c>
      <c r="B16" s="155" t="s">
        <v>1</v>
      </c>
      <c r="C16" s="155" t="s">
        <v>1</v>
      </c>
      <c r="D16" s="155" t="s">
        <v>1</v>
      </c>
      <c r="E16" s="155" t="s">
        <v>1</v>
      </c>
      <c r="F16" s="155" t="s">
        <v>1</v>
      </c>
      <c r="G16" s="155" t="s">
        <v>1</v>
      </c>
      <c r="H16" s="155" t="s">
        <v>1</v>
      </c>
      <c r="I16" s="471">
        <v>0</v>
      </c>
      <c r="J16" s="506">
        <v>0</v>
      </c>
      <c r="K16" s="506">
        <v>0</v>
      </c>
      <c r="L16" s="506">
        <v>0</v>
      </c>
      <c r="M16" s="506">
        <v>0</v>
      </c>
      <c r="N16" s="506">
        <v>0</v>
      </c>
      <c r="O16" s="158" t="s">
        <v>428</v>
      </c>
    </row>
    <row r="17" spans="1:15" ht="9.75">
      <c r="A17" s="157" t="s">
        <v>145</v>
      </c>
      <c r="B17" s="155" t="s">
        <v>1</v>
      </c>
      <c r="C17" s="155" t="s">
        <v>1</v>
      </c>
      <c r="D17" s="155" t="s">
        <v>1</v>
      </c>
      <c r="E17" s="155" t="s">
        <v>1</v>
      </c>
      <c r="F17" s="155" t="s">
        <v>1</v>
      </c>
      <c r="G17" s="155" t="s">
        <v>1</v>
      </c>
      <c r="H17" s="155" t="s">
        <v>1</v>
      </c>
      <c r="I17" s="471">
        <v>0</v>
      </c>
      <c r="J17" s="506">
        <v>0</v>
      </c>
      <c r="K17" s="506">
        <v>0</v>
      </c>
      <c r="L17" s="506">
        <v>0</v>
      </c>
      <c r="M17" s="506">
        <v>0</v>
      </c>
      <c r="N17" s="506">
        <v>0</v>
      </c>
      <c r="O17" s="158" t="s">
        <v>446</v>
      </c>
    </row>
    <row r="18" spans="1:15" ht="9.75">
      <c r="A18" s="154" t="s">
        <v>146</v>
      </c>
      <c r="B18" s="155">
        <v>16.989999999999998</v>
      </c>
      <c r="C18" s="155">
        <v>17.95</v>
      </c>
      <c r="D18" s="155">
        <v>18.399999999999999</v>
      </c>
      <c r="E18" s="155">
        <v>21</v>
      </c>
      <c r="F18" s="155">
        <v>21.69</v>
      </c>
      <c r="G18" s="155">
        <v>22.46</v>
      </c>
      <c r="H18" s="155">
        <v>22.57</v>
      </c>
      <c r="I18" s="471">
        <v>22.670978000000002</v>
      </c>
      <c r="J18" s="506">
        <v>23.04571</v>
      </c>
      <c r="K18" s="506">
        <v>23.312173999999999</v>
      </c>
      <c r="L18" s="506">
        <v>23.578046000000001</v>
      </c>
      <c r="M18" s="506">
        <v>24.759844000000001</v>
      </c>
      <c r="N18" s="506">
        <v>24.885425999999999</v>
      </c>
      <c r="O18" s="156" t="s">
        <v>429</v>
      </c>
    </row>
    <row r="19" spans="1:15" ht="9.75">
      <c r="A19" s="154" t="s">
        <v>147</v>
      </c>
      <c r="B19" s="155">
        <v>71.14</v>
      </c>
      <c r="C19" s="155">
        <v>70.040000000000006</v>
      </c>
      <c r="D19" s="155">
        <v>70.260000000000005</v>
      </c>
      <c r="E19" s="155">
        <v>70.64</v>
      </c>
      <c r="F19" s="155">
        <v>68.459999999999994</v>
      </c>
      <c r="G19" s="155">
        <v>86.12</v>
      </c>
      <c r="H19" s="155">
        <v>81.37</v>
      </c>
      <c r="I19" s="471">
        <v>83.475760980000004</v>
      </c>
      <c r="J19" s="506">
        <v>83.004907180000004</v>
      </c>
      <c r="K19" s="506">
        <v>81.409187379999992</v>
      </c>
      <c r="L19" s="506">
        <v>79.729954359999994</v>
      </c>
      <c r="M19" s="506">
        <v>131.99867699999999</v>
      </c>
      <c r="N19" s="506">
        <v>131.11846162999998</v>
      </c>
      <c r="O19" s="156" t="s">
        <v>430</v>
      </c>
    </row>
    <row r="20" spans="1:15" ht="9.75">
      <c r="A20" s="154" t="s">
        <v>148</v>
      </c>
      <c r="B20" s="155">
        <v>1683.88</v>
      </c>
      <c r="C20" s="155">
        <v>2059.81</v>
      </c>
      <c r="D20" s="155">
        <v>2010.97</v>
      </c>
      <c r="E20" s="155">
        <v>1901.76</v>
      </c>
      <c r="F20" s="155">
        <v>2066.59</v>
      </c>
      <c r="G20" s="155">
        <v>1525.27</v>
      </c>
      <c r="H20" s="155">
        <v>1445.59</v>
      </c>
      <c r="I20" s="471">
        <v>1634.0562248645901</v>
      </c>
      <c r="J20" s="506">
        <v>1623.4903419913101</v>
      </c>
      <c r="K20" s="506">
        <v>1499.8512077704402</v>
      </c>
      <c r="L20" s="506">
        <v>1524.2622877290901</v>
      </c>
      <c r="M20" s="506">
        <v>1571.5559891768698</v>
      </c>
      <c r="N20" s="506">
        <v>1530.7077190636498</v>
      </c>
      <c r="O20" s="156" t="s">
        <v>431</v>
      </c>
    </row>
    <row r="21" spans="1:15">
      <c r="A21" s="159" t="s">
        <v>325</v>
      </c>
      <c r="B21" s="160">
        <v>19669.759999999998</v>
      </c>
      <c r="C21" s="160">
        <v>20038.07</v>
      </c>
      <c r="D21" s="160">
        <v>20890.14</v>
      </c>
      <c r="E21" s="160">
        <v>21508.38</v>
      </c>
      <c r="F21" s="160">
        <v>21131.439999999999</v>
      </c>
      <c r="G21" s="160">
        <v>22350.38</v>
      </c>
      <c r="H21" s="160">
        <v>22010.28</v>
      </c>
      <c r="I21" s="472">
        <v>24547.115060014588</v>
      </c>
      <c r="J21" s="507">
        <v>25452.670767751308</v>
      </c>
      <c r="K21" s="507">
        <v>26313.976845820442</v>
      </c>
      <c r="L21" s="507">
        <v>27524.655874934091</v>
      </c>
      <c r="M21" s="507">
        <v>29034.493772456866</v>
      </c>
      <c r="N21" s="507">
        <v>30089.16732363365</v>
      </c>
      <c r="O21" s="161" t="s">
        <v>345</v>
      </c>
    </row>
    <row r="22" spans="1:15" ht="9.75">
      <c r="A22" s="154" t="s">
        <v>149</v>
      </c>
      <c r="B22" s="155">
        <v>1997.69</v>
      </c>
      <c r="C22" s="155">
        <v>2157.65</v>
      </c>
      <c r="D22" s="155">
        <v>2301.6799999999998</v>
      </c>
      <c r="E22" s="155">
        <v>2649.77</v>
      </c>
      <c r="F22" s="155">
        <v>1470.58</v>
      </c>
      <c r="G22" s="155">
        <v>1641.83</v>
      </c>
      <c r="H22" s="155">
        <v>1527.81</v>
      </c>
      <c r="I22" s="471">
        <v>1760.9140967082001</v>
      </c>
      <c r="J22" s="506">
        <v>1629.8566973649699</v>
      </c>
      <c r="K22" s="506">
        <v>729.26594653829</v>
      </c>
      <c r="L22" s="506">
        <v>694.63029026993001</v>
      </c>
      <c r="M22" s="506">
        <v>691.12625856108002</v>
      </c>
      <c r="N22" s="506">
        <v>821.26422871808006</v>
      </c>
      <c r="O22" s="156" t="s">
        <v>346</v>
      </c>
    </row>
    <row r="23" spans="1:15" ht="9.75">
      <c r="A23" s="154" t="s">
        <v>150</v>
      </c>
      <c r="B23" s="155">
        <v>211.66</v>
      </c>
      <c r="C23" s="155">
        <v>220.54</v>
      </c>
      <c r="D23" s="155">
        <v>239.09</v>
      </c>
      <c r="E23" s="155">
        <v>230.78</v>
      </c>
      <c r="F23" s="155">
        <v>172.73</v>
      </c>
      <c r="G23" s="155">
        <v>202.87</v>
      </c>
      <c r="H23" s="155">
        <v>198.48</v>
      </c>
      <c r="I23" s="471">
        <v>186.84204</v>
      </c>
      <c r="J23" s="506">
        <v>180.22616199999999</v>
      </c>
      <c r="K23" s="506">
        <v>195.52487600000001</v>
      </c>
      <c r="L23" s="506">
        <v>170.766851</v>
      </c>
      <c r="M23" s="506">
        <v>164.503559</v>
      </c>
      <c r="N23" s="506">
        <v>156.37782300000001</v>
      </c>
      <c r="O23" s="156" t="s">
        <v>447</v>
      </c>
    </row>
    <row r="24" spans="1:15" ht="9.75">
      <c r="A24" s="154" t="s">
        <v>151</v>
      </c>
      <c r="B24" s="155" t="s">
        <v>1</v>
      </c>
      <c r="C24" s="155" t="s">
        <v>1</v>
      </c>
      <c r="D24" s="155" t="s">
        <v>1</v>
      </c>
      <c r="E24" s="155" t="s">
        <v>1</v>
      </c>
      <c r="F24" s="155" t="s">
        <v>1</v>
      </c>
      <c r="G24" s="155" t="s">
        <v>1</v>
      </c>
      <c r="H24" s="155" t="s">
        <v>1</v>
      </c>
      <c r="I24" s="471">
        <v>0</v>
      </c>
      <c r="J24" s="506">
        <v>0</v>
      </c>
      <c r="K24" s="506">
        <v>0</v>
      </c>
      <c r="L24" s="506">
        <v>0</v>
      </c>
      <c r="M24" s="506">
        <v>0</v>
      </c>
      <c r="N24" s="506">
        <v>0</v>
      </c>
      <c r="O24" s="156" t="s">
        <v>432</v>
      </c>
    </row>
    <row r="25" spans="1:15" ht="9.75">
      <c r="A25" s="154" t="s">
        <v>152</v>
      </c>
      <c r="B25" s="155">
        <v>12364.77</v>
      </c>
      <c r="C25" s="155">
        <v>12628.09</v>
      </c>
      <c r="D25" s="155">
        <v>12973.14</v>
      </c>
      <c r="E25" s="155">
        <v>12605.33</v>
      </c>
      <c r="F25" s="155">
        <v>12100.34</v>
      </c>
      <c r="G25" s="155">
        <v>12403.86</v>
      </c>
      <c r="H25" s="155">
        <v>12292.1</v>
      </c>
      <c r="I25" s="471">
        <v>12748.294029831539</v>
      </c>
      <c r="J25" s="506">
        <v>12570.31575325525</v>
      </c>
      <c r="K25" s="506">
        <v>13699.471172310063</v>
      </c>
      <c r="L25" s="506">
        <v>14279.509308134762</v>
      </c>
      <c r="M25" s="506">
        <v>14658.475180886031</v>
      </c>
      <c r="N25" s="506">
        <v>15457.075521719771</v>
      </c>
      <c r="O25" s="156" t="s">
        <v>433</v>
      </c>
    </row>
    <row r="26" spans="1:15" ht="9.75">
      <c r="A26" s="157" t="s">
        <v>153</v>
      </c>
      <c r="B26" s="155">
        <v>4369.03</v>
      </c>
      <c r="C26" s="155">
        <v>4548.79</v>
      </c>
      <c r="D26" s="155">
        <v>4888.3</v>
      </c>
      <c r="E26" s="155">
        <v>5070.63</v>
      </c>
      <c r="F26" s="155">
        <v>5347.85</v>
      </c>
      <c r="G26" s="155">
        <v>5494.54</v>
      </c>
      <c r="H26" s="155">
        <v>5665.67</v>
      </c>
      <c r="I26" s="471">
        <v>6110.4033009122095</v>
      </c>
      <c r="J26" s="506">
        <v>6128.4463290669592</v>
      </c>
      <c r="K26" s="506">
        <v>6719.0907833147403</v>
      </c>
      <c r="L26" s="506">
        <v>7003.7383256145595</v>
      </c>
      <c r="M26" s="506">
        <v>7333.1922794645598</v>
      </c>
      <c r="N26" s="506">
        <v>8126.1505726321002</v>
      </c>
      <c r="O26" s="158" t="s">
        <v>434</v>
      </c>
    </row>
    <row r="27" spans="1:15" ht="9.75">
      <c r="A27" s="157" t="s">
        <v>154</v>
      </c>
      <c r="B27" s="155">
        <v>72.11</v>
      </c>
      <c r="C27" s="155">
        <v>4.71</v>
      </c>
      <c r="D27" s="155">
        <v>65.12</v>
      </c>
      <c r="E27" s="155">
        <v>64.86</v>
      </c>
      <c r="F27" s="155">
        <v>63.94</v>
      </c>
      <c r="G27" s="155">
        <v>64.099999999999994</v>
      </c>
      <c r="H27" s="155">
        <v>8.6300000000000008</v>
      </c>
      <c r="I27" s="471">
        <v>7.9643810000000004</v>
      </c>
      <c r="J27" s="506">
        <v>0</v>
      </c>
      <c r="K27" s="506">
        <v>0</v>
      </c>
      <c r="L27" s="506">
        <v>0</v>
      </c>
      <c r="M27" s="506">
        <v>0</v>
      </c>
      <c r="N27" s="506">
        <v>0</v>
      </c>
      <c r="O27" s="158" t="s">
        <v>435</v>
      </c>
    </row>
    <row r="28" spans="1:15" ht="9.75">
      <c r="A28" s="157" t="s">
        <v>155</v>
      </c>
      <c r="B28" s="155">
        <v>1815.74</v>
      </c>
      <c r="C28" s="155">
        <v>1866.87</v>
      </c>
      <c r="D28" s="155">
        <v>1919.17</v>
      </c>
      <c r="E28" s="155">
        <v>1776.6</v>
      </c>
      <c r="F28" s="155">
        <v>1867.99</v>
      </c>
      <c r="G28" s="155">
        <v>2028.64</v>
      </c>
      <c r="H28" s="155">
        <v>1971.1</v>
      </c>
      <c r="I28" s="471">
        <v>1925.8446487993299</v>
      </c>
      <c r="J28" s="506">
        <v>2176.5371806982898</v>
      </c>
      <c r="K28" s="506">
        <v>2097.9812361153199</v>
      </c>
      <c r="L28" s="506">
        <v>2106.6460353001999</v>
      </c>
      <c r="M28" s="506">
        <v>2067.7891254214701</v>
      </c>
      <c r="N28" s="506">
        <v>2013.0068069126698</v>
      </c>
      <c r="O28" s="158" t="s">
        <v>436</v>
      </c>
    </row>
    <row r="29" spans="1:15" ht="9.75">
      <c r="A29" s="157" t="s">
        <v>156</v>
      </c>
      <c r="B29" s="155">
        <v>4472.93</v>
      </c>
      <c r="C29" s="155">
        <v>4584.38</v>
      </c>
      <c r="D29" s="155">
        <v>4461.57</v>
      </c>
      <c r="E29" s="155">
        <v>4303.22</v>
      </c>
      <c r="F29" s="155">
        <v>3519.02</v>
      </c>
      <c r="G29" s="155">
        <v>3499.13</v>
      </c>
      <c r="H29" s="155">
        <v>3280.5</v>
      </c>
      <c r="I29" s="471">
        <v>3118.8504911199998</v>
      </c>
      <c r="J29" s="506">
        <v>3051.1943514899999</v>
      </c>
      <c r="K29" s="506">
        <v>3678.9800548799999</v>
      </c>
      <c r="L29" s="506">
        <v>3982.0914142200004</v>
      </c>
      <c r="M29" s="506">
        <v>4065.5061660000001</v>
      </c>
      <c r="N29" s="506">
        <v>4516.0725221749999</v>
      </c>
      <c r="O29" s="158" t="s">
        <v>437</v>
      </c>
    </row>
    <row r="30" spans="1:15" ht="9.75">
      <c r="A30" s="157" t="s">
        <v>157</v>
      </c>
      <c r="B30" s="155" t="s">
        <v>1</v>
      </c>
      <c r="C30" s="155" t="s">
        <v>1</v>
      </c>
      <c r="D30" s="155" t="s">
        <v>1</v>
      </c>
      <c r="E30" s="155" t="s">
        <v>1</v>
      </c>
      <c r="F30" s="155" t="s">
        <v>1</v>
      </c>
      <c r="G30" s="155" t="s">
        <v>1</v>
      </c>
      <c r="H30" s="155" t="s">
        <v>1</v>
      </c>
      <c r="I30" s="471">
        <v>0</v>
      </c>
      <c r="J30" s="506">
        <v>0</v>
      </c>
      <c r="K30" s="506">
        <v>0</v>
      </c>
      <c r="L30" s="506">
        <v>0</v>
      </c>
      <c r="M30" s="506">
        <v>0</v>
      </c>
      <c r="N30" s="506">
        <v>0</v>
      </c>
      <c r="O30" s="158" t="s">
        <v>157</v>
      </c>
    </row>
    <row r="31" spans="1:15" ht="9.75">
      <c r="A31" s="157" t="s">
        <v>158</v>
      </c>
      <c r="B31" s="155">
        <v>1634.96</v>
      </c>
      <c r="C31" s="155">
        <v>1623.34</v>
      </c>
      <c r="D31" s="155">
        <v>1638.98</v>
      </c>
      <c r="E31" s="155">
        <v>1390.02</v>
      </c>
      <c r="F31" s="155">
        <v>1301.53</v>
      </c>
      <c r="G31" s="155">
        <v>1317.44</v>
      </c>
      <c r="H31" s="155">
        <v>1366.19</v>
      </c>
      <c r="I31" s="471">
        <v>1585.2312079999999</v>
      </c>
      <c r="J31" s="506">
        <v>1214.137892</v>
      </c>
      <c r="K31" s="506">
        <v>1203.4190980000001</v>
      </c>
      <c r="L31" s="506">
        <v>1187.033533</v>
      </c>
      <c r="M31" s="506">
        <v>1191.9876099999999</v>
      </c>
      <c r="N31" s="506">
        <v>801.84562000000005</v>
      </c>
      <c r="O31" s="158" t="s">
        <v>438</v>
      </c>
    </row>
    <row r="32" spans="1:15" ht="9.75">
      <c r="A32" s="154" t="s">
        <v>159</v>
      </c>
      <c r="B32" s="155">
        <v>1904.18</v>
      </c>
      <c r="C32" s="155">
        <v>1915.58</v>
      </c>
      <c r="D32" s="155">
        <v>1985.79</v>
      </c>
      <c r="E32" s="155">
        <v>2228.94</v>
      </c>
      <c r="F32" s="155">
        <v>3273.25</v>
      </c>
      <c r="G32" s="155">
        <v>3685.42</v>
      </c>
      <c r="H32" s="155">
        <v>4046.34</v>
      </c>
      <c r="I32" s="471">
        <v>4513.8122200600001</v>
      </c>
      <c r="J32" s="506">
        <v>5151.5805629300003</v>
      </c>
      <c r="K32" s="506">
        <v>4295.45717977</v>
      </c>
      <c r="L32" s="506">
        <v>4734.9157578350014</v>
      </c>
      <c r="M32" s="506">
        <v>5440.9167200200009</v>
      </c>
      <c r="N32" s="506">
        <v>4938.9379777468312</v>
      </c>
      <c r="O32" s="156" t="s">
        <v>439</v>
      </c>
    </row>
    <row r="33" spans="1:15" ht="9.75">
      <c r="A33" s="154" t="s">
        <v>160</v>
      </c>
      <c r="B33" s="155">
        <v>667.14</v>
      </c>
      <c r="C33" s="155">
        <v>682.5</v>
      </c>
      <c r="D33" s="155">
        <v>689.56</v>
      </c>
      <c r="E33" s="155">
        <v>705.42</v>
      </c>
      <c r="F33" s="155">
        <v>717.83</v>
      </c>
      <c r="G33" s="155">
        <v>743.08</v>
      </c>
      <c r="H33" s="155">
        <v>736.08</v>
      </c>
      <c r="I33" s="471">
        <v>818.99777300000005</v>
      </c>
      <c r="J33" s="506">
        <v>792.26760300000001</v>
      </c>
      <c r="K33" s="506">
        <v>817.64702299999999</v>
      </c>
      <c r="L33" s="506">
        <v>857.01632400000005</v>
      </c>
      <c r="M33" s="506">
        <v>897.75187200000005</v>
      </c>
      <c r="N33" s="506">
        <v>1026.9510330000001</v>
      </c>
      <c r="O33" s="156" t="s">
        <v>440</v>
      </c>
    </row>
    <row r="34" spans="1:15" ht="9.75">
      <c r="A34" s="157" t="s">
        <v>161</v>
      </c>
      <c r="B34" s="155">
        <v>628.14</v>
      </c>
      <c r="C34" s="155">
        <v>643.5</v>
      </c>
      <c r="D34" s="155">
        <v>650.55999999999995</v>
      </c>
      <c r="E34" s="155">
        <v>666.42</v>
      </c>
      <c r="F34" s="155">
        <v>678.83</v>
      </c>
      <c r="G34" s="155">
        <v>704.08</v>
      </c>
      <c r="H34" s="155">
        <v>697.08</v>
      </c>
      <c r="I34" s="471">
        <v>779.99777300000005</v>
      </c>
      <c r="J34" s="506">
        <v>792.26760300000001</v>
      </c>
      <c r="K34" s="506">
        <v>817.64702299999999</v>
      </c>
      <c r="L34" s="506">
        <v>857.01632400000005</v>
      </c>
      <c r="M34" s="506">
        <v>897.75187200000005</v>
      </c>
      <c r="N34" s="506">
        <v>1026.9510330000001</v>
      </c>
      <c r="O34" s="158" t="s">
        <v>441</v>
      </c>
    </row>
    <row r="35" spans="1:15" ht="9.75">
      <c r="A35" s="154" t="s">
        <v>162</v>
      </c>
      <c r="B35" s="155"/>
      <c r="C35" s="155"/>
      <c r="D35" s="155"/>
      <c r="E35" s="155"/>
      <c r="F35" s="155"/>
      <c r="G35" s="155"/>
      <c r="H35" s="155"/>
      <c r="I35" s="471"/>
      <c r="J35" s="506"/>
      <c r="K35" s="506"/>
      <c r="L35" s="506"/>
      <c r="M35" s="506"/>
      <c r="N35" s="506"/>
      <c r="O35" s="156" t="s">
        <v>442</v>
      </c>
    </row>
    <row r="36" spans="1:15" ht="9.75">
      <c r="A36" s="157" t="s">
        <v>163</v>
      </c>
      <c r="B36" s="155">
        <v>2226.44</v>
      </c>
      <c r="C36" s="155">
        <v>2114.86</v>
      </c>
      <c r="D36" s="155">
        <v>2346.04</v>
      </c>
      <c r="E36" s="155">
        <v>2582.59</v>
      </c>
      <c r="F36" s="155">
        <v>2799.41</v>
      </c>
      <c r="G36" s="155">
        <v>3053.5</v>
      </c>
      <c r="H36" s="155">
        <v>3153.23</v>
      </c>
      <c r="I36" s="471">
        <v>4340.1253425499999</v>
      </c>
      <c r="J36" s="506">
        <v>4881.1902317600006</v>
      </c>
      <c r="K36" s="506">
        <v>6236.6813247600003</v>
      </c>
      <c r="L36" s="506">
        <v>6381.12489276</v>
      </c>
      <c r="M36" s="506">
        <v>6666.32803676</v>
      </c>
      <c r="N36" s="506">
        <v>7035.2526507600005</v>
      </c>
      <c r="O36" s="158" t="s">
        <v>443</v>
      </c>
    </row>
    <row r="37" spans="1:15" ht="9.75">
      <c r="A37" s="157" t="s">
        <v>164</v>
      </c>
      <c r="B37" s="155">
        <v>0.54</v>
      </c>
      <c r="C37" s="155">
        <v>0.54</v>
      </c>
      <c r="D37" s="155">
        <v>0.54</v>
      </c>
      <c r="E37" s="155">
        <v>0.54</v>
      </c>
      <c r="F37" s="155">
        <v>38.950000000000003</v>
      </c>
      <c r="G37" s="155">
        <v>38.950000000000003</v>
      </c>
      <c r="H37" s="155">
        <v>33.450000000000003</v>
      </c>
      <c r="I37" s="471">
        <v>33.334049999999998</v>
      </c>
      <c r="J37" s="506">
        <v>33.449522999999999</v>
      </c>
      <c r="K37" s="506">
        <v>32.713925000000003</v>
      </c>
      <c r="L37" s="506">
        <v>34.254109</v>
      </c>
      <c r="M37" s="506">
        <v>34.254109</v>
      </c>
      <c r="N37" s="506">
        <v>34.369582000000001</v>
      </c>
      <c r="O37" s="158" t="s">
        <v>444</v>
      </c>
    </row>
    <row r="38" spans="1:15" ht="9.75">
      <c r="A38" s="154" t="s">
        <v>165</v>
      </c>
      <c r="B38" s="155"/>
      <c r="C38" s="155"/>
      <c r="D38" s="155"/>
      <c r="E38" s="155"/>
      <c r="F38" s="155"/>
      <c r="G38" s="155"/>
      <c r="H38" s="155"/>
      <c r="I38" s="471"/>
      <c r="J38" s="506"/>
      <c r="K38" s="506"/>
      <c r="L38" s="506"/>
      <c r="M38" s="506"/>
      <c r="N38" s="506"/>
      <c r="O38" s="156" t="s">
        <v>445</v>
      </c>
    </row>
    <row r="39" spans="1:15" ht="9.75">
      <c r="A39" s="157" t="s">
        <v>163</v>
      </c>
      <c r="B39" s="155">
        <v>303.68</v>
      </c>
      <c r="C39" s="155">
        <v>337.52</v>
      </c>
      <c r="D39" s="155">
        <v>395.11</v>
      </c>
      <c r="E39" s="155">
        <v>511.22</v>
      </c>
      <c r="F39" s="155">
        <v>646.20000000000005</v>
      </c>
      <c r="G39" s="155">
        <v>697.29</v>
      </c>
      <c r="H39" s="155">
        <v>90.49</v>
      </c>
      <c r="I39" s="471">
        <v>213.06651486484</v>
      </c>
      <c r="J39" s="506">
        <v>282.96443144107997</v>
      </c>
      <c r="K39" s="506">
        <v>375.39893544207996</v>
      </c>
      <c r="L39" s="506">
        <v>445.42848493438999</v>
      </c>
      <c r="M39" s="506">
        <v>554.46400822976</v>
      </c>
      <c r="N39" s="506">
        <v>692.82298868895009</v>
      </c>
      <c r="O39" s="158" t="s">
        <v>443</v>
      </c>
    </row>
    <row r="40" spans="1:15" ht="9.75">
      <c r="A40" s="157" t="s">
        <v>164</v>
      </c>
      <c r="B40" s="155">
        <v>5.25</v>
      </c>
      <c r="C40" s="155">
        <v>18.13</v>
      </c>
      <c r="D40" s="155">
        <v>39.729999999999997</v>
      </c>
      <c r="E40" s="155">
        <v>5.15</v>
      </c>
      <c r="F40" s="155">
        <v>9.94</v>
      </c>
      <c r="G40" s="155">
        <v>38.51</v>
      </c>
      <c r="H40" s="155">
        <v>0.8</v>
      </c>
      <c r="I40" s="471">
        <v>1.6029070000000001</v>
      </c>
      <c r="J40" s="506">
        <v>2.2811509999999999</v>
      </c>
      <c r="K40" s="506">
        <v>2.755687</v>
      </c>
      <c r="L40" s="506">
        <v>4.4819250000000004</v>
      </c>
      <c r="M40" s="506">
        <v>4.8177539999999999</v>
      </c>
      <c r="N40" s="506">
        <v>5.1453179999999996</v>
      </c>
      <c r="O40" s="158" t="s">
        <v>444</v>
      </c>
    </row>
    <row r="41" spans="1:15" ht="9.75" thickBot="1">
      <c r="A41" s="159" t="s">
        <v>96</v>
      </c>
      <c r="B41" s="160">
        <v>19669.759999999998</v>
      </c>
      <c r="C41" s="160">
        <v>20038.07</v>
      </c>
      <c r="D41" s="160">
        <v>20890.14</v>
      </c>
      <c r="E41" s="160">
        <v>21508.38</v>
      </c>
      <c r="F41" s="160">
        <v>21131.439999999999</v>
      </c>
      <c r="G41" s="160">
        <v>22350.38</v>
      </c>
      <c r="H41" s="160">
        <v>22010.28</v>
      </c>
      <c r="I41" s="472">
        <v>24547.115060014588</v>
      </c>
      <c r="J41" s="508">
        <v>25452.670767751308</v>
      </c>
      <c r="K41" s="508">
        <v>26313.976845820442</v>
      </c>
      <c r="L41" s="508">
        <v>27524.655874934091</v>
      </c>
      <c r="M41" s="508">
        <v>29034.493772456866</v>
      </c>
      <c r="N41" s="508">
        <v>30089.16732363365</v>
      </c>
      <c r="O41" s="161" t="s">
        <v>353</v>
      </c>
    </row>
    <row r="42" spans="1:15" ht="9.75" thickBot="1">
      <c r="A42" s="599"/>
      <c r="B42" s="600"/>
      <c r="C42" s="600"/>
      <c r="D42" s="600"/>
      <c r="E42" s="600"/>
      <c r="F42" s="600"/>
      <c r="G42" s="600"/>
      <c r="H42" s="600"/>
      <c r="I42" s="600"/>
      <c r="J42" s="600"/>
      <c r="K42" s="600"/>
      <c r="L42" s="600"/>
      <c r="M42" s="600"/>
      <c r="N42" s="600"/>
      <c r="O42" s="601"/>
    </row>
  </sheetData>
  <customSheetViews>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s>
  <mergeCells count="2">
    <mergeCell ref="A1:O1"/>
    <mergeCell ref="A42:O4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63"/>
  <sheetViews>
    <sheetView workbookViewId="0">
      <selection activeCell="B2" sqref="B1:G1048576"/>
    </sheetView>
  </sheetViews>
  <sheetFormatPr defaultColWidth="9.140625" defaultRowHeight="9"/>
  <cols>
    <col min="1" max="1" width="42.28515625" style="3" customWidth="1"/>
    <col min="2" max="14" width="8.7109375" style="3" customWidth="1"/>
    <col min="15" max="15" width="39" style="3" customWidth="1"/>
    <col min="16" max="16384" width="9.140625" style="3"/>
  </cols>
  <sheetData>
    <row r="1" spans="1:15" s="1" customFormat="1" ht="26.25" customHeight="1" thickBot="1">
      <c r="A1" s="602" t="s">
        <v>1363</v>
      </c>
      <c r="B1" s="603"/>
      <c r="C1" s="603"/>
      <c r="D1" s="603"/>
      <c r="E1" s="603"/>
      <c r="F1" s="603"/>
      <c r="G1" s="603"/>
      <c r="H1" s="603"/>
      <c r="I1" s="603"/>
      <c r="J1" s="603"/>
      <c r="K1" s="603"/>
      <c r="L1" s="603"/>
      <c r="M1" s="603"/>
      <c r="N1" s="603"/>
      <c r="O1" s="603"/>
    </row>
    <row r="2" spans="1:15" s="4" customFormat="1" ht="9.75" thickBot="1">
      <c r="A2" s="22" t="s">
        <v>6</v>
      </c>
      <c r="B2" s="410">
        <v>42186</v>
      </c>
      <c r="C2" s="410">
        <v>42217</v>
      </c>
      <c r="D2" s="410">
        <v>42248</v>
      </c>
      <c r="E2" s="410">
        <v>42278</v>
      </c>
      <c r="F2" s="22" t="s">
        <v>7</v>
      </c>
      <c r="G2" s="410">
        <v>42339</v>
      </c>
      <c r="H2" s="410">
        <v>42370</v>
      </c>
      <c r="I2" s="410">
        <v>42401</v>
      </c>
      <c r="J2" s="410">
        <v>42430</v>
      </c>
      <c r="K2" s="410">
        <v>42461</v>
      </c>
      <c r="L2" s="410">
        <v>42491</v>
      </c>
      <c r="M2" s="410">
        <v>42522</v>
      </c>
      <c r="N2" s="410">
        <v>42552</v>
      </c>
      <c r="O2" s="411" t="s">
        <v>354</v>
      </c>
    </row>
    <row r="3" spans="1:15" ht="9.75">
      <c r="A3" s="147" t="s">
        <v>166</v>
      </c>
      <c r="B3" s="144">
        <v>2668.78</v>
      </c>
      <c r="C3" s="144">
        <v>3065.99</v>
      </c>
      <c r="D3" s="144">
        <v>3437.46</v>
      </c>
      <c r="E3" s="144">
        <v>3888.61</v>
      </c>
      <c r="F3" s="144">
        <v>4547.4399999999996</v>
      </c>
      <c r="G3" s="144">
        <v>4950.8999999999996</v>
      </c>
      <c r="H3" s="144">
        <v>441.98</v>
      </c>
      <c r="I3" s="144">
        <v>985.33458482933997</v>
      </c>
      <c r="J3" s="144">
        <v>1516.3986922097099</v>
      </c>
      <c r="K3" s="144">
        <v>2026.8985415264701</v>
      </c>
      <c r="L3" s="144">
        <v>2562.95616484227</v>
      </c>
      <c r="M3" s="144">
        <v>3159.2517665343398</v>
      </c>
      <c r="N3" s="144">
        <v>3766.05424225668</v>
      </c>
      <c r="O3" s="148" t="s">
        <v>360</v>
      </c>
    </row>
    <row r="4" spans="1:15" ht="9.75">
      <c r="A4" s="126" t="s">
        <v>167</v>
      </c>
      <c r="B4" s="144">
        <v>2603.21</v>
      </c>
      <c r="C4" s="144">
        <v>2989.54</v>
      </c>
      <c r="D4" s="144">
        <v>3347.73</v>
      </c>
      <c r="E4" s="144">
        <v>3784.42</v>
      </c>
      <c r="F4" s="144">
        <v>4426.17</v>
      </c>
      <c r="G4" s="144">
        <v>4820.26</v>
      </c>
      <c r="H4" s="144">
        <v>430.06</v>
      </c>
      <c r="I4" s="144">
        <v>955.65861076127999</v>
      </c>
      <c r="J4" s="144">
        <v>1476.8393031417502</v>
      </c>
      <c r="K4" s="144">
        <v>1976.77118164897</v>
      </c>
      <c r="L4" s="144">
        <v>2507.7309758171996</v>
      </c>
      <c r="M4" s="144">
        <v>3089.6581636900601</v>
      </c>
      <c r="N4" s="144">
        <v>3689.4883171589104</v>
      </c>
      <c r="O4" s="149" t="s">
        <v>361</v>
      </c>
    </row>
    <row r="5" spans="1:15" ht="9.75">
      <c r="A5" s="126" t="s">
        <v>168</v>
      </c>
      <c r="B5" s="144">
        <v>554.70000000000005</v>
      </c>
      <c r="C5" s="144">
        <v>628.41</v>
      </c>
      <c r="D5" s="144">
        <v>678.86</v>
      </c>
      <c r="E5" s="144">
        <v>753.13</v>
      </c>
      <c r="F5" s="144">
        <v>772.03</v>
      </c>
      <c r="G5" s="144">
        <v>845.99</v>
      </c>
      <c r="H5" s="144">
        <v>62.57</v>
      </c>
      <c r="I5" s="144">
        <v>109.97932766906001</v>
      </c>
      <c r="J5" s="144">
        <v>170.23164051113</v>
      </c>
      <c r="K5" s="144">
        <v>221.25865510289</v>
      </c>
      <c r="L5" s="144">
        <v>285.72652156809005</v>
      </c>
      <c r="M5" s="144">
        <v>347.74452409459997</v>
      </c>
      <c r="N5" s="144">
        <v>414.38046255783996</v>
      </c>
      <c r="O5" s="150" t="s">
        <v>386</v>
      </c>
    </row>
    <row r="6" spans="1:15" ht="9.75">
      <c r="A6" s="126" t="s">
        <v>169</v>
      </c>
      <c r="B6" s="144">
        <v>35.130000000000003</v>
      </c>
      <c r="C6" s="144">
        <v>40.08</v>
      </c>
      <c r="D6" s="144">
        <v>40.6</v>
      </c>
      <c r="E6" s="144">
        <v>43.74</v>
      </c>
      <c r="F6" s="144">
        <v>46.03</v>
      </c>
      <c r="G6" s="144">
        <v>52.94</v>
      </c>
      <c r="H6" s="144">
        <v>6.61</v>
      </c>
      <c r="I6" s="144">
        <v>10.158281000000001</v>
      </c>
      <c r="J6" s="144">
        <v>14.417481</v>
      </c>
      <c r="K6" s="144">
        <v>22.093557710000002</v>
      </c>
      <c r="L6" s="144">
        <v>30.723934</v>
      </c>
      <c r="M6" s="144">
        <v>37.252049</v>
      </c>
      <c r="N6" s="144">
        <v>40.797789289999997</v>
      </c>
      <c r="O6" s="151" t="s">
        <v>448</v>
      </c>
    </row>
    <row r="7" spans="1:15" ht="9.75">
      <c r="A7" s="126" t="s">
        <v>170</v>
      </c>
      <c r="B7" s="144">
        <v>518.63</v>
      </c>
      <c r="C7" s="144">
        <v>587.33000000000004</v>
      </c>
      <c r="D7" s="144">
        <v>637.09</v>
      </c>
      <c r="E7" s="144">
        <v>708.11</v>
      </c>
      <c r="F7" s="144">
        <v>724.57</v>
      </c>
      <c r="G7" s="144">
        <v>792.38</v>
      </c>
      <c r="H7" s="144">
        <v>55.77</v>
      </c>
      <c r="I7" s="144">
        <v>99.571017559059996</v>
      </c>
      <c r="J7" s="144">
        <v>155.44260079113002</v>
      </c>
      <c r="K7" s="144">
        <v>198.65114943289001</v>
      </c>
      <c r="L7" s="144">
        <v>254.05087281809</v>
      </c>
      <c r="M7" s="144">
        <v>309.4122904546</v>
      </c>
      <c r="N7" s="144">
        <v>372.25919365784</v>
      </c>
      <c r="O7" s="151" t="s">
        <v>449</v>
      </c>
    </row>
    <row r="8" spans="1:15" ht="9.75">
      <c r="A8" s="126" t="s">
        <v>1005</v>
      </c>
      <c r="B8" s="144" t="s">
        <v>1</v>
      </c>
      <c r="C8" s="144" t="s">
        <v>1</v>
      </c>
      <c r="D8" s="144" t="s">
        <v>1</v>
      </c>
      <c r="E8" s="144" t="s">
        <v>1</v>
      </c>
      <c r="F8" s="144" t="s">
        <v>1</v>
      </c>
      <c r="G8" s="144" t="s">
        <v>1</v>
      </c>
      <c r="H8" s="144" t="s">
        <v>61</v>
      </c>
      <c r="I8" s="144">
        <v>0</v>
      </c>
      <c r="J8" s="144">
        <v>6.3022999999999996E-2</v>
      </c>
      <c r="K8" s="144">
        <v>6.3022999999999996E-2</v>
      </c>
      <c r="L8" s="144">
        <v>6.3022999999999996E-2</v>
      </c>
      <c r="M8" s="144">
        <v>9.2869999999999994E-2</v>
      </c>
      <c r="N8" s="144">
        <v>0.18887300000000001</v>
      </c>
      <c r="O8" s="151" t="s">
        <v>450</v>
      </c>
    </row>
    <row r="9" spans="1:15" ht="9.75">
      <c r="A9" s="126" t="s">
        <v>171</v>
      </c>
      <c r="B9" s="144">
        <v>0.94</v>
      </c>
      <c r="C9" s="144">
        <v>1.01</v>
      </c>
      <c r="D9" s="144">
        <v>1.1599999999999999</v>
      </c>
      <c r="E9" s="144">
        <v>1.28</v>
      </c>
      <c r="F9" s="144">
        <v>1.44</v>
      </c>
      <c r="G9" s="144">
        <v>0.68</v>
      </c>
      <c r="H9" s="144">
        <v>0.19</v>
      </c>
      <c r="I9" s="144">
        <v>0.25002911</v>
      </c>
      <c r="J9" s="144">
        <v>0.30853571999999996</v>
      </c>
      <c r="K9" s="144">
        <v>0.45092496000000004</v>
      </c>
      <c r="L9" s="144">
        <v>0.88869175</v>
      </c>
      <c r="M9" s="144">
        <v>0.98731464000000002</v>
      </c>
      <c r="N9" s="144">
        <v>1.1346066100000001</v>
      </c>
      <c r="O9" s="151" t="s">
        <v>387</v>
      </c>
    </row>
    <row r="10" spans="1:15" ht="9.75">
      <c r="A10" s="126" t="s">
        <v>172</v>
      </c>
      <c r="B10" s="144" t="s">
        <v>1</v>
      </c>
      <c r="C10" s="144" t="s">
        <v>1</v>
      </c>
      <c r="D10" s="144" t="s">
        <v>1</v>
      </c>
      <c r="E10" s="144" t="s">
        <v>1</v>
      </c>
      <c r="F10" s="144" t="s">
        <v>1</v>
      </c>
      <c r="G10" s="144" t="s">
        <v>1</v>
      </c>
      <c r="H10" s="144" t="s">
        <v>61</v>
      </c>
      <c r="I10" s="144">
        <v>0</v>
      </c>
      <c r="J10" s="144">
        <v>0</v>
      </c>
      <c r="K10" s="144">
        <v>0</v>
      </c>
      <c r="L10" s="144">
        <v>0</v>
      </c>
      <c r="M10" s="144">
        <v>0</v>
      </c>
      <c r="N10" s="144">
        <v>0</v>
      </c>
      <c r="O10" s="150" t="s">
        <v>388</v>
      </c>
    </row>
    <row r="11" spans="1:15" ht="9.75">
      <c r="A11" s="126" t="s">
        <v>173</v>
      </c>
      <c r="B11" s="144" t="s">
        <v>1</v>
      </c>
      <c r="C11" s="144" t="s">
        <v>1</v>
      </c>
      <c r="D11" s="144" t="s">
        <v>1</v>
      </c>
      <c r="E11" s="144" t="s">
        <v>1</v>
      </c>
      <c r="F11" s="144" t="s">
        <v>1</v>
      </c>
      <c r="G11" s="144" t="s">
        <v>1</v>
      </c>
      <c r="H11" s="144" t="s">
        <v>61</v>
      </c>
      <c r="I11" s="144">
        <v>0</v>
      </c>
      <c r="J11" s="144">
        <v>0</v>
      </c>
      <c r="K11" s="144">
        <v>0</v>
      </c>
      <c r="L11" s="144">
        <v>0</v>
      </c>
      <c r="M11" s="144">
        <v>0</v>
      </c>
      <c r="N11" s="144">
        <v>0</v>
      </c>
      <c r="O11" s="151" t="s">
        <v>389</v>
      </c>
    </row>
    <row r="12" spans="1:15" ht="9.75">
      <c r="A12" s="126" t="s">
        <v>174</v>
      </c>
      <c r="B12" s="144">
        <v>1865.76</v>
      </c>
      <c r="C12" s="144">
        <v>2152.1999999999998</v>
      </c>
      <c r="D12" s="144">
        <v>2434.96</v>
      </c>
      <c r="E12" s="144">
        <v>2764.77</v>
      </c>
      <c r="F12" s="144">
        <v>3379.55</v>
      </c>
      <c r="G12" s="144">
        <v>3674.02</v>
      </c>
      <c r="H12" s="144">
        <v>343.89</v>
      </c>
      <c r="I12" s="144">
        <v>796.5966594102199</v>
      </c>
      <c r="J12" s="144">
        <v>1231.37860286262</v>
      </c>
      <c r="K12" s="144">
        <v>1646.63081362508</v>
      </c>
      <c r="L12" s="144">
        <v>2088.3671584581102</v>
      </c>
      <c r="M12" s="144">
        <v>2581.4293567324603</v>
      </c>
      <c r="N12" s="144">
        <v>3084.4345246560702</v>
      </c>
      <c r="O12" s="150" t="s">
        <v>390</v>
      </c>
    </row>
    <row r="13" spans="1:15" ht="9.75">
      <c r="A13" s="126" t="s">
        <v>175</v>
      </c>
      <c r="B13" s="144">
        <v>1618.02</v>
      </c>
      <c r="C13" s="144">
        <v>1855.22</v>
      </c>
      <c r="D13" s="144">
        <v>2096.71</v>
      </c>
      <c r="E13" s="144">
        <v>2377.4</v>
      </c>
      <c r="F13" s="144">
        <v>2940.5</v>
      </c>
      <c r="G13" s="144">
        <v>3187.82</v>
      </c>
      <c r="H13" s="144">
        <v>302.14999999999998</v>
      </c>
      <c r="I13" s="144">
        <v>680.26704482344996</v>
      </c>
      <c r="J13" s="144">
        <v>1051.6770179241501</v>
      </c>
      <c r="K13" s="144">
        <v>1405.7033044438701</v>
      </c>
      <c r="L13" s="144">
        <v>1785.1727370419001</v>
      </c>
      <c r="M13" s="144">
        <v>2206.2255371572505</v>
      </c>
      <c r="N13" s="144">
        <v>2649.5136732218598</v>
      </c>
      <c r="O13" s="151" t="s">
        <v>391</v>
      </c>
    </row>
    <row r="14" spans="1:15" ht="9.75">
      <c r="A14" s="126" t="s">
        <v>176</v>
      </c>
      <c r="B14" s="144">
        <v>247.74</v>
      </c>
      <c r="C14" s="144">
        <v>296.98</v>
      </c>
      <c r="D14" s="144">
        <v>338.25</v>
      </c>
      <c r="E14" s="144">
        <v>387.37</v>
      </c>
      <c r="F14" s="144">
        <v>439.05</v>
      </c>
      <c r="G14" s="144">
        <v>486.2</v>
      </c>
      <c r="H14" s="144">
        <v>41.74</v>
      </c>
      <c r="I14" s="144">
        <v>116.32961458676999</v>
      </c>
      <c r="J14" s="144">
        <v>179.70158493847001</v>
      </c>
      <c r="K14" s="144">
        <v>240.92750918121001</v>
      </c>
      <c r="L14" s="144">
        <v>303.19442141620999</v>
      </c>
      <c r="M14" s="144">
        <v>375.20381957520999</v>
      </c>
      <c r="N14" s="144">
        <v>434.92085143420996</v>
      </c>
      <c r="O14" s="151" t="s">
        <v>392</v>
      </c>
    </row>
    <row r="15" spans="1:15" ht="9.75">
      <c r="A15" s="126" t="s">
        <v>177</v>
      </c>
      <c r="B15" s="144" t="s">
        <v>1</v>
      </c>
      <c r="C15" s="144" t="s">
        <v>1</v>
      </c>
      <c r="D15" s="144" t="s">
        <v>1</v>
      </c>
      <c r="E15" s="144" t="s">
        <v>1</v>
      </c>
      <c r="F15" s="144" t="s">
        <v>1</v>
      </c>
      <c r="G15" s="144" t="s">
        <v>1</v>
      </c>
      <c r="H15" s="144" t="s">
        <v>61</v>
      </c>
      <c r="I15" s="144">
        <v>0</v>
      </c>
      <c r="J15" s="144">
        <v>0</v>
      </c>
      <c r="K15" s="144">
        <v>0</v>
      </c>
      <c r="L15" s="144">
        <v>0</v>
      </c>
      <c r="M15" s="144">
        <v>0</v>
      </c>
      <c r="N15" s="144">
        <v>0</v>
      </c>
      <c r="O15" s="150" t="s">
        <v>393</v>
      </c>
    </row>
    <row r="16" spans="1:15" ht="9.75">
      <c r="A16" s="126" t="s">
        <v>178</v>
      </c>
      <c r="B16" s="144" t="s">
        <v>1</v>
      </c>
      <c r="C16" s="144" t="s">
        <v>1</v>
      </c>
      <c r="D16" s="144" t="s">
        <v>1</v>
      </c>
      <c r="E16" s="144" t="s">
        <v>1</v>
      </c>
      <c r="F16" s="144" t="s">
        <v>1</v>
      </c>
      <c r="G16" s="144" t="s">
        <v>1</v>
      </c>
      <c r="H16" s="144" t="s">
        <v>61</v>
      </c>
      <c r="I16" s="144">
        <v>0</v>
      </c>
      <c r="J16" s="144">
        <v>0</v>
      </c>
      <c r="K16" s="144">
        <v>0</v>
      </c>
      <c r="L16" s="144">
        <v>0</v>
      </c>
      <c r="M16" s="144">
        <v>0</v>
      </c>
      <c r="N16" s="144">
        <v>0</v>
      </c>
      <c r="O16" s="151" t="s">
        <v>394</v>
      </c>
    </row>
    <row r="17" spans="1:16" ht="9.75">
      <c r="A17" s="126" t="s">
        <v>176</v>
      </c>
      <c r="B17" s="144" t="s">
        <v>1</v>
      </c>
      <c r="C17" s="144" t="s">
        <v>1</v>
      </c>
      <c r="D17" s="144" t="s">
        <v>1</v>
      </c>
      <c r="E17" s="144" t="s">
        <v>1</v>
      </c>
      <c r="F17" s="144" t="s">
        <v>1</v>
      </c>
      <c r="G17" s="144" t="s">
        <v>1</v>
      </c>
      <c r="H17" s="144" t="s">
        <v>61</v>
      </c>
      <c r="I17" s="144">
        <v>0</v>
      </c>
      <c r="J17" s="144">
        <v>0</v>
      </c>
      <c r="K17" s="144">
        <v>0</v>
      </c>
      <c r="L17" s="144">
        <v>0</v>
      </c>
      <c r="M17" s="144">
        <v>0</v>
      </c>
      <c r="N17" s="144">
        <v>0</v>
      </c>
      <c r="O17" s="151" t="s">
        <v>392</v>
      </c>
    </row>
    <row r="18" spans="1:16" ht="9.75">
      <c r="A18" s="126" t="s">
        <v>179</v>
      </c>
      <c r="B18" s="144">
        <v>137.82</v>
      </c>
      <c r="C18" s="144">
        <v>155.65</v>
      </c>
      <c r="D18" s="144">
        <v>173.34</v>
      </c>
      <c r="E18" s="144">
        <v>192.62</v>
      </c>
      <c r="F18" s="144">
        <v>209.65</v>
      </c>
      <c r="G18" s="144">
        <v>229.86</v>
      </c>
      <c r="H18" s="144">
        <v>19.29</v>
      </c>
      <c r="I18" s="144">
        <v>40.539870999999998</v>
      </c>
      <c r="J18" s="144">
        <v>59.450180000000003</v>
      </c>
      <c r="K18" s="144">
        <v>77.210661000000002</v>
      </c>
      <c r="L18" s="144">
        <v>94.550606999999999</v>
      </c>
      <c r="M18" s="144">
        <v>114.14122399999999</v>
      </c>
      <c r="N18" s="144">
        <v>134.195156</v>
      </c>
      <c r="O18" s="150" t="s">
        <v>451</v>
      </c>
    </row>
    <row r="19" spans="1:16" ht="9.75">
      <c r="A19" s="126" t="s">
        <v>180</v>
      </c>
      <c r="B19" s="144">
        <v>44.94</v>
      </c>
      <c r="C19" s="144">
        <v>53.28</v>
      </c>
      <c r="D19" s="144">
        <v>60.57</v>
      </c>
      <c r="E19" s="144">
        <v>73.900000000000006</v>
      </c>
      <c r="F19" s="144">
        <v>64.95</v>
      </c>
      <c r="G19" s="144">
        <v>70.38</v>
      </c>
      <c r="H19" s="144">
        <v>4.3099999999999996</v>
      </c>
      <c r="I19" s="144">
        <v>8.5427526819999997</v>
      </c>
      <c r="J19" s="144">
        <v>15.778879767999999</v>
      </c>
      <c r="K19" s="144">
        <v>31.671051921</v>
      </c>
      <c r="L19" s="144">
        <v>39.086688791</v>
      </c>
      <c r="M19" s="144">
        <v>46.343058863000003</v>
      </c>
      <c r="N19" s="144">
        <v>56.478173945000002</v>
      </c>
      <c r="O19" s="150" t="s">
        <v>395</v>
      </c>
    </row>
    <row r="20" spans="1:16" ht="9.75">
      <c r="A20" s="126" t="s">
        <v>181</v>
      </c>
      <c r="B20" s="144" t="s">
        <v>1</v>
      </c>
      <c r="C20" s="144" t="s">
        <v>1</v>
      </c>
      <c r="D20" s="144" t="s">
        <v>1</v>
      </c>
      <c r="E20" s="144" t="s">
        <v>1</v>
      </c>
      <c r="F20" s="144" t="s">
        <v>1</v>
      </c>
      <c r="G20" s="144" t="s">
        <v>1</v>
      </c>
      <c r="H20" s="144" t="s">
        <v>61</v>
      </c>
      <c r="I20" s="144">
        <v>0</v>
      </c>
      <c r="J20" s="144">
        <v>0</v>
      </c>
      <c r="K20" s="144">
        <v>0</v>
      </c>
      <c r="L20" s="144">
        <v>0</v>
      </c>
      <c r="M20" s="144">
        <v>0</v>
      </c>
      <c r="N20" s="144">
        <v>0</v>
      </c>
      <c r="O20" s="151" t="s">
        <v>396</v>
      </c>
    </row>
    <row r="21" spans="1:16" ht="9.75">
      <c r="A21" s="126" t="s">
        <v>182</v>
      </c>
      <c r="B21" s="144" t="s">
        <v>1</v>
      </c>
      <c r="C21" s="144" t="s">
        <v>1</v>
      </c>
      <c r="D21" s="144" t="s">
        <v>1</v>
      </c>
      <c r="E21" s="144" t="s">
        <v>1</v>
      </c>
      <c r="F21" s="144" t="s">
        <v>1</v>
      </c>
      <c r="G21" s="144" t="s">
        <v>1</v>
      </c>
      <c r="H21" s="144" t="s">
        <v>61</v>
      </c>
      <c r="I21" s="144">
        <v>0</v>
      </c>
      <c r="J21" s="144">
        <v>0</v>
      </c>
      <c r="K21" s="144">
        <v>0</v>
      </c>
      <c r="L21" s="144">
        <v>0</v>
      </c>
      <c r="M21" s="144">
        <v>0</v>
      </c>
      <c r="N21" s="144">
        <v>0</v>
      </c>
      <c r="O21" s="151" t="s">
        <v>392</v>
      </c>
    </row>
    <row r="22" spans="1:16" ht="9.75">
      <c r="A22" s="126" t="s">
        <v>183</v>
      </c>
      <c r="B22" s="144">
        <v>44.94</v>
      </c>
      <c r="C22" s="144">
        <v>53.28</v>
      </c>
      <c r="D22" s="144">
        <v>60.57</v>
      </c>
      <c r="E22" s="144">
        <v>73.900000000000006</v>
      </c>
      <c r="F22" s="144">
        <v>64.95</v>
      </c>
      <c r="G22" s="144">
        <v>70.38</v>
      </c>
      <c r="H22" s="144">
        <v>4.3099999999999996</v>
      </c>
      <c r="I22" s="144">
        <v>8.5427526819999997</v>
      </c>
      <c r="J22" s="144">
        <v>15.778879767999999</v>
      </c>
      <c r="K22" s="144">
        <v>31.671051921</v>
      </c>
      <c r="L22" s="144">
        <v>39.086688791</v>
      </c>
      <c r="M22" s="144">
        <v>46.343058863000003</v>
      </c>
      <c r="N22" s="144">
        <v>56.478173945000002</v>
      </c>
      <c r="O22" s="151" t="s">
        <v>397</v>
      </c>
    </row>
    <row r="23" spans="1:16" ht="9.75">
      <c r="A23" s="126" t="s">
        <v>184</v>
      </c>
      <c r="B23" s="144">
        <v>65.569999999999993</v>
      </c>
      <c r="C23" s="144">
        <v>76.45</v>
      </c>
      <c r="D23" s="144">
        <v>89.74</v>
      </c>
      <c r="E23" s="144">
        <v>104.19</v>
      </c>
      <c r="F23" s="144">
        <v>121.27</v>
      </c>
      <c r="G23" s="144">
        <v>130.63999999999999</v>
      </c>
      <c r="H23" s="144">
        <v>11.92</v>
      </c>
      <c r="I23" s="144">
        <v>29.675974068060004</v>
      </c>
      <c r="J23" s="144">
        <v>39.559389067959998</v>
      </c>
      <c r="K23" s="144">
        <v>50.127359877499998</v>
      </c>
      <c r="L23" s="144">
        <v>55.225189025069994</v>
      </c>
      <c r="M23" s="144">
        <v>69.593602844279985</v>
      </c>
      <c r="N23" s="144">
        <v>76.565925097769991</v>
      </c>
      <c r="O23" s="149" t="s">
        <v>363</v>
      </c>
      <c r="P23" s="152"/>
    </row>
    <row r="24" spans="1:16" ht="9.75">
      <c r="A24" s="126" t="s">
        <v>185</v>
      </c>
      <c r="B24" s="144" t="s">
        <v>1</v>
      </c>
      <c r="C24" s="144" t="s">
        <v>1</v>
      </c>
      <c r="D24" s="144" t="s">
        <v>1</v>
      </c>
      <c r="E24" s="144" t="s">
        <v>1</v>
      </c>
      <c r="F24" s="144" t="s">
        <v>1</v>
      </c>
      <c r="G24" s="144" t="s">
        <v>1</v>
      </c>
      <c r="H24" s="144" t="s">
        <v>61</v>
      </c>
      <c r="I24" s="144">
        <v>0</v>
      </c>
      <c r="J24" s="144">
        <v>0</v>
      </c>
      <c r="K24" s="144">
        <v>0</v>
      </c>
      <c r="L24" s="144">
        <v>0</v>
      </c>
      <c r="M24" s="144">
        <v>0</v>
      </c>
      <c r="N24" s="144">
        <v>0</v>
      </c>
      <c r="O24" s="150" t="s">
        <v>452</v>
      </c>
    </row>
    <row r="25" spans="1:16" ht="9.75">
      <c r="A25" s="126" t="s">
        <v>186</v>
      </c>
      <c r="B25" s="144">
        <v>0</v>
      </c>
      <c r="C25" s="144">
        <v>0</v>
      </c>
      <c r="D25" s="144">
        <v>0</v>
      </c>
      <c r="E25" s="144">
        <v>0</v>
      </c>
      <c r="F25" s="144">
        <v>0</v>
      </c>
      <c r="G25" s="144">
        <v>0.04</v>
      </c>
      <c r="H25" s="144" t="s">
        <v>61</v>
      </c>
      <c r="I25" s="144">
        <v>0</v>
      </c>
      <c r="J25" s="144">
        <v>0</v>
      </c>
      <c r="K25" s="144">
        <v>0</v>
      </c>
      <c r="L25" s="144">
        <v>0</v>
      </c>
      <c r="M25" s="144">
        <v>0</v>
      </c>
      <c r="N25" s="144">
        <v>0</v>
      </c>
      <c r="O25" s="150" t="s">
        <v>398</v>
      </c>
    </row>
    <row r="26" spans="1:16" ht="9.75">
      <c r="A26" s="126" t="s">
        <v>187</v>
      </c>
      <c r="B26" s="144">
        <v>0.02</v>
      </c>
      <c r="C26" s="144" t="s">
        <v>1</v>
      </c>
      <c r="D26" s="144" t="s">
        <v>1</v>
      </c>
      <c r="E26" s="144" t="s">
        <v>1</v>
      </c>
      <c r="F26" s="144" t="s">
        <v>1</v>
      </c>
      <c r="G26" s="144" t="s">
        <v>1</v>
      </c>
      <c r="H26" s="144">
        <v>0</v>
      </c>
      <c r="I26" s="144">
        <v>0</v>
      </c>
      <c r="J26" s="144">
        <v>0</v>
      </c>
      <c r="K26" s="144">
        <v>0</v>
      </c>
      <c r="L26" s="144">
        <v>0</v>
      </c>
      <c r="M26" s="144">
        <v>0</v>
      </c>
      <c r="N26" s="144">
        <v>0</v>
      </c>
      <c r="O26" s="150" t="s">
        <v>399</v>
      </c>
    </row>
    <row r="27" spans="1:16" ht="9.75">
      <c r="A27" s="126" t="s">
        <v>188</v>
      </c>
      <c r="B27" s="144">
        <v>65.55</v>
      </c>
      <c r="C27" s="144">
        <v>76.45</v>
      </c>
      <c r="D27" s="144">
        <v>89.73</v>
      </c>
      <c r="E27" s="144">
        <v>104.18</v>
      </c>
      <c r="F27" s="144">
        <v>121.27</v>
      </c>
      <c r="G27" s="144">
        <v>130.61000000000001</v>
      </c>
      <c r="H27" s="144">
        <v>11.92</v>
      </c>
      <c r="I27" s="144">
        <v>29.675974068060004</v>
      </c>
      <c r="J27" s="144">
        <v>39.559389067959998</v>
      </c>
      <c r="K27" s="144">
        <v>50.127359877499998</v>
      </c>
      <c r="L27" s="144">
        <v>55.225189025069994</v>
      </c>
      <c r="M27" s="144">
        <v>69.593602844279985</v>
      </c>
      <c r="N27" s="144">
        <v>76.565925097769991</v>
      </c>
      <c r="O27" s="150" t="s">
        <v>400</v>
      </c>
    </row>
    <row r="28" spans="1:16" ht="9.75">
      <c r="A28" s="126" t="s">
        <v>189</v>
      </c>
      <c r="B28" s="144">
        <v>2346.04</v>
      </c>
      <c r="C28" s="144">
        <v>2714.65</v>
      </c>
      <c r="D28" s="144">
        <v>3044.95</v>
      </c>
      <c r="E28" s="144">
        <v>3335.68</v>
      </c>
      <c r="F28" s="144">
        <v>3829.21</v>
      </c>
      <c r="G28" s="144">
        <v>4186.51</v>
      </c>
      <c r="H28" s="144">
        <v>342.67</v>
      </c>
      <c r="I28" s="144">
        <v>750.13539896447992</v>
      </c>
      <c r="J28" s="144">
        <v>1195.60788576861</v>
      </c>
      <c r="K28" s="144">
        <v>1598.20552108437</v>
      </c>
      <c r="L28" s="144">
        <v>2047.23270390786</v>
      </c>
      <c r="M28" s="144">
        <v>2514.6434793045601</v>
      </c>
      <c r="N28" s="144">
        <v>2950.6071525677098</v>
      </c>
      <c r="O28" s="153" t="s">
        <v>364</v>
      </c>
    </row>
    <row r="29" spans="1:16" ht="9.75">
      <c r="A29" s="126" t="s">
        <v>190</v>
      </c>
      <c r="B29" s="144">
        <v>2173.38</v>
      </c>
      <c r="C29" s="144">
        <v>2488.39</v>
      </c>
      <c r="D29" s="144">
        <v>2766.5</v>
      </c>
      <c r="E29" s="144">
        <v>3121.36</v>
      </c>
      <c r="F29" s="144">
        <v>3591.49</v>
      </c>
      <c r="G29" s="144">
        <v>3919.02</v>
      </c>
      <c r="H29" s="144">
        <v>335.05</v>
      </c>
      <c r="I29" s="144">
        <v>749.62711496447992</v>
      </c>
      <c r="J29" s="144">
        <v>1183.34842291681</v>
      </c>
      <c r="K29" s="144">
        <v>1536.22030842392</v>
      </c>
      <c r="L29" s="144">
        <v>1942.1411570068101</v>
      </c>
      <c r="M29" s="144">
        <v>2405.1835505542604</v>
      </c>
      <c r="N29" s="144">
        <v>2817.8087306528696</v>
      </c>
      <c r="O29" s="149" t="s">
        <v>365</v>
      </c>
    </row>
    <row r="30" spans="1:16" ht="9.75">
      <c r="A30" s="126" t="s">
        <v>191</v>
      </c>
      <c r="B30" s="144">
        <v>3.4</v>
      </c>
      <c r="C30" s="144">
        <v>3.67</v>
      </c>
      <c r="D30" s="144">
        <v>4.88</v>
      </c>
      <c r="E30" s="144">
        <v>5.01</v>
      </c>
      <c r="F30" s="144">
        <v>5.27</v>
      </c>
      <c r="G30" s="144">
        <v>5.99</v>
      </c>
      <c r="H30" s="144">
        <v>0.21</v>
      </c>
      <c r="I30" s="144">
        <v>0.305253</v>
      </c>
      <c r="J30" s="144">
        <v>0.37709199999999998</v>
      </c>
      <c r="K30" s="144">
        <v>0.37709199999999998</v>
      </c>
      <c r="L30" s="144">
        <v>0.37709199999999998</v>
      </c>
      <c r="M30" s="144">
        <v>2.1791930000000002</v>
      </c>
      <c r="N30" s="144">
        <v>6.3358999999999996</v>
      </c>
      <c r="O30" s="150" t="s">
        <v>401</v>
      </c>
    </row>
    <row r="31" spans="1:16" ht="9.75">
      <c r="A31" s="126" t="s">
        <v>192</v>
      </c>
      <c r="B31" s="144">
        <v>7.68</v>
      </c>
      <c r="C31" s="144">
        <v>8.48</v>
      </c>
      <c r="D31" s="144">
        <v>8.84</v>
      </c>
      <c r="E31" s="144">
        <v>9.49</v>
      </c>
      <c r="F31" s="144">
        <v>12.37</v>
      </c>
      <c r="G31" s="144">
        <v>12.14</v>
      </c>
      <c r="H31" s="144">
        <v>1.2</v>
      </c>
      <c r="I31" s="144">
        <v>1.818978</v>
      </c>
      <c r="J31" s="144">
        <v>2.9971719999999999</v>
      </c>
      <c r="K31" s="144">
        <v>4.205762</v>
      </c>
      <c r="L31" s="144">
        <v>4.7337300000000004</v>
      </c>
      <c r="M31" s="144">
        <v>5.9317770000000003</v>
      </c>
      <c r="N31" s="144">
        <v>6.5522980000000004</v>
      </c>
      <c r="O31" s="150" t="s">
        <v>402</v>
      </c>
    </row>
    <row r="32" spans="1:16" ht="9.75">
      <c r="A32" s="126" t="s">
        <v>193</v>
      </c>
      <c r="B32" s="144">
        <v>587.88</v>
      </c>
      <c r="C32" s="144">
        <v>665.07</v>
      </c>
      <c r="D32" s="144">
        <v>746.92</v>
      </c>
      <c r="E32" s="144">
        <v>846.14</v>
      </c>
      <c r="F32" s="144">
        <v>935.35</v>
      </c>
      <c r="G32" s="144">
        <v>1018.63</v>
      </c>
      <c r="H32" s="144">
        <v>92.2</v>
      </c>
      <c r="I32" s="144">
        <v>180.744004657</v>
      </c>
      <c r="J32" s="144">
        <v>286.75181330299995</v>
      </c>
      <c r="K32" s="144">
        <v>382.16096523799996</v>
      </c>
      <c r="L32" s="144">
        <v>470.15013756500002</v>
      </c>
      <c r="M32" s="144">
        <v>575.15811653399987</v>
      </c>
      <c r="N32" s="144">
        <v>665.18212685699996</v>
      </c>
      <c r="O32" s="150" t="s">
        <v>403</v>
      </c>
    </row>
    <row r="33" spans="1:15" ht="9.75">
      <c r="A33" s="126" t="s">
        <v>194</v>
      </c>
      <c r="B33" s="144">
        <v>575.45000000000005</v>
      </c>
      <c r="C33" s="144">
        <v>650.79999999999995</v>
      </c>
      <c r="D33" s="144">
        <v>722.81</v>
      </c>
      <c r="E33" s="144">
        <v>818.93</v>
      </c>
      <c r="F33" s="144">
        <v>905.23</v>
      </c>
      <c r="G33" s="144">
        <v>990.47</v>
      </c>
      <c r="H33" s="144">
        <v>89.48</v>
      </c>
      <c r="I33" s="144">
        <v>175.850556657</v>
      </c>
      <c r="J33" s="144">
        <v>277.86851730299998</v>
      </c>
      <c r="K33" s="144">
        <v>370.037728238</v>
      </c>
      <c r="L33" s="144">
        <v>455.42084956500003</v>
      </c>
      <c r="M33" s="144">
        <v>556.6402745339999</v>
      </c>
      <c r="N33" s="144">
        <v>647.89196585699995</v>
      </c>
      <c r="O33" s="151" t="s">
        <v>404</v>
      </c>
    </row>
    <row r="34" spans="1:15" ht="9.75">
      <c r="A34" s="126" t="s">
        <v>195</v>
      </c>
      <c r="B34" s="144">
        <v>0.72</v>
      </c>
      <c r="C34" s="144">
        <v>0.89</v>
      </c>
      <c r="D34" s="144">
        <v>1.1399999999999999</v>
      </c>
      <c r="E34" s="144">
        <v>1.39</v>
      </c>
      <c r="F34" s="144">
        <v>1.63</v>
      </c>
      <c r="G34" s="144">
        <v>1.9</v>
      </c>
      <c r="H34" s="144">
        <v>0.14000000000000001</v>
      </c>
      <c r="I34" s="144">
        <v>0.83642899999999998</v>
      </c>
      <c r="J34" s="144">
        <v>1.276926</v>
      </c>
      <c r="K34" s="144">
        <v>1.735562</v>
      </c>
      <c r="L34" s="144">
        <v>2.2672599999999998</v>
      </c>
      <c r="M34" s="144">
        <v>2.712847</v>
      </c>
      <c r="N34" s="144">
        <v>3.1423839999999998</v>
      </c>
      <c r="O34" s="151" t="s">
        <v>405</v>
      </c>
    </row>
    <row r="35" spans="1:15" ht="9.75">
      <c r="A35" s="126" t="s">
        <v>183</v>
      </c>
      <c r="B35" s="144">
        <v>11.72</v>
      </c>
      <c r="C35" s="144">
        <v>13.38</v>
      </c>
      <c r="D35" s="144">
        <v>22.97</v>
      </c>
      <c r="E35" s="144">
        <v>25.83</v>
      </c>
      <c r="F35" s="144">
        <v>28.49</v>
      </c>
      <c r="G35" s="144">
        <v>26.26</v>
      </c>
      <c r="H35" s="144">
        <v>2.58</v>
      </c>
      <c r="I35" s="144">
        <v>4.0570190000000004</v>
      </c>
      <c r="J35" s="144">
        <v>7.6063700000000001</v>
      </c>
      <c r="K35" s="144">
        <v>10.387675</v>
      </c>
      <c r="L35" s="144">
        <v>12.462028</v>
      </c>
      <c r="M35" s="144">
        <v>15.804995</v>
      </c>
      <c r="N35" s="144">
        <v>14.147777</v>
      </c>
      <c r="O35" s="151" t="s">
        <v>397</v>
      </c>
    </row>
    <row r="36" spans="1:15" ht="9.75">
      <c r="A36" s="126" t="s">
        <v>406</v>
      </c>
      <c r="B36" s="144">
        <v>653.47</v>
      </c>
      <c r="C36" s="144">
        <v>767.81</v>
      </c>
      <c r="D36" s="144">
        <v>869.59</v>
      </c>
      <c r="E36" s="144">
        <v>1007.96</v>
      </c>
      <c r="F36" s="144">
        <v>1105.22</v>
      </c>
      <c r="G36" s="144">
        <v>1302.19</v>
      </c>
      <c r="H36" s="144">
        <v>92.67</v>
      </c>
      <c r="I36" s="144">
        <v>262.28090218495998</v>
      </c>
      <c r="J36" s="144">
        <v>431.07035391583997</v>
      </c>
      <c r="K36" s="144">
        <v>572.73234258550997</v>
      </c>
      <c r="L36" s="144">
        <v>747.15254671102002</v>
      </c>
      <c r="M36" s="144">
        <v>952.70220462322993</v>
      </c>
      <c r="N36" s="144">
        <v>1114.8880219636198</v>
      </c>
      <c r="O36" s="150" t="s">
        <v>407</v>
      </c>
    </row>
    <row r="37" spans="1:15" ht="9.75">
      <c r="A37" s="126" t="s">
        <v>196</v>
      </c>
      <c r="B37" s="144">
        <v>203.34</v>
      </c>
      <c r="C37" s="144">
        <v>260.39999999999998</v>
      </c>
      <c r="D37" s="144">
        <v>323.8</v>
      </c>
      <c r="E37" s="144">
        <v>394.4</v>
      </c>
      <c r="F37" s="144">
        <v>464.07</v>
      </c>
      <c r="G37" s="144">
        <v>567.35</v>
      </c>
      <c r="H37" s="144">
        <v>47.8</v>
      </c>
      <c r="I37" s="144">
        <v>191.0821180943</v>
      </c>
      <c r="J37" s="144">
        <v>297.85478301891993</v>
      </c>
      <c r="K37" s="144">
        <v>410.42017788234</v>
      </c>
      <c r="L37" s="144">
        <v>527.02602199251999</v>
      </c>
      <c r="M37" s="144">
        <v>673.69544753538992</v>
      </c>
      <c r="N37" s="144">
        <v>787.80104350645979</v>
      </c>
      <c r="O37" s="151" t="s">
        <v>408</v>
      </c>
    </row>
    <row r="38" spans="1:15" ht="9.75">
      <c r="A38" s="126" t="s">
        <v>197</v>
      </c>
      <c r="B38" s="144" t="s">
        <v>1</v>
      </c>
      <c r="C38" s="144" t="s">
        <v>1</v>
      </c>
      <c r="D38" s="144" t="s">
        <v>1</v>
      </c>
      <c r="E38" s="144" t="s">
        <v>1</v>
      </c>
      <c r="F38" s="144" t="s">
        <v>1</v>
      </c>
      <c r="G38" s="144" t="s">
        <v>1</v>
      </c>
      <c r="H38" s="144" t="s">
        <v>61</v>
      </c>
      <c r="I38" s="144">
        <v>0</v>
      </c>
      <c r="J38" s="144">
        <v>0</v>
      </c>
      <c r="K38" s="144">
        <v>0</v>
      </c>
      <c r="L38" s="144">
        <v>0</v>
      </c>
      <c r="M38" s="144">
        <v>0</v>
      </c>
      <c r="N38" s="144">
        <v>0</v>
      </c>
      <c r="O38" s="151" t="s">
        <v>409</v>
      </c>
    </row>
    <row r="39" spans="1:15" ht="9.75">
      <c r="A39" s="126" t="s">
        <v>198</v>
      </c>
      <c r="B39" s="144" t="s">
        <v>1</v>
      </c>
      <c r="C39" s="144" t="s">
        <v>1</v>
      </c>
      <c r="D39" s="144" t="s">
        <v>1</v>
      </c>
      <c r="E39" s="144" t="s">
        <v>1</v>
      </c>
      <c r="F39" s="144" t="s">
        <v>1</v>
      </c>
      <c r="G39" s="144" t="s">
        <v>1</v>
      </c>
      <c r="H39" s="144" t="s">
        <v>61</v>
      </c>
      <c r="I39" s="144">
        <v>0</v>
      </c>
      <c r="J39" s="144">
        <v>0</v>
      </c>
      <c r="K39" s="144">
        <v>0</v>
      </c>
      <c r="L39" s="144">
        <v>0</v>
      </c>
      <c r="M39" s="144">
        <v>0</v>
      </c>
      <c r="N39" s="144">
        <v>0</v>
      </c>
      <c r="O39" s="151" t="s">
        <v>410</v>
      </c>
    </row>
    <row r="40" spans="1:15" ht="9.75">
      <c r="A40" s="126" t="s">
        <v>199</v>
      </c>
      <c r="B40" s="144" t="s">
        <v>1</v>
      </c>
      <c r="C40" s="144" t="s">
        <v>1</v>
      </c>
      <c r="D40" s="144" t="s">
        <v>1</v>
      </c>
      <c r="E40" s="144" t="s">
        <v>1</v>
      </c>
      <c r="F40" s="144" t="s">
        <v>1</v>
      </c>
      <c r="G40" s="144" t="s">
        <v>1</v>
      </c>
      <c r="H40" s="144" t="s">
        <v>61</v>
      </c>
      <c r="I40" s="144">
        <v>0</v>
      </c>
      <c r="J40" s="144">
        <v>0</v>
      </c>
      <c r="K40" s="144">
        <v>0</v>
      </c>
      <c r="L40" s="144">
        <v>0</v>
      </c>
      <c r="M40" s="144">
        <v>0</v>
      </c>
      <c r="N40" s="144">
        <v>0</v>
      </c>
      <c r="O40" s="151" t="s">
        <v>411</v>
      </c>
    </row>
    <row r="41" spans="1:15" ht="9.75">
      <c r="A41" s="126" t="s">
        <v>200</v>
      </c>
      <c r="B41" s="144" t="s">
        <v>1</v>
      </c>
      <c r="C41" s="144" t="s">
        <v>1</v>
      </c>
      <c r="D41" s="144" t="s">
        <v>1</v>
      </c>
      <c r="E41" s="144" t="s">
        <v>1</v>
      </c>
      <c r="F41" s="144" t="s">
        <v>1</v>
      </c>
      <c r="G41" s="144" t="s">
        <v>1</v>
      </c>
      <c r="H41" s="144" t="s">
        <v>61</v>
      </c>
      <c r="I41" s="144">
        <v>0</v>
      </c>
      <c r="J41" s="144">
        <v>0</v>
      </c>
      <c r="K41" s="144">
        <v>0</v>
      </c>
      <c r="L41" s="144">
        <v>0</v>
      </c>
      <c r="M41" s="144">
        <v>0</v>
      </c>
      <c r="N41" s="144">
        <v>0</v>
      </c>
      <c r="O41" s="151" t="s">
        <v>412</v>
      </c>
    </row>
    <row r="42" spans="1:15" ht="9.75">
      <c r="A42" s="126" t="s">
        <v>201</v>
      </c>
      <c r="B42" s="144">
        <v>435.72</v>
      </c>
      <c r="C42" s="144">
        <v>490.82</v>
      </c>
      <c r="D42" s="144">
        <v>527.77</v>
      </c>
      <c r="E42" s="144">
        <v>593.6</v>
      </c>
      <c r="F42" s="144">
        <v>619.64</v>
      </c>
      <c r="G42" s="144">
        <v>711.55</v>
      </c>
      <c r="H42" s="144">
        <v>42.95</v>
      </c>
      <c r="I42" s="144">
        <v>67.572422000000003</v>
      </c>
      <c r="J42" s="144">
        <v>128.104286</v>
      </c>
      <c r="K42" s="144">
        <v>155.62795399999999</v>
      </c>
      <c r="L42" s="144">
        <v>211.93705700000001</v>
      </c>
      <c r="M42" s="144">
        <v>268.22643900000003</v>
      </c>
      <c r="N42" s="144">
        <v>314.660594</v>
      </c>
      <c r="O42" s="151" t="s">
        <v>413</v>
      </c>
    </row>
    <row r="43" spans="1:15" ht="9.75">
      <c r="A43" s="126" t="s">
        <v>202</v>
      </c>
      <c r="B43" s="144" t="s">
        <v>1</v>
      </c>
      <c r="C43" s="144" t="s">
        <v>1</v>
      </c>
      <c r="D43" s="144" t="s">
        <v>1</v>
      </c>
      <c r="E43" s="144" t="s">
        <v>1</v>
      </c>
      <c r="F43" s="144" t="s">
        <v>1</v>
      </c>
      <c r="G43" s="144" t="s">
        <v>1</v>
      </c>
      <c r="H43" s="144" t="s">
        <v>61</v>
      </c>
      <c r="I43" s="144">
        <v>0</v>
      </c>
      <c r="J43" s="144">
        <v>8.5946999999999996E-2</v>
      </c>
      <c r="K43" s="144">
        <v>8.5946999999999996E-2</v>
      </c>
      <c r="L43" s="144">
        <v>8.5946999999999996E-2</v>
      </c>
      <c r="M43" s="144">
        <v>8.5946999999999996E-2</v>
      </c>
      <c r="N43" s="144">
        <v>0.13414200000000001</v>
      </c>
      <c r="O43" s="151" t="s">
        <v>414</v>
      </c>
    </row>
    <row r="44" spans="1:15" ht="9.75">
      <c r="A44" s="126" t="s">
        <v>203</v>
      </c>
      <c r="B44" s="144">
        <v>14.41</v>
      </c>
      <c r="C44" s="144">
        <v>16.59</v>
      </c>
      <c r="D44" s="144">
        <v>18.03</v>
      </c>
      <c r="E44" s="144">
        <v>19.96</v>
      </c>
      <c r="F44" s="144">
        <v>21.52</v>
      </c>
      <c r="G44" s="144">
        <v>23.28</v>
      </c>
      <c r="H44" s="144">
        <v>1.91</v>
      </c>
      <c r="I44" s="144">
        <v>3.6263620906599998</v>
      </c>
      <c r="J44" s="144">
        <v>5.02533789691</v>
      </c>
      <c r="K44" s="144">
        <v>6.5982637031599998</v>
      </c>
      <c r="L44" s="144">
        <v>8.1035207184899996</v>
      </c>
      <c r="M44" s="144">
        <v>10.694371087819999</v>
      </c>
      <c r="N44" s="144">
        <v>12.29224245716</v>
      </c>
      <c r="O44" s="151" t="s">
        <v>415</v>
      </c>
    </row>
    <row r="45" spans="1:15" ht="9.75">
      <c r="A45" s="126" t="s">
        <v>1706</v>
      </c>
      <c r="B45" s="144">
        <v>76.150373212999995</v>
      </c>
      <c r="C45" s="144">
        <v>87.919376999999997</v>
      </c>
      <c r="D45" s="144">
        <v>99.009027494059993</v>
      </c>
      <c r="E45" s="144">
        <v>110.89203731892999</v>
      </c>
      <c r="F45" s="144">
        <v>123.570422342</v>
      </c>
      <c r="G45" s="144">
        <v>136.052369</v>
      </c>
      <c r="H45" s="144">
        <v>12.189265000000001</v>
      </c>
      <c r="I45" s="144">
        <v>23.109016</v>
      </c>
      <c r="J45" s="144">
        <v>33.262321</v>
      </c>
      <c r="K45" s="144">
        <v>44.572847000000003</v>
      </c>
      <c r="L45" s="144">
        <v>55.954973000000003</v>
      </c>
      <c r="M45" s="144">
        <v>67.164544000000006</v>
      </c>
      <c r="N45" s="144">
        <v>77.963425000000001</v>
      </c>
      <c r="O45" s="150" t="s">
        <v>1732</v>
      </c>
    </row>
    <row r="46" spans="1:15" ht="9.75">
      <c r="A46" s="126" t="s">
        <v>1707</v>
      </c>
      <c r="B46" s="144">
        <v>7.6063826950000006</v>
      </c>
      <c r="C46" s="144">
        <v>10.025421</v>
      </c>
      <c r="D46" s="144">
        <v>10.759955780930001</v>
      </c>
      <c r="E46" s="144">
        <v>11.782585837559999</v>
      </c>
      <c r="F46" s="144">
        <v>13.080807740000001</v>
      </c>
      <c r="G46" s="144">
        <v>14.636200000000001</v>
      </c>
      <c r="H46" s="144">
        <v>1.445848</v>
      </c>
      <c r="I46" s="144">
        <v>2.6812330000000002</v>
      </c>
      <c r="J46" s="144">
        <v>4.1799860000000004</v>
      </c>
      <c r="K46" s="144">
        <v>5.524381</v>
      </c>
      <c r="L46" s="144">
        <v>6.5515639999999999</v>
      </c>
      <c r="M46" s="144">
        <v>7.4639449999999998</v>
      </c>
      <c r="N46" s="144">
        <v>8.2320869999999999</v>
      </c>
      <c r="O46" s="150" t="s">
        <v>1728</v>
      </c>
    </row>
    <row r="47" spans="1:15" ht="9.75">
      <c r="A47" s="126" t="s">
        <v>1708</v>
      </c>
      <c r="B47" s="144">
        <v>420.20060067000003</v>
      </c>
      <c r="C47" s="144">
        <v>478.63947084749003</v>
      </c>
      <c r="D47" s="144">
        <v>513.24601172526002</v>
      </c>
      <c r="E47" s="144">
        <v>569.70092113210001</v>
      </c>
      <c r="F47" s="144">
        <v>784.22919048047004</v>
      </c>
      <c r="G47" s="144">
        <v>756.98945294099997</v>
      </c>
      <c r="H47" s="144">
        <v>61.321988562350001</v>
      </c>
      <c r="I47" s="144">
        <v>121.83502143251</v>
      </c>
      <c r="J47" s="144">
        <v>181.82524746796997</v>
      </c>
      <c r="K47" s="144">
        <v>226.79124653240999</v>
      </c>
      <c r="L47" s="144">
        <v>280.99861912278999</v>
      </c>
      <c r="M47" s="144">
        <v>341.75316006503004</v>
      </c>
      <c r="N47" s="144">
        <v>392.96935588024002</v>
      </c>
      <c r="O47" s="150" t="s">
        <v>1727</v>
      </c>
    </row>
    <row r="48" spans="1:15" ht="9.75">
      <c r="A48" s="126" t="s">
        <v>1709</v>
      </c>
      <c r="B48" s="144">
        <v>416.98578454199998</v>
      </c>
      <c r="C48" s="144">
        <v>466.78532394999996</v>
      </c>
      <c r="D48" s="144">
        <v>513.25236160095994</v>
      </c>
      <c r="E48" s="144">
        <v>560.38511011071989</v>
      </c>
      <c r="F48" s="144">
        <v>612.39687959100013</v>
      </c>
      <c r="G48" s="144">
        <v>672.39381674000003</v>
      </c>
      <c r="H48" s="144">
        <v>73.818735849999996</v>
      </c>
      <c r="I48" s="144">
        <v>156.85270668999999</v>
      </c>
      <c r="J48" s="144">
        <v>242.88443723000003</v>
      </c>
      <c r="K48" s="144">
        <v>299.85567206800005</v>
      </c>
      <c r="L48" s="144">
        <v>376.22249460799998</v>
      </c>
      <c r="M48" s="144">
        <v>452.83061033199999</v>
      </c>
      <c r="N48" s="144">
        <v>545.68551595200006</v>
      </c>
      <c r="O48" s="150" t="s">
        <v>1726</v>
      </c>
    </row>
    <row r="49" spans="1:15" ht="9.75">
      <c r="A49" s="126" t="s">
        <v>1710</v>
      </c>
      <c r="B49" s="144">
        <v>172.66092850000001</v>
      </c>
      <c r="C49" s="144">
        <v>226.25522050000001</v>
      </c>
      <c r="D49" s="144">
        <v>278.44500786167004</v>
      </c>
      <c r="E49" s="144">
        <v>214.31412174574001</v>
      </c>
      <c r="F49" s="144">
        <v>237.72285276749</v>
      </c>
      <c r="G49" s="144">
        <v>267.48736245974004</v>
      </c>
      <c r="H49" s="144">
        <v>7.6225870000000002</v>
      </c>
      <c r="I49" s="144">
        <v>0.50828399999999996</v>
      </c>
      <c r="J49" s="144">
        <v>12.2594628518</v>
      </c>
      <c r="K49" s="144">
        <v>61.985212660450003</v>
      </c>
      <c r="L49" s="144">
        <v>105.09154690104999</v>
      </c>
      <c r="M49" s="144">
        <v>109.45992875029999</v>
      </c>
      <c r="N49" s="144">
        <v>132.79842191483999</v>
      </c>
      <c r="O49" s="149" t="s">
        <v>1729</v>
      </c>
    </row>
    <row r="50" spans="1:15" ht="9.75">
      <c r="A50" s="126" t="s">
        <v>1711</v>
      </c>
      <c r="B50" s="144">
        <v>62.166423000000002</v>
      </c>
      <c r="C50" s="144">
        <v>100.030038</v>
      </c>
      <c r="D50" s="144">
        <v>137.59397799999999</v>
      </c>
      <c r="E50" s="144">
        <v>15.637343</v>
      </c>
      <c r="F50" s="144">
        <v>22.694714999999999</v>
      </c>
      <c r="G50" s="144">
        <v>75.270724999999999</v>
      </c>
      <c r="H50" s="144">
        <v>2.1968299999999998</v>
      </c>
      <c r="I50" s="144">
        <v>-18.123128999999999</v>
      </c>
      <c r="J50" s="144">
        <v>-23.833824</v>
      </c>
      <c r="K50" s="144">
        <v>-26.635451</v>
      </c>
      <c r="L50" s="144">
        <v>-12.053891999999999</v>
      </c>
      <c r="M50" s="144">
        <v>-29.312156999999999</v>
      </c>
      <c r="N50" s="144">
        <v>-32.725724999999997</v>
      </c>
      <c r="O50" s="150" t="s">
        <v>1730</v>
      </c>
    </row>
    <row r="51" spans="1:15" ht="9.75">
      <c r="A51" s="126" t="s">
        <v>1712</v>
      </c>
      <c r="B51" s="144">
        <v>110.4945055</v>
      </c>
      <c r="C51" s="144">
        <v>126.2251825</v>
      </c>
      <c r="D51" s="144">
        <v>140.85102986166999</v>
      </c>
      <c r="E51" s="144">
        <v>198.67677874573999</v>
      </c>
      <c r="F51" s="144">
        <v>215.02813776748999</v>
      </c>
      <c r="G51" s="144">
        <v>192.21663745974001</v>
      </c>
      <c r="H51" s="144">
        <v>5.4257569999999999</v>
      </c>
      <c r="I51" s="144">
        <v>18.631412999999998</v>
      </c>
      <c r="J51" s="144">
        <v>36.093286851800002</v>
      </c>
      <c r="K51" s="144">
        <v>88.620663660449992</v>
      </c>
      <c r="L51" s="144">
        <v>117.14543890105</v>
      </c>
      <c r="M51" s="144">
        <v>138.77208575029999</v>
      </c>
      <c r="N51" s="144">
        <v>165.52414691483997</v>
      </c>
      <c r="O51" s="150" t="s">
        <v>1731</v>
      </c>
    </row>
    <row r="52" spans="1:15" ht="9.75">
      <c r="A52" s="126" t="s">
        <v>1713</v>
      </c>
      <c r="B52" s="144"/>
      <c r="C52" s="144"/>
      <c r="D52" s="144"/>
      <c r="E52" s="144"/>
      <c r="F52" s="144"/>
      <c r="G52" s="144"/>
      <c r="H52" s="144"/>
      <c r="I52" s="144"/>
      <c r="J52" s="144"/>
      <c r="K52" s="144"/>
      <c r="L52" s="144"/>
      <c r="M52" s="144"/>
      <c r="N52" s="144"/>
      <c r="O52" s="153" t="s">
        <v>1723</v>
      </c>
    </row>
    <row r="53" spans="1:15" ht="9.75">
      <c r="A53" s="126" t="s">
        <v>1721</v>
      </c>
      <c r="B53" s="144">
        <v>327.99102071199997</v>
      </c>
      <c r="C53" s="144">
        <v>369.52064319291003</v>
      </c>
      <c r="D53" s="144">
        <v>432.66552713659996</v>
      </c>
      <c r="E53" s="144">
        <v>559.15151012070999</v>
      </c>
      <c r="F53" s="144">
        <v>728.16878816794997</v>
      </c>
      <c r="G53" s="144">
        <v>802.90691543000003</v>
      </c>
      <c r="H53" s="144">
        <v>100.13826012827001</v>
      </c>
      <c r="I53" s="144">
        <v>236.98761286484</v>
      </c>
      <c r="J53" s="144">
        <v>323.33124944107999</v>
      </c>
      <c r="K53" s="144">
        <v>431.81620744207999</v>
      </c>
      <c r="L53" s="144">
        <v>520.69471993439004</v>
      </c>
      <c r="M53" s="144">
        <v>650.0392562297601</v>
      </c>
      <c r="N53" s="144">
        <v>821.72676168895009</v>
      </c>
      <c r="O53" s="150" t="s">
        <v>443</v>
      </c>
    </row>
    <row r="54" spans="1:15" ht="9.75">
      <c r="A54" s="126" t="s">
        <v>1720</v>
      </c>
      <c r="B54" s="144">
        <v>5.2502110000000002</v>
      </c>
      <c r="C54" s="144">
        <v>18.178397</v>
      </c>
      <c r="D54" s="144">
        <v>40.149458000000003</v>
      </c>
      <c r="E54" s="144">
        <v>6.2216719999999999</v>
      </c>
      <c r="F54" s="144">
        <v>9.9384110000000003</v>
      </c>
      <c r="G54" s="144">
        <v>38.511505999999997</v>
      </c>
      <c r="H54" s="144">
        <v>0.82808199999999998</v>
      </c>
      <c r="I54" s="144">
        <v>1.788427</v>
      </c>
      <c r="J54" s="144">
        <v>2.5404429999999998</v>
      </c>
      <c r="K54" s="144">
        <v>3.1231870000000002</v>
      </c>
      <c r="L54" s="144">
        <v>4.9712589999999999</v>
      </c>
      <c r="M54" s="144">
        <v>5.4309690000000002</v>
      </c>
      <c r="N54" s="144">
        <v>6.2796719999999997</v>
      </c>
      <c r="O54" s="150" t="s">
        <v>444</v>
      </c>
    </row>
    <row r="55" spans="1:15" ht="9.75">
      <c r="A55" s="126" t="s">
        <v>1718</v>
      </c>
      <c r="B55" s="144"/>
      <c r="C55" s="144"/>
      <c r="D55" s="144"/>
      <c r="E55" s="144"/>
      <c r="F55" s="144"/>
      <c r="G55" s="144"/>
      <c r="H55" s="144"/>
      <c r="I55" s="144"/>
      <c r="J55" s="144"/>
      <c r="K55" s="144"/>
      <c r="L55" s="144"/>
      <c r="M55" s="144"/>
      <c r="N55" s="144"/>
      <c r="O55" s="153" t="s">
        <v>1724</v>
      </c>
    </row>
    <row r="56" spans="1:15" ht="9.75">
      <c r="A56" s="126" t="s">
        <v>1714</v>
      </c>
      <c r="B56" s="144">
        <v>24.486510629999998</v>
      </c>
      <c r="C56" s="144">
        <v>31.769092239999999</v>
      </c>
      <c r="D56" s="144">
        <v>37.037168700000002</v>
      </c>
      <c r="E56" s="144">
        <v>47.189273990000004</v>
      </c>
      <c r="F56" s="144">
        <v>82.46992843000001</v>
      </c>
      <c r="G56" s="144">
        <v>105.82952772</v>
      </c>
      <c r="H56" s="144">
        <v>9.5048754100000004</v>
      </c>
      <c r="I56" s="144">
        <v>23.757224000000001</v>
      </c>
      <c r="J56" s="144">
        <v>40.137999999999998</v>
      </c>
      <c r="K56" s="144">
        <v>56.255271</v>
      </c>
      <c r="L56" s="144">
        <v>75.131707000000006</v>
      </c>
      <c r="M56" s="144">
        <v>95.226270999999997</v>
      </c>
      <c r="N56" s="144">
        <v>128.64326</v>
      </c>
      <c r="O56" s="150" t="s">
        <v>1733</v>
      </c>
    </row>
    <row r="57" spans="1:15" ht="9.75">
      <c r="A57" s="126" t="s">
        <v>1715</v>
      </c>
      <c r="B57" s="144"/>
      <c r="C57" s="144"/>
      <c r="D57" s="144"/>
      <c r="E57" s="144"/>
      <c r="F57" s="144"/>
      <c r="G57" s="144"/>
      <c r="H57" s="144"/>
      <c r="I57" s="144"/>
      <c r="J57" s="144"/>
      <c r="K57" s="144"/>
      <c r="L57" s="144"/>
      <c r="M57" s="144"/>
      <c r="N57" s="144"/>
      <c r="O57" s="150" t="s">
        <v>1734</v>
      </c>
    </row>
    <row r="58" spans="1:15" ht="9.75">
      <c r="A58" s="126" t="s">
        <v>1716</v>
      </c>
      <c r="B58" s="144">
        <v>1.1375869999999999</v>
      </c>
      <c r="C58" s="144">
        <v>1.252685</v>
      </c>
      <c r="D58" s="144">
        <v>1.577949</v>
      </c>
      <c r="E58" s="144">
        <v>2.2964069999999999</v>
      </c>
      <c r="F58" s="144">
        <v>2.609251</v>
      </c>
      <c r="G58" s="144">
        <v>2.60514</v>
      </c>
      <c r="H58" s="144">
        <v>7.5757000000000005E-2</v>
      </c>
      <c r="I58" s="144">
        <v>0.33189999999999997</v>
      </c>
      <c r="J58" s="144">
        <v>0.42141600000000001</v>
      </c>
      <c r="K58" s="144">
        <v>0.61071500000000001</v>
      </c>
      <c r="L58" s="144">
        <v>0.84787400000000002</v>
      </c>
      <c r="M58" s="144">
        <v>1.0691870000000001</v>
      </c>
      <c r="N58" s="144">
        <v>1.850781</v>
      </c>
      <c r="O58" s="151" t="s">
        <v>1735</v>
      </c>
    </row>
    <row r="59" spans="1:15" ht="9.75">
      <c r="A59" s="126" t="s">
        <v>1717</v>
      </c>
      <c r="B59" s="144">
        <v>0.96462000000000003</v>
      </c>
      <c r="C59" s="144">
        <v>1.4319200000000001</v>
      </c>
      <c r="D59" s="144">
        <v>1.675346</v>
      </c>
      <c r="E59" s="144">
        <v>1.965902</v>
      </c>
      <c r="F59" s="144">
        <v>2.110595</v>
      </c>
      <c r="G59" s="144">
        <v>2.3957820000000001</v>
      </c>
      <c r="H59" s="144">
        <v>0.193998</v>
      </c>
      <c r="I59" s="144">
        <v>0.31025399999999997</v>
      </c>
      <c r="J59" s="144">
        <v>0.39094200000000001</v>
      </c>
      <c r="K59" s="144">
        <v>0.40521600000000002</v>
      </c>
      <c r="L59" s="144">
        <v>0.49306800000000001</v>
      </c>
      <c r="M59" s="144">
        <v>0.80494900000000003</v>
      </c>
      <c r="N59" s="144">
        <v>0.97694000000000003</v>
      </c>
      <c r="O59" s="151" t="s">
        <v>1736</v>
      </c>
    </row>
    <row r="60" spans="1:15" ht="9.75">
      <c r="A60" s="126" t="s">
        <v>1719</v>
      </c>
      <c r="B60" s="144"/>
      <c r="C60" s="144"/>
      <c r="D60" s="144"/>
      <c r="E60" s="144"/>
      <c r="F60" s="144"/>
      <c r="G60" s="144"/>
      <c r="H60" s="144"/>
      <c r="I60" s="144"/>
      <c r="J60" s="144"/>
      <c r="K60" s="144"/>
      <c r="L60" s="144"/>
      <c r="M60" s="144"/>
      <c r="N60" s="144"/>
      <c r="O60" s="153" t="s">
        <v>1725</v>
      </c>
    </row>
    <row r="61" spans="1:15" ht="9.75">
      <c r="A61" s="126" t="s">
        <v>1722</v>
      </c>
      <c r="B61" s="144">
        <v>303.67747708199994</v>
      </c>
      <c r="C61" s="144">
        <v>337.51924695291001</v>
      </c>
      <c r="D61" s="144">
        <v>395.1110314366</v>
      </c>
      <c r="E61" s="144">
        <v>511.21871413071</v>
      </c>
      <c r="F61" s="144">
        <v>646.19751573794997</v>
      </c>
      <c r="G61" s="144">
        <v>697.28674570999999</v>
      </c>
      <c r="H61" s="144">
        <v>90.491809718270005</v>
      </c>
      <c r="I61" s="144">
        <v>213.06651486484</v>
      </c>
      <c r="J61" s="144">
        <v>282.96443144107997</v>
      </c>
      <c r="K61" s="144">
        <v>375.39893544207996</v>
      </c>
      <c r="L61" s="144">
        <v>445.42848493438999</v>
      </c>
      <c r="M61" s="144">
        <v>554.46400822976</v>
      </c>
      <c r="N61" s="144">
        <v>692.82298868895009</v>
      </c>
      <c r="O61" s="150" t="s">
        <v>1737</v>
      </c>
    </row>
    <row r="62" spans="1:15" ht="10.5" thickBot="1">
      <c r="A62" s="126" t="s">
        <v>1720</v>
      </c>
      <c r="B62" s="144">
        <v>5.2502110000000002</v>
      </c>
      <c r="C62" s="144">
        <v>18.125328</v>
      </c>
      <c r="D62" s="144">
        <v>39.729528000000002</v>
      </c>
      <c r="E62" s="144">
        <v>5.1476449999999998</v>
      </c>
      <c r="F62" s="144">
        <v>9.9384110000000003</v>
      </c>
      <c r="G62" s="144">
        <v>38.511505999999997</v>
      </c>
      <c r="H62" s="144">
        <v>0.80474800000000002</v>
      </c>
      <c r="I62" s="144">
        <v>1.6029070000000001</v>
      </c>
      <c r="J62" s="144">
        <v>2.2811509999999999</v>
      </c>
      <c r="K62" s="144">
        <v>2.755687</v>
      </c>
      <c r="L62" s="144">
        <v>4.4819250000000004</v>
      </c>
      <c r="M62" s="144">
        <v>4.8177539999999999</v>
      </c>
      <c r="N62" s="144">
        <v>5.1453179999999996</v>
      </c>
      <c r="O62" s="150" t="s">
        <v>444</v>
      </c>
    </row>
    <row r="63" spans="1:15" ht="9.75" thickBot="1">
      <c r="A63" s="573"/>
      <c r="B63" s="574"/>
      <c r="C63" s="574"/>
      <c r="D63" s="574"/>
      <c r="E63" s="574"/>
      <c r="F63" s="574"/>
      <c r="G63" s="574"/>
      <c r="H63" s="574"/>
      <c r="I63" s="574"/>
      <c r="J63" s="574"/>
      <c r="K63" s="574"/>
      <c r="L63" s="574"/>
      <c r="M63" s="574"/>
      <c r="N63" s="574"/>
      <c r="O63" s="575"/>
    </row>
  </sheetData>
  <customSheetViews>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1"/>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4"/>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5"/>
    </customSheetView>
  </customSheetViews>
  <mergeCells count="2">
    <mergeCell ref="A1:O1"/>
    <mergeCell ref="A63:O63"/>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19"/>
  <sheetViews>
    <sheetView workbookViewId="0">
      <selection activeCell="B2" sqref="B1:G1048576"/>
    </sheetView>
  </sheetViews>
  <sheetFormatPr defaultColWidth="9.140625" defaultRowHeight="9"/>
  <cols>
    <col min="1" max="1" width="44.42578125" style="3" customWidth="1"/>
    <col min="2" max="2" width="6" style="3" customWidth="1"/>
    <col min="3" max="3" width="8.5703125" style="3" bestFit="1" customWidth="1"/>
    <col min="4" max="4" width="6.28515625" style="3" customWidth="1"/>
    <col min="5" max="5" width="6" style="3" customWidth="1"/>
    <col min="6" max="6" width="6.140625" style="3" customWidth="1"/>
    <col min="7" max="7" width="6.28515625" style="3" customWidth="1"/>
    <col min="8" max="14" width="6" style="3" customWidth="1"/>
    <col min="15" max="15" width="37.42578125" style="3" bestFit="1" customWidth="1"/>
    <col min="16" max="16384" width="9.140625" style="3"/>
  </cols>
  <sheetData>
    <row r="1" spans="1:15" s="1" customFormat="1" ht="25.5" customHeight="1" thickBot="1">
      <c r="A1" s="602" t="s">
        <v>1364</v>
      </c>
      <c r="B1" s="603"/>
      <c r="C1" s="603"/>
      <c r="D1" s="603"/>
      <c r="E1" s="603"/>
      <c r="F1" s="603"/>
      <c r="G1" s="603"/>
      <c r="H1" s="603"/>
      <c r="I1" s="603"/>
      <c r="J1" s="603"/>
      <c r="K1" s="603"/>
      <c r="L1" s="603"/>
      <c r="M1" s="603"/>
      <c r="N1" s="603"/>
      <c r="O1" s="603"/>
    </row>
    <row r="2" spans="1:15" s="406" customFormat="1" ht="12" thickBot="1">
      <c r="A2" s="22" t="s">
        <v>6</v>
      </c>
      <c r="B2" s="410">
        <v>42186</v>
      </c>
      <c r="C2" s="410">
        <v>42217</v>
      </c>
      <c r="D2" s="410">
        <v>42248</v>
      </c>
      <c r="E2" s="410">
        <v>42278</v>
      </c>
      <c r="F2" s="22" t="s">
        <v>7</v>
      </c>
      <c r="G2" s="410">
        <v>42339</v>
      </c>
      <c r="H2" s="410">
        <v>42370</v>
      </c>
      <c r="I2" s="410">
        <v>42401</v>
      </c>
      <c r="J2" s="410">
        <v>42430</v>
      </c>
      <c r="K2" s="410">
        <v>42461</v>
      </c>
      <c r="L2" s="410">
        <v>42491</v>
      </c>
      <c r="M2" s="410">
        <v>42522</v>
      </c>
      <c r="N2" s="410">
        <v>42552</v>
      </c>
      <c r="O2" s="411" t="s">
        <v>354</v>
      </c>
    </row>
    <row r="3" spans="1:15" ht="9.75">
      <c r="A3" s="126" t="s">
        <v>204</v>
      </c>
      <c r="B3" s="144">
        <v>4091.52</v>
      </c>
      <c r="C3" s="144">
        <v>2732.71</v>
      </c>
      <c r="D3" s="144">
        <v>3200.22</v>
      </c>
      <c r="E3" s="144">
        <v>3037.2</v>
      </c>
      <c r="F3" s="144">
        <v>3502.21</v>
      </c>
      <c r="G3" s="144">
        <v>2824.43</v>
      </c>
      <c r="H3" s="144">
        <v>2979.45</v>
      </c>
      <c r="I3" s="144">
        <v>3319.6198363967901</v>
      </c>
      <c r="J3" s="144">
        <v>3374.6521183702498</v>
      </c>
      <c r="K3" s="144">
        <v>3294.1454009280001</v>
      </c>
      <c r="L3" s="144">
        <v>2431.6654205169898</v>
      </c>
      <c r="M3" s="144">
        <v>2403.0945019999999</v>
      </c>
      <c r="N3" s="144">
        <v>2266.3525946701498</v>
      </c>
      <c r="O3" s="145" t="s">
        <v>373</v>
      </c>
    </row>
    <row r="4" spans="1:15" ht="9.75">
      <c r="A4" s="131" t="s">
        <v>153</v>
      </c>
      <c r="B4" s="144">
        <v>922.64</v>
      </c>
      <c r="C4" s="144">
        <v>870.59</v>
      </c>
      <c r="D4" s="144">
        <v>926.74</v>
      </c>
      <c r="E4" s="144">
        <v>1104.25</v>
      </c>
      <c r="F4" s="144">
        <v>432.7</v>
      </c>
      <c r="G4" s="144">
        <v>434.8</v>
      </c>
      <c r="H4" s="144">
        <v>747.89</v>
      </c>
      <c r="I4" s="144">
        <v>631.34719427544997</v>
      </c>
      <c r="J4" s="144">
        <v>633.59343994424</v>
      </c>
      <c r="K4" s="144">
        <v>553.29130499999997</v>
      </c>
      <c r="L4" s="144">
        <v>407.13441450199997</v>
      </c>
      <c r="M4" s="144">
        <v>571.00376400000005</v>
      </c>
      <c r="N4" s="144">
        <v>447.91922511000001</v>
      </c>
      <c r="O4" s="146" t="s">
        <v>374</v>
      </c>
    </row>
    <row r="5" spans="1:15" ht="9.75">
      <c r="A5" s="131" t="s">
        <v>154</v>
      </c>
      <c r="B5" s="144" t="s">
        <v>1</v>
      </c>
      <c r="C5" s="144" t="s">
        <v>1</v>
      </c>
      <c r="D5" s="144" t="s">
        <v>1</v>
      </c>
      <c r="E5" s="144" t="s">
        <v>1</v>
      </c>
      <c r="F5" s="144" t="s">
        <v>1</v>
      </c>
      <c r="G5" s="144" t="s">
        <v>1</v>
      </c>
      <c r="H5" s="144" t="s">
        <v>61</v>
      </c>
      <c r="I5" s="144">
        <v>0</v>
      </c>
      <c r="J5" s="144">
        <v>0</v>
      </c>
      <c r="K5" s="144">
        <v>0</v>
      </c>
      <c r="L5" s="144">
        <v>0</v>
      </c>
      <c r="M5" s="144">
        <v>0</v>
      </c>
      <c r="N5" s="144">
        <v>0</v>
      </c>
      <c r="O5" s="146" t="s">
        <v>375</v>
      </c>
    </row>
    <row r="6" spans="1:15" ht="9.75">
      <c r="A6" s="131" t="s">
        <v>155</v>
      </c>
      <c r="B6" s="144">
        <v>1760.02</v>
      </c>
      <c r="C6" s="144">
        <v>478.83</v>
      </c>
      <c r="D6" s="144">
        <v>854.59</v>
      </c>
      <c r="E6" s="144">
        <v>656.11</v>
      </c>
      <c r="F6" s="144">
        <v>838.73</v>
      </c>
      <c r="G6" s="144">
        <v>830.1</v>
      </c>
      <c r="H6" s="144">
        <v>578.28</v>
      </c>
      <c r="I6" s="144">
        <v>894.64329012132998</v>
      </c>
      <c r="J6" s="144">
        <v>911.282799426</v>
      </c>
      <c r="K6" s="144">
        <v>888.23403192799992</v>
      </c>
      <c r="L6" s="144">
        <v>465.90065163099001</v>
      </c>
      <c r="M6" s="144">
        <v>448.11069400000002</v>
      </c>
      <c r="N6" s="144">
        <v>476.28663846439997</v>
      </c>
      <c r="O6" s="146" t="s">
        <v>376</v>
      </c>
    </row>
    <row r="7" spans="1:15" ht="9.75">
      <c r="A7" s="131" t="s">
        <v>156</v>
      </c>
      <c r="B7" s="144">
        <v>1343.84</v>
      </c>
      <c r="C7" s="144">
        <v>1315.67</v>
      </c>
      <c r="D7" s="144">
        <v>1348.27</v>
      </c>
      <c r="E7" s="144">
        <v>1210.06</v>
      </c>
      <c r="F7" s="144">
        <v>2163.04</v>
      </c>
      <c r="G7" s="144">
        <v>1557.54</v>
      </c>
      <c r="H7" s="144">
        <v>1653.28</v>
      </c>
      <c r="I7" s="144">
        <v>1368.136119</v>
      </c>
      <c r="J7" s="144">
        <v>1390.267599</v>
      </c>
      <c r="K7" s="144">
        <v>1405.123722</v>
      </c>
      <c r="L7" s="144">
        <v>1512.3629413839901</v>
      </c>
      <c r="M7" s="144">
        <v>1379.833905</v>
      </c>
      <c r="N7" s="144">
        <v>1342.1467310957498</v>
      </c>
      <c r="O7" s="146" t="s">
        <v>377</v>
      </c>
    </row>
    <row r="8" spans="1:15" ht="9.75">
      <c r="A8" s="131" t="s">
        <v>157</v>
      </c>
      <c r="B8" s="144" t="s">
        <v>1</v>
      </c>
      <c r="C8" s="144" t="s">
        <v>1</v>
      </c>
      <c r="D8" s="144" t="s">
        <v>1</v>
      </c>
      <c r="E8" s="144" t="s">
        <v>1</v>
      </c>
      <c r="F8" s="144" t="s">
        <v>1</v>
      </c>
      <c r="G8" s="144" t="s">
        <v>1</v>
      </c>
      <c r="H8" s="144" t="s">
        <v>61</v>
      </c>
      <c r="I8" s="144">
        <v>0</v>
      </c>
      <c r="J8" s="144">
        <v>0</v>
      </c>
      <c r="K8" s="144">
        <v>0</v>
      </c>
      <c r="L8" s="144">
        <v>0</v>
      </c>
      <c r="M8" s="144">
        <v>0</v>
      </c>
      <c r="N8" s="144">
        <v>0</v>
      </c>
      <c r="O8" s="146" t="s">
        <v>378</v>
      </c>
    </row>
    <row r="9" spans="1:15" ht="9.75">
      <c r="A9" s="131" t="s">
        <v>158</v>
      </c>
      <c r="B9" s="144">
        <v>65.03</v>
      </c>
      <c r="C9" s="144">
        <v>67.63</v>
      </c>
      <c r="D9" s="144">
        <v>70.62</v>
      </c>
      <c r="E9" s="144">
        <v>66.790000000000006</v>
      </c>
      <c r="F9" s="144">
        <v>67.739999999999995</v>
      </c>
      <c r="G9" s="144">
        <v>2</v>
      </c>
      <c r="H9" s="144" t="s">
        <v>61</v>
      </c>
      <c r="I9" s="144">
        <v>425.49323299999998</v>
      </c>
      <c r="J9" s="144">
        <v>439.50828000000001</v>
      </c>
      <c r="K9" s="144">
        <v>447.49634200000003</v>
      </c>
      <c r="L9" s="144">
        <v>46.267412999999998</v>
      </c>
      <c r="M9" s="144">
        <v>4.1461389999999998</v>
      </c>
      <c r="N9" s="144">
        <v>0</v>
      </c>
      <c r="O9" s="146" t="s">
        <v>379</v>
      </c>
    </row>
    <row r="10" spans="1:15" ht="9.75">
      <c r="A10" s="126" t="s">
        <v>205</v>
      </c>
      <c r="B10" s="144" t="s">
        <v>1</v>
      </c>
      <c r="C10" s="144" t="s">
        <v>1</v>
      </c>
      <c r="D10" s="144" t="s">
        <v>1</v>
      </c>
      <c r="E10" s="144" t="s">
        <v>1</v>
      </c>
      <c r="F10" s="144" t="s">
        <v>1</v>
      </c>
      <c r="G10" s="144" t="s">
        <v>1</v>
      </c>
      <c r="H10" s="144" t="s">
        <v>61</v>
      </c>
      <c r="I10" s="144">
        <v>0</v>
      </c>
      <c r="J10" s="144">
        <v>0</v>
      </c>
      <c r="K10" s="144">
        <v>0</v>
      </c>
      <c r="L10" s="144">
        <v>0</v>
      </c>
      <c r="M10" s="144">
        <v>0</v>
      </c>
      <c r="N10" s="144">
        <v>0</v>
      </c>
      <c r="O10" s="145" t="s">
        <v>380</v>
      </c>
    </row>
    <row r="11" spans="1:15" ht="9.75">
      <c r="A11" s="126" t="s">
        <v>206</v>
      </c>
      <c r="B11" s="144">
        <v>130.91999999999999</v>
      </c>
      <c r="C11" s="144">
        <v>128.15</v>
      </c>
      <c r="D11" s="144">
        <v>63.42</v>
      </c>
      <c r="E11" s="144">
        <v>62.23</v>
      </c>
      <c r="F11" s="144">
        <v>58.76</v>
      </c>
      <c r="G11" s="144">
        <v>52.22</v>
      </c>
      <c r="H11" s="144">
        <v>48.55</v>
      </c>
      <c r="I11" s="144">
        <v>53.286822000000001</v>
      </c>
      <c r="J11" s="144">
        <v>51.607011999999997</v>
      </c>
      <c r="K11" s="144">
        <v>49.643492999999999</v>
      </c>
      <c r="L11" s="144">
        <v>43.589471000000003</v>
      </c>
      <c r="M11" s="144">
        <v>42.454787000000003</v>
      </c>
      <c r="N11" s="144">
        <v>41.305844999999998</v>
      </c>
      <c r="O11" s="145" t="s">
        <v>453</v>
      </c>
    </row>
    <row r="12" spans="1:15" ht="9.75">
      <c r="A12" s="131" t="s">
        <v>207</v>
      </c>
      <c r="B12" s="144">
        <v>68.17</v>
      </c>
      <c r="C12" s="144">
        <v>77.260000000000005</v>
      </c>
      <c r="D12" s="144" t="s">
        <v>1</v>
      </c>
      <c r="E12" s="144" t="s">
        <v>1</v>
      </c>
      <c r="F12" s="144" t="s">
        <v>1</v>
      </c>
      <c r="G12" s="144" t="s">
        <v>1</v>
      </c>
      <c r="H12" s="144" t="s">
        <v>61</v>
      </c>
      <c r="I12" s="144">
        <v>0</v>
      </c>
      <c r="J12" s="144">
        <v>0</v>
      </c>
      <c r="K12" s="144">
        <v>0</v>
      </c>
      <c r="L12" s="144">
        <v>0</v>
      </c>
      <c r="M12" s="144">
        <v>0</v>
      </c>
      <c r="N12" s="144">
        <v>0</v>
      </c>
      <c r="O12" s="146" t="s">
        <v>381</v>
      </c>
    </row>
    <row r="13" spans="1:15" ht="9.75">
      <c r="A13" s="131" t="s">
        <v>208</v>
      </c>
      <c r="B13" s="144">
        <v>64.63</v>
      </c>
      <c r="C13" s="144">
        <v>61.86</v>
      </c>
      <c r="D13" s="144">
        <v>63.42</v>
      </c>
      <c r="E13" s="144">
        <v>62.23</v>
      </c>
      <c r="F13" s="144">
        <v>58.76</v>
      </c>
      <c r="G13" s="144">
        <v>52.22</v>
      </c>
      <c r="H13" s="144">
        <v>48.55</v>
      </c>
      <c r="I13" s="144">
        <v>53.286822000000001</v>
      </c>
      <c r="J13" s="144">
        <v>51.607011999999997</v>
      </c>
      <c r="K13" s="144">
        <v>49.643492999999999</v>
      </c>
      <c r="L13" s="144">
        <v>43.589471000000003</v>
      </c>
      <c r="M13" s="144">
        <v>42.454787000000003</v>
      </c>
      <c r="N13" s="144">
        <v>41.305844999999998</v>
      </c>
      <c r="O13" s="146" t="s">
        <v>382</v>
      </c>
    </row>
    <row r="14" spans="1:15" ht="9.75">
      <c r="A14" s="131" t="s">
        <v>209</v>
      </c>
      <c r="B14" s="144" t="s">
        <v>1</v>
      </c>
      <c r="C14" s="144" t="s">
        <v>1</v>
      </c>
      <c r="D14" s="144" t="s">
        <v>1</v>
      </c>
      <c r="E14" s="144" t="s">
        <v>1</v>
      </c>
      <c r="F14" s="144" t="s">
        <v>1</v>
      </c>
      <c r="G14" s="144" t="s">
        <v>1</v>
      </c>
      <c r="H14" s="144" t="s">
        <v>61</v>
      </c>
      <c r="I14" s="144">
        <v>0</v>
      </c>
      <c r="J14" s="144">
        <v>0</v>
      </c>
      <c r="K14" s="144">
        <v>0</v>
      </c>
      <c r="L14" s="144">
        <v>0</v>
      </c>
      <c r="M14" s="144">
        <v>0</v>
      </c>
      <c r="N14" s="144">
        <v>0</v>
      </c>
      <c r="O14" s="146" t="s">
        <v>383</v>
      </c>
    </row>
    <row r="15" spans="1:15" ht="9.75">
      <c r="A15" s="126" t="s">
        <v>210</v>
      </c>
      <c r="B15" s="144">
        <v>5715.17</v>
      </c>
      <c r="C15" s="144">
        <v>5881.75</v>
      </c>
      <c r="D15" s="144">
        <v>5926.44</v>
      </c>
      <c r="E15" s="144">
        <v>6259.93</v>
      </c>
      <c r="F15" s="144">
        <v>6655.42</v>
      </c>
      <c r="G15" s="144">
        <v>6687.58</v>
      </c>
      <c r="H15" s="144">
        <v>6637.02</v>
      </c>
      <c r="I15" s="144">
        <v>6398.2212091479996</v>
      </c>
      <c r="J15" s="144">
        <v>6122.7868185809994</v>
      </c>
      <c r="K15" s="144">
        <v>6091.3251902250004</v>
      </c>
      <c r="L15" s="144">
        <v>6953.9339920191605</v>
      </c>
      <c r="M15" s="144">
        <v>8331.3940356316507</v>
      </c>
      <c r="N15" s="144">
        <v>8369.6772362351003</v>
      </c>
      <c r="O15" s="145" t="s">
        <v>1006</v>
      </c>
    </row>
    <row r="16" spans="1:15" ht="9.75">
      <c r="A16" s="131" t="s">
        <v>211</v>
      </c>
      <c r="B16" s="144">
        <v>1481.36</v>
      </c>
      <c r="C16" s="144">
        <v>1541.6</v>
      </c>
      <c r="D16" s="144">
        <v>1526.85</v>
      </c>
      <c r="E16" s="144">
        <v>1476.14</v>
      </c>
      <c r="F16" s="144">
        <v>1225.03</v>
      </c>
      <c r="G16" s="144">
        <v>1118.25</v>
      </c>
      <c r="H16" s="144">
        <v>1031.75</v>
      </c>
      <c r="I16" s="144">
        <v>795.52678211800003</v>
      </c>
      <c r="J16" s="144">
        <v>687.11609479100002</v>
      </c>
      <c r="K16" s="144">
        <v>577.44361339499994</v>
      </c>
      <c r="L16" s="144">
        <v>2926.6795304400002</v>
      </c>
      <c r="M16" s="144">
        <v>2799.934183798</v>
      </c>
      <c r="N16" s="144">
        <v>2780.8349143229998</v>
      </c>
      <c r="O16" s="146" t="s">
        <v>384</v>
      </c>
    </row>
    <row r="17" spans="1:15" ht="9.75">
      <c r="A17" s="131" t="s">
        <v>212</v>
      </c>
      <c r="B17" s="144">
        <v>3860.64</v>
      </c>
      <c r="C17" s="144">
        <v>3981.74</v>
      </c>
      <c r="D17" s="144">
        <v>4022.26</v>
      </c>
      <c r="E17" s="144">
        <v>4379.41</v>
      </c>
      <c r="F17" s="144">
        <v>5041.57</v>
      </c>
      <c r="G17" s="144">
        <v>5204.47</v>
      </c>
      <c r="H17" s="144">
        <v>5249.19</v>
      </c>
      <c r="I17" s="144">
        <v>5383.3306690299996</v>
      </c>
      <c r="J17" s="144">
        <v>5225.0011607899996</v>
      </c>
      <c r="K17" s="144">
        <v>5404.0713478300004</v>
      </c>
      <c r="L17" s="144">
        <v>3921.0898045791596</v>
      </c>
      <c r="M17" s="144">
        <v>5425.7406618336508</v>
      </c>
      <c r="N17" s="144">
        <v>5490.2698559121</v>
      </c>
      <c r="O17" s="146" t="s">
        <v>212</v>
      </c>
    </row>
    <row r="18" spans="1:15" ht="10.5" thickBot="1">
      <c r="A18" s="131" t="s">
        <v>213</v>
      </c>
      <c r="B18" s="144">
        <v>373.18</v>
      </c>
      <c r="C18" s="144">
        <v>358.41</v>
      </c>
      <c r="D18" s="144">
        <v>377.32</v>
      </c>
      <c r="E18" s="144">
        <v>404.38</v>
      </c>
      <c r="F18" s="144">
        <v>388.82</v>
      </c>
      <c r="G18" s="144">
        <v>370.57</v>
      </c>
      <c r="H18" s="144">
        <v>356.08</v>
      </c>
      <c r="I18" s="144">
        <v>219.36375799999999</v>
      </c>
      <c r="J18" s="144">
        <v>210.66956300000001</v>
      </c>
      <c r="K18" s="144">
        <v>109.81022900000001</v>
      </c>
      <c r="L18" s="144">
        <v>106.16465700000001</v>
      </c>
      <c r="M18" s="144">
        <v>105.71919</v>
      </c>
      <c r="N18" s="144">
        <v>98.572466000000006</v>
      </c>
      <c r="O18" s="132" t="s">
        <v>385</v>
      </c>
    </row>
    <row r="19" spans="1:15" ht="9.75" thickBot="1">
      <c r="A19" s="573"/>
      <c r="B19" s="574"/>
      <c r="C19" s="574"/>
      <c r="D19" s="574"/>
      <c r="E19" s="574"/>
      <c r="F19" s="574"/>
      <c r="G19" s="574"/>
      <c r="H19" s="574"/>
      <c r="I19" s="574"/>
      <c r="J19" s="574"/>
      <c r="K19" s="574"/>
      <c r="L19" s="574"/>
      <c r="M19" s="574"/>
      <c r="N19" s="574"/>
      <c r="O19" s="575"/>
    </row>
  </sheetData>
  <customSheetViews>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2">
    <mergeCell ref="A1:O1"/>
    <mergeCell ref="A19:O1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3"/>
  <sheetViews>
    <sheetView workbookViewId="0">
      <selection activeCell="B2" sqref="B1:G1048576"/>
    </sheetView>
  </sheetViews>
  <sheetFormatPr defaultColWidth="9.140625" defaultRowHeight="9"/>
  <cols>
    <col min="1" max="1" width="11.28515625" style="3" customWidth="1"/>
    <col min="2" max="2" width="7.140625" style="3" customWidth="1"/>
    <col min="3" max="3" width="8.5703125" style="3" bestFit="1" customWidth="1"/>
    <col min="4" max="14" width="7.140625" style="3" customWidth="1"/>
    <col min="15" max="16384" width="9.140625" style="3"/>
  </cols>
  <sheetData>
    <row r="1" spans="1:14" s="1" customFormat="1" ht="24.75" customHeight="1" thickBot="1">
      <c r="A1" s="595" t="s">
        <v>1365</v>
      </c>
      <c r="B1" s="597"/>
      <c r="C1" s="597"/>
      <c r="D1" s="597"/>
      <c r="E1" s="597"/>
      <c r="F1" s="597"/>
      <c r="G1" s="597"/>
      <c r="H1" s="597"/>
      <c r="I1" s="597"/>
      <c r="J1" s="500"/>
      <c r="K1" s="500"/>
      <c r="L1" s="500"/>
      <c r="M1" s="500"/>
      <c r="N1" s="500"/>
    </row>
    <row r="2" spans="1:14" s="360" customFormat="1" ht="18.75" thickBot="1">
      <c r="A2" s="22" t="s">
        <v>1372</v>
      </c>
      <c r="B2" s="408">
        <v>42186</v>
      </c>
      <c r="C2" s="408">
        <v>42217</v>
      </c>
      <c r="D2" s="408">
        <v>42248</v>
      </c>
      <c r="E2" s="408">
        <v>42278</v>
      </c>
      <c r="F2" s="409" t="s">
        <v>7</v>
      </c>
      <c r="G2" s="408">
        <v>42339</v>
      </c>
      <c r="H2" s="408">
        <v>42370</v>
      </c>
      <c r="I2" s="509">
        <v>42401</v>
      </c>
      <c r="J2" s="410">
        <v>42430</v>
      </c>
      <c r="K2" s="410">
        <v>42461</v>
      </c>
      <c r="L2" s="410">
        <v>42491</v>
      </c>
      <c r="M2" s="410">
        <v>42522</v>
      </c>
      <c r="N2" s="410">
        <v>42552</v>
      </c>
    </row>
    <row r="3" spans="1:14" ht="9.75">
      <c r="A3" s="121" t="s">
        <v>479</v>
      </c>
      <c r="B3" s="122">
        <v>0.88429999999999997</v>
      </c>
      <c r="C3" s="122">
        <v>0.873</v>
      </c>
      <c r="D3" s="122">
        <v>0.87849999999999995</v>
      </c>
      <c r="E3" s="122">
        <v>0.88039999999999996</v>
      </c>
      <c r="F3" s="122">
        <v>0.87309999999999999</v>
      </c>
      <c r="G3" s="122">
        <v>0.90529999999999999</v>
      </c>
      <c r="H3" s="122">
        <v>0.91449999999999998</v>
      </c>
      <c r="I3" s="473">
        <v>0.90725041255038497</v>
      </c>
      <c r="J3" s="510">
        <v>0.91282268094228214</v>
      </c>
      <c r="K3" s="510">
        <v>0.92264986346851907</v>
      </c>
      <c r="L3" s="510">
        <v>0.9241388620819917</v>
      </c>
      <c r="M3" s="510">
        <v>0.9201565074619622</v>
      </c>
      <c r="N3" s="510">
        <v>0.92805976483525221</v>
      </c>
    </row>
    <row r="4" spans="1:14" s="518" customFormat="1" ht="9.75">
      <c r="A4" s="121" t="s">
        <v>478</v>
      </c>
      <c r="B4" s="124">
        <v>3.86</v>
      </c>
      <c r="C4" s="143">
        <v>4</v>
      </c>
      <c r="D4" s="124">
        <v>3.74</v>
      </c>
      <c r="E4" s="124">
        <v>3.31</v>
      </c>
      <c r="F4" s="124">
        <v>2.87</v>
      </c>
      <c r="G4" s="124">
        <v>2.71</v>
      </c>
      <c r="H4" s="124">
        <v>3.06</v>
      </c>
      <c r="I4" s="143">
        <v>2.3576836650178232</v>
      </c>
      <c r="J4" s="143">
        <v>2.0977962142657565</v>
      </c>
      <c r="K4" s="524">
        <v>1.8351118349088398</v>
      </c>
      <c r="L4" s="524">
        <v>1.8491250925395726</v>
      </c>
      <c r="M4" s="524">
        <v>1.7969067894620101</v>
      </c>
      <c r="N4" s="524">
        <v>1.7575760367251925</v>
      </c>
    </row>
    <row r="5" spans="1:14" ht="10.5" thickBot="1">
      <c r="A5" s="121" t="s">
        <v>480</v>
      </c>
      <c r="B5" s="122">
        <v>5.0991999999999997</v>
      </c>
      <c r="C5" s="122">
        <v>4.9005999999999998</v>
      </c>
      <c r="D5" s="122">
        <v>5.3353999999999999</v>
      </c>
      <c r="E5" s="122">
        <v>5.7095000000000002</v>
      </c>
      <c r="F5" s="122">
        <v>6.2051999999999996</v>
      </c>
      <c r="G5" s="122">
        <v>6.4926000000000004</v>
      </c>
      <c r="H5" s="122">
        <v>5.7584</v>
      </c>
      <c r="I5" s="473">
        <v>6.9322333660237785</v>
      </c>
      <c r="J5" s="510">
        <v>7.5632941666568199</v>
      </c>
      <c r="K5" s="510">
        <v>9.1300973222060886</v>
      </c>
      <c r="L5" s="510">
        <v>9.0106868672601745</v>
      </c>
      <c r="M5" s="510">
        <v>9.0867154215076482</v>
      </c>
      <c r="N5" s="510">
        <v>8.5637399348610934</v>
      </c>
    </row>
    <row r="6" spans="1:14" ht="9.75" thickBot="1">
      <c r="A6" s="604"/>
      <c r="B6" s="606"/>
      <c r="C6" s="574"/>
      <c r="D6" s="574"/>
      <c r="E6" s="574"/>
      <c r="F6" s="574"/>
      <c r="G6" s="574"/>
      <c r="H6" s="574"/>
      <c r="I6" s="574"/>
      <c r="J6" s="499"/>
      <c r="K6" s="499"/>
      <c r="L6" s="499"/>
      <c r="M6" s="499"/>
      <c r="N6" s="499"/>
    </row>
    <row r="7" spans="1:14">
      <c r="A7" s="68"/>
      <c r="B7" s="68"/>
      <c r="C7" s="68"/>
    </row>
    <row r="8" spans="1:14">
      <c r="A8" s="68"/>
      <c r="B8" s="68"/>
      <c r="C8" s="68"/>
    </row>
    <row r="9" spans="1:14">
      <c r="A9" s="68"/>
      <c r="B9" s="68"/>
      <c r="C9" s="68"/>
    </row>
    <row r="10" spans="1:14">
      <c r="A10" s="68"/>
      <c r="B10" s="68"/>
      <c r="C10" s="68"/>
    </row>
    <row r="11" spans="1:14">
      <c r="A11" s="68"/>
      <c r="B11" s="68"/>
      <c r="C11" s="68"/>
    </row>
    <row r="12" spans="1:14">
      <c r="A12" s="68"/>
      <c r="B12" s="68"/>
      <c r="C12" s="68"/>
    </row>
    <row r="13" spans="1:14">
      <c r="A13" s="68"/>
      <c r="B13" s="68"/>
      <c r="C13" s="68"/>
    </row>
  </sheetData>
  <customSheetViews>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I1"/>
    <mergeCell ref="A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activeCell="C34" sqref="C34"/>
    </sheetView>
  </sheetViews>
  <sheetFormatPr defaultRowHeight="15"/>
  <cols>
    <col min="1" max="1" width="3.28515625" style="441"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453" t="s">
        <v>1439</v>
      </c>
      <c r="D1" s="453"/>
      <c r="E1" s="454" t="s">
        <v>1440</v>
      </c>
    </row>
    <row r="2" spans="3:5">
      <c r="C2" s="455"/>
      <c r="D2" s="455"/>
      <c r="E2" s="455"/>
    </row>
    <row r="3" spans="3:5" ht="18.75">
      <c r="C3" s="456" t="s">
        <v>1443</v>
      </c>
      <c r="D3" s="456"/>
      <c r="E3" s="456" t="s">
        <v>1475</v>
      </c>
    </row>
    <row r="4" spans="3:5" ht="18.75">
      <c r="C4" s="456"/>
      <c r="D4" s="456"/>
      <c r="E4" s="456"/>
    </row>
    <row r="5" spans="3:5">
      <c r="C5" s="457" t="s">
        <v>1476</v>
      </c>
      <c r="D5" s="457"/>
      <c r="E5" s="458" t="s">
        <v>1477</v>
      </c>
    </row>
    <row r="6" spans="3:5" ht="56.25">
      <c r="C6" s="459" t="s">
        <v>1478</v>
      </c>
      <c r="D6" s="459"/>
      <c r="E6" s="460" t="s">
        <v>1479</v>
      </c>
    </row>
    <row r="7" spans="3:5">
      <c r="C7" s="461"/>
      <c r="D7" s="461"/>
      <c r="E7" s="462"/>
    </row>
    <row r="8" spans="3:5">
      <c r="C8" s="457" t="s">
        <v>1480</v>
      </c>
      <c r="D8" s="457"/>
      <c r="E8" s="458" t="s">
        <v>1481</v>
      </c>
    </row>
    <row r="9" spans="3:5" ht="56.25">
      <c r="C9" s="459" t="s">
        <v>1482</v>
      </c>
      <c r="D9" s="459"/>
      <c r="E9" s="460" t="s">
        <v>1483</v>
      </c>
    </row>
    <row r="10" spans="3:5">
      <c r="C10" s="462"/>
      <c r="D10" s="462"/>
      <c r="E10" s="462"/>
    </row>
    <row r="11" spans="3:5">
      <c r="C11" s="457" t="s">
        <v>1484</v>
      </c>
      <c r="D11" s="457"/>
      <c r="E11" s="458" t="s">
        <v>1485</v>
      </c>
    </row>
    <row r="12" spans="3:5" ht="45">
      <c r="C12" s="459" t="s">
        <v>1486</v>
      </c>
      <c r="D12" s="459"/>
      <c r="E12" s="460" t="s">
        <v>1487</v>
      </c>
    </row>
    <row r="13" spans="3:5">
      <c r="C13" s="461"/>
      <c r="D13" s="461"/>
      <c r="E13" s="462"/>
    </row>
    <row r="14" spans="3:5">
      <c r="C14" s="457" t="s">
        <v>1488</v>
      </c>
      <c r="D14" s="457"/>
      <c r="E14" s="458" t="s">
        <v>1489</v>
      </c>
    </row>
    <row r="15" spans="3:5" ht="56.25">
      <c r="C15" s="459" t="s">
        <v>1490</v>
      </c>
      <c r="D15" s="459"/>
      <c r="E15" s="460" t="s">
        <v>1491</v>
      </c>
    </row>
    <row r="16" spans="3:5">
      <c r="C16" s="462"/>
      <c r="D16" s="462"/>
      <c r="E16" s="462"/>
    </row>
    <row r="17" spans="3:5">
      <c r="C17" s="457" t="s">
        <v>1492</v>
      </c>
      <c r="D17" s="457"/>
      <c r="E17" s="458" t="s">
        <v>1493</v>
      </c>
    </row>
    <row r="18" spans="3:5" ht="56.25">
      <c r="C18" s="459" t="s">
        <v>1494</v>
      </c>
      <c r="D18" s="459"/>
      <c r="E18" s="460" t="s">
        <v>1495</v>
      </c>
    </row>
    <row r="19" spans="3:5">
      <c r="C19" s="462"/>
      <c r="D19" s="462"/>
      <c r="E19" s="462"/>
    </row>
    <row r="20" spans="3:5">
      <c r="C20" s="457" t="s">
        <v>1496</v>
      </c>
      <c r="D20" s="457"/>
      <c r="E20" s="458" t="s">
        <v>1497</v>
      </c>
    </row>
    <row r="21" spans="3:5" ht="45">
      <c r="C21" s="459" t="s">
        <v>1498</v>
      </c>
      <c r="D21" s="459"/>
      <c r="E21" s="460" t="s">
        <v>1499</v>
      </c>
    </row>
    <row r="22" spans="3:5">
      <c r="C22" s="462"/>
      <c r="D22" s="462"/>
      <c r="E22" s="462"/>
    </row>
    <row r="23" spans="3:5">
      <c r="C23" s="457" t="s">
        <v>1500</v>
      </c>
      <c r="D23" s="457"/>
      <c r="E23" s="458" t="s">
        <v>1501</v>
      </c>
    </row>
    <row r="24" spans="3:5" ht="22.5">
      <c r="C24" s="459" t="s">
        <v>1502</v>
      </c>
      <c r="D24" s="459"/>
      <c r="E24" s="460" t="s">
        <v>1503</v>
      </c>
    </row>
    <row r="25" spans="3:5">
      <c r="C25" s="462"/>
      <c r="D25" s="462"/>
      <c r="E25" s="462"/>
    </row>
    <row r="26" spans="3:5">
      <c r="C26" s="457" t="s">
        <v>1504</v>
      </c>
      <c r="D26" s="457"/>
      <c r="E26" s="458" t="s">
        <v>1505</v>
      </c>
    </row>
    <row r="27" spans="3:5" ht="45">
      <c r="C27" s="459" t="s">
        <v>1506</v>
      </c>
      <c r="D27" s="459"/>
      <c r="E27" s="460" t="s">
        <v>1507</v>
      </c>
    </row>
    <row r="28" spans="3:5">
      <c r="C28" s="462"/>
      <c r="D28" s="462"/>
      <c r="E28" s="462"/>
    </row>
    <row r="29" spans="3:5">
      <c r="C29" s="457" t="s">
        <v>1508</v>
      </c>
      <c r="D29" s="457"/>
      <c r="E29" s="458" t="s">
        <v>1509</v>
      </c>
    </row>
    <row r="30" spans="3:5" ht="33.75">
      <c r="C30" s="459" t="s">
        <v>1510</v>
      </c>
      <c r="D30" s="459"/>
      <c r="E30" s="460" t="s">
        <v>1511</v>
      </c>
    </row>
    <row r="31" spans="3:5">
      <c r="C31" s="463"/>
      <c r="D31" s="463"/>
      <c r="E31" s="462"/>
    </row>
    <row r="32" spans="3:5">
      <c r="C32" s="457" t="s">
        <v>1512</v>
      </c>
      <c r="D32" s="457"/>
      <c r="E32" s="458" t="s">
        <v>1513</v>
      </c>
    </row>
    <row r="33" spans="3:5" ht="67.5">
      <c r="C33" s="459" t="s">
        <v>1514</v>
      </c>
      <c r="D33" s="459"/>
      <c r="E33" s="460" t="s">
        <v>1515</v>
      </c>
    </row>
    <row r="34" spans="3:5">
      <c r="C34" s="464"/>
      <c r="D34" s="464"/>
      <c r="E34" s="464"/>
    </row>
    <row r="35" spans="3:5">
      <c r="C35" s="457" t="s">
        <v>1516</v>
      </c>
      <c r="D35" s="457"/>
      <c r="E35" s="458" t="s">
        <v>1517</v>
      </c>
    </row>
    <row r="36" spans="3:5" ht="56.25">
      <c r="C36" s="459" t="s">
        <v>1518</v>
      </c>
      <c r="D36" s="459"/>
      <c r="E36" s="460" t="s">
        <v>1519</v>
      </c>
    </row>
    <row r="37" spans="3:5">
      <c r="C37" s="464"/>
      <c r="D37" s="464"/>
      <c r="E37" s="464"/>
    </row>
    <row r="38" spans="3:5" ht="22.5">
      <c r="C38" s="457" t="s">
        <v>1520</v>
      </c>
      <c r="D38" s="457"/>
      <c r="E38" s="458" t="s">
        <v>1521</v>
      </c>
    </row>
    <row r="39" spans="3:5" ht="33.75">
      <c r="C39" s="459" t="s">
        <v>1522</v>
      </c>
      <c r="D39" s="459"/>
      <c r="E39" s="460" t="s">
        <v>1523</v>
      </c>
    </row>
    <row r="40" spans="3:5">
      <c r="C40" s="464"/>
      <c r="D40" s="464"/>
      <c r="E40" s="463"/>
    </row>
    <row r="41" spans="3:5">
      <c r="C41" s="465" t="s">
        <v>1524</v>
      </c>
      <c r="D41" s="465"/>
      <c r="E41" s="464"/>
    </row>
    <row r="42" spans="3:5">
      <c r="C42" s="465"/>
      <c r="D42" s="465"/>
      <c r="E42" s="464"/>
    </row>
    <row r="43" spans="3:5">
      <c r="C43" s="457" t="s">
        <v>1525</v>
      </c>
      <c r="D43" s="457"/>
      <c r="E43" s="458" t="s">
        <v>1526</v>
      </c>
    </row>
    <row r="44" spans="3:5" ht="45">
      <c r="C44" s="459" t="s">
        <v>1527</v>
      </c>
      <c r="D44" s="459"/>
      <c r="E44" s="460" t="s">
        <v>1528</v>
      </c>
    </row>
    <row r="45" spans="3:5">
      <c r="C45" s="464"/>
      <c r="D45" s="464"/>
      <c r="E45" s="460"/>
    </row>
    <row r="46" spans="3:5">
      <c r="C46" s="457" t="s">
        <v>1529</v>
      </c>
      <c r="D46" s="457"/>
      <c r="E46" s="458" t="s">
        <v>1530</v>
      </c>
    </row>
    <row r="47" spans="3:5" ht="45">
      <c r="C47" s="459" t="s">
        <v>1531</v>
      </c>
      <c r="D47" s="459"/>
      <c r="E47" s="460" t="s">
        <v>1532</v>
      </c>
    </row>
    <row r="48" spans="3:5">
      <c r="C48" s="464"/>
      <c r="D48" s="464"/>
      <c r="E48" s="463"/>
    </row>
    <row r="49" spans="3:5">
      <c r="C49" s="457" t="s">
        <v>1533</v>
      </c>
      <c r="D49" s="457"/>
      <c r="E49" s="458" t="s">
        <v>1534</v>
      </c>
    </row>
    <row r="50" spans="3:5" ht="33.75">
      <c r="C50" s="459" t="s">
        <v>1535</v>
      </c>
      <c r="D50" s="459"/>
      <c r="E50" s="460" t="s">
        <v>1536</v>
      </c>
    </row>
    <row r="51" spans="3:5">
      <c r="C51" s="464"/>
      <c r="D51" s="464"/>
      <c r="E51" s="463"/>
    </row>
    <row r="52" spans="3:5" ht="22.5">
      <c r="C52" s="457" t="s">
        <v>1537</v>
      </c>
      <c r="D52" s="457"/>
      <c r="E52" s="458" t="s">
        <v>1538</v>
      </c>
    </row>
    <row r="53" spans="3:5" ht="45">
      <c r="C53" s="459" t="s">
        <v>1539</v>
      </c>
      <c r="D53" s="459"/>
      <c r="E53" s="460" t="s">
        <v>1540</v>
      </c>
    </row>
    <row r="54" spans="3:5">
      <c r="C54" s="466"/>
      <c r="D54" s="466"/>
      <c r="E54" s="463"/>
    </row>
    <row r="55" spans="3:5">
      <c r="C55" s="457" t="s">
        <v>1541</v>
      </c>
      <c r="D55" s="457"/>
      <c r="E55" s="458" t="s">
        <v>1542</v>
      </c>
    </row>
    <row r="56" spans="3:5" ht="56.25">
      <c r="C56" s="459" t="s">
        <v>1543</v>
      </c>
      <c r="D56" s="459"/>
      <c r="E56" s="460" t="s">
        <v>1544</v>
      </c>
    </row>
    <row r="57" spans="3:5">
      <c r="C57" s="466"/>
      <c r="D57" s="466"/>
      <c r="E57" s="463"/>
    </row>
    <row r="58" spans="3:5">
      <c r="C58" s="457" t="s">
        <v>1545</v>
      </c>
      <c r="D58" s="457"/>
      <c r="E58" s="458" t="s">
        <v>1546</v>
      </c>
    </row>
    <row r="59" spans="3:5" ht="56.25">
      <c r="C59" s="459" t="s">
        <v>1547</v>
      </c>
      <c r="D59" s="459"/>
      <c r="E59" s="460" t="s">
        <v>1548</v>
      </c>
    </row>
    <row r="60" spans="3:5">
      <c r="C60" s="466"/>
      <c r="D60" s="466"/>
      <c r="E60" s="463"/>
    </row>
    <row r="61" spans="3:5">
      <c r="C61" s="457" t="s">
        <v>1549</v>
      </c>
      <c r="D61" s="457"/>
      <c r="E61" s="458" t="s">
        <v>1550</v>
      </c>
    </row>
    <row r="62" spans="3:5" ht="78.75">
      <c r="C62" s="459" t="s">
        <v>1551</v>
      </c>
      <c r="D62" s="459"/>
      <c r="E62" s="460" t="s">
        <v>1552</v>
      </c>
    </row>
    <row r="63" spans="3:5">
      <c r="C63" s="466"/>
      <c r="D63" s="466"/>
      <c r="E63" s="463"/>
    </row>
    <row r="64" spans="3:5">
      <c r="C64" s="457" t="s">
        <v>1553</v>
      </c>
      <c r="D64" s="457"/>
      <c r="E64" s="458" t="s">
        <v>1554</v>
      </c>
    </row>
    <row r="65" spans="3:5" ht="56.25">
      <c r="C65" s="459" t="s">
        <v>1555</v>
      </c>
      <c r="D65" s="459"/>
      <c r="E65" s="460" t="s">
        <v>1556</v>
      </c>
    </row>
    <row r="66" spans="3:5">
      <c r="C66" s="466"/>
      <c r="D66" s="466"/>
      <c r="E66" s="464"/>
    </row>
    <row r="67" spans="3:5">
      <c r="C67" s="457" t="s">
        <v>1557</v>
      </c>
      <c r="D67" s="457"/>
      <c r="E67" s="458" t="s">
        <v>1558</v>
      </c>
    </row>
    <row r="68" spans="3:5" ht="45">
      <c r="C68" s="459" t="s">
        <v>1559</v>
      </c>
      <c r="D68" s="459"/>
      <c r="E68" s="460" t="s">
        <v>1560</v>
      </c>
    </row>
    <row r="69" spans="3:5">
      <c r="C69" s="466"/>
      <c r="D69" s="466"/>
      <c r="E69" s="464"/>
    </row>
    <row r="70" spans="3:5">
      <c r="C70" s="457" t="s">
        <v>1561</v>
      </c>
      <c r="D70" s="457"/>
      <c r="E70" s="458" t="s">
        <v>1562</v>
      </c>
    </row>
    <row r="71" spans="3:5" ht="45">
      <c r="C71" s="459" t="s">
        <v>1563</v>
      </c>
      <c r="D71" s="459"/>
      <c r="E71" s="460" t="s">
        <v>1564</v>
      </c>
    </row>
    <row r="72" spans="3:5">
      <c r="C72" s="466"/>
      <c r="D72" s="466"/>
      <c r="E72" s="464"/>
    </row>
    <row r="73" spans="3:5">
      <c r="C73" s="457" t="s">
        <v>1565</v>
      </c>
      <c r="D73" s="457"/>
      <c r="E73" s="458" t="s">
        <v>1565</v>
      </c>
    </row>
    <row r="74" spans="3:5" ht="56.25">
      <c r="C74" s="459" t="s">
        <v>1566</v>
      </c>
      <c r="D74" s="459"/>
      <c r="E74" s="460" t="s">
        <v>1567</v>
      </c>
    </row>
    <row r="75" spans="3:5">
      <c r="C75" s="466"/>
      <c r="D75" s="466"/>
      <c r="E75" s="463"/>
    </row>
    <row r="76" spans="3:5">
      <c r="C76" s="465" t="s">
        <v>1568</v>
      </c>
      <c r="D76" s="465"/>
      <c r="E76" s="464"/>
    </row>
    <row r="77" spans="3:5">
      <c r="C77" s="465"/>
      <c r="D77" s="465"/>
      <c r="E77" s="464"/>
    </row>
    <row r="78" spans="3:5">
      <c r="C78" s="457" t="s">
        <v>1569</v>
      </c>
      <c r="D78" s="457"/>
      <c r="E78" s="458" t="s">
        <v>1570</v>
      </c>
    </row>
    <row r="79" spans="3:5" ht="45">
      <c r="C79" s="459" t="s">
        <v>1571</v>
      </c>
      <c r="D79" s="459"/>
      <c r="E79" s="460" t="s">
        <v>1572</v>
      </c>
    </row>
    <row r="80" spans="3:5">
      <c r="C80" s="459"/>
      <c r="D80" s="459"/>
      <c r="E80" s="463"/>
    </row>
    <row r="81" spans="3:5">
      <c r="C81" s="457" t="s">
        <v>1573</v>
      </c>
      <c r="D81" s="457"/>
      <c r="E81" s="458" t="s">
        <v>1573</v>
      </c>
    </row>
    <row r="82" spans="3:5" ht="22.5">
      <c r="C82" s="459" t="s">
        <v>1574</v>
      </c>
      <c r="D82" s="459"/>
      <c r="E82" s="460" t="s">
        <v>1575</v>
      </c>
    </row>
    <row r="83" spans="3:5">
      <c r="C83" s="459"/>
      <c r="D83" s="459"/>
      <c r="E83" s="467"/>
    </row>
    <row r="84" spans="3:5">
      <c r="C84" s="457" t="s">
        <v>1576</v>
      </c>
      <c r="D84" s="457"/>
      <c r="E84" s="458" t="s">
        <v>1576</v>
      </c>
    </row>
    <row r="85" spans="3:5" ht="78.75">
      <c r="C85" s="459" t="s">
        <v>1577</v>
      </c>
      <c r="D85" s="459"/>
      <c r="E85" s="460" t="s">
        <v>1578</v>
      </c>
    </row>
    <row r="86" spans="3:5">
      <c r="C86" s="459"/>
      <c r="D86" s="459"/>
      <c r="E86" s="467"/>
    </row>
    <row r="87" spans="3:5">
      <c r="C87" s="457" t="s">
        <v>1579</v>
      </c>
      <c r="D87" s="457"/>
      <c r="E87" s="458" t="s">
        <v>1579</v>
      </c>
    </row>
    <row r="88" spans="3:5" ht="90">
      <c r="C88" s="459" t="s">
        <v>1580</v>
      </c>
      <c r="D88" s="459"/>
      <c r="E88" s="460" t="s">
        <v>1581</v>
      </c>
    </row>
    <row r="89" spans="3:5">
      <c r="C89" s="459"/>
      <c r="D89" s="459"/>
      <c r="E89" s="467"/>
    </row>
    <row r="90" spans="3:5">
      <c r="C90" s="457" t="s">
        <v>1582</v>
      </c>
      <c r="D90" s="457"/>
      <c r="E90" s="468" t="s">
        <v>1583</v>
      </c>
    </row>
    <row r="91" spans="3:5" ht="101.25">
      <c r="C91" s="459" t="s">
        <v>1584</v>
      </c>
      <c r="D91" s="459"/>
      <c r="E91" s="460" t="s">
        <v>1585</v>
      </c>
    </row>
    <row r="92" spans="3:5">
      <c r="C92" s="459"/>
      <c r="D92" s="459"/>
      <c r="E92" s="467"/>
    </row>
    <row r="93" spans="3:5" ht="22.5">
      <c r="C93" s="457" t="s">
        <v>1586</v>
      </c>
      <c r="D93" s="457"/>
      <c r="E93" s="458" t="s">
        <v>1587</v>
      </c>
    </row>
    <row r="94" spans="3:5" ht="22.5">
      <c r="C94" s="459" t="s">
        <v>1588</v>
      </c>
      <c r="D94" s="459"/>
      <c r="E94" s="460" t="s">
        <v>1589</v>
      </c>
    </row>
    <row r="95" spans="3:5">
      <c r="C95" s="459"/>
      <c r="D95" s="459"/>
      <c r="E95" s="463"/>
    </row>
    <row r="96" spans="3:5">
      <c r="C96" s="465"/>
      <c r="D96" s="465"/>
      <c r="E96" s="469"/>
    </row>
    <row r="97" spans="3:5">
      <c r="C97" s="465" t="s">
        <v>1590</v>
      </c>
      <c r="D97" s="465"/>
      <c r="E97" s="469" t="s">
        <v>1591</v>
      </c>
    </row>
    <row r="98" spans="3:5">
      <c r="C98" s="465"/>
      <c r="D98" s="465"/>
      <c r="E98" s="463"/>
    </row>
    <row r="99" spans="3:5">
      <c r="C99" s="457" t="s">
        <v>1592</v>
      </c>
      <c r="D99" s="457"/>
      <c r="E99" s="458" t="s">
        <v>1592</v>
      </c>
    </row>
    <row r="100" spans="3:5" ht="78.75">
      <c r="C100" s="459" t="s">
        <v>1593</v>
      </c>
      <c r="D100" s="459"/>
      <c r="E100" s="460" t="s">
        <v>1594</v>
      </c>
    </row>
    <row r="101" spans="3:5">
      <c r="C101" s="459"/>
      <c r="D101" s="459"/>
      <c r="E101" s="467"/>
    </row>
    <row r="102" spans="3:5">
      <c r="C102" s="457" t="s">
        <v>1595</v>
      </c>
      <c r="D102" s="457"/>
      <c r="E102" s="458" t="s">
        <v>1596</v>
      </c>
    </row>
    <row r="103" spans="3:5" ht="33.75">
      <c r="C103" s="459" t="s">
        <v>1597</v>
      </c>
      <c r="D103" s="459"/>
      <c r="E103" s="460" t="s">
        <v>1598</v>
      </c>
    </row>
    <row r="104" spans="3:5">
      <c r="C104" s="459"/>
      <c r="D104" s="459"/>
      <c r="E104" s="467"/>
    </row>
    <row r="105" spans="3:5">
      <c r="C105" s="457" t="s">
        <v>1599</v>
      </c>
      <c r="D105" s="457"/>
      <c r="E105" s="458" t="s">
        <v>1600</v>
      </c>
    </row>
    <row r="106" spans="3:5" ht="33.75">
      <c r="C106" s="459" t="s">
        <v>1601</v>
      </c>
      <c r="D106" s="459"/>
      <c r="E106" s="460" t="s">
        <v>1602</v>
      </c>
    </row>
    <row r="107" spans="3:5">
      <c r="C107" s="459"/>
      <c r="D107" s="459"/>
      <c r="E107" s="467"/>
    </row>
    <row r="108" spans="3:5">
      <c r="C108" s="457" t="s">
        <v>1603</v>
      </c>
      <c r="D108" s="457"/>
      <c r="E108" s="458" t="s">
        <v>1603</v>
      </c>
    </row>
    <row r="109" spans="3:5" ht="67.5">
      <c r="C109" s="459" t="s">
        <v>1604</v>
      </c>
      <c r="D109" s="459"/>
      <c r="E109" s="460" t="s">
        <v>1605</v>
      </c>
    </row>
    <row r="110" spans="3:5">
      <c r="C110" s="459"/>
      <c r="D110" s="459"/>
      <c r="E110" s="467"/>
    </row>
    <row r="111" spans="3:5">
      <c r="C111" s="457" t="s">
        <v>1606</v>
      </c>
      <c r="D111" s="457"/>
      <c r="E111" s="458" t="s">
        <v>1607</v>
      </c>
    </row>
    <row r="112" spans="3:5" ht="33.75">
      <c r="C112" s="459" t="s">
        <v>1608</v>
      </c>
      <c r="D112" s="459"/>
      <c r="E112" s="460" t="s">
        <v>1609</v>
      </c>
    </row>
    <row r="113" spans="3:5">
      <c r="C113" s="459"/>
      <c r="D113" s="459"/>
      <c r="E113" s="467"/>
    </row>
    <row r="114" spans="3:5">
      <c r="C114" s="457" t="s">
        <v>1610</v>
      </c>
      <c r="D114" s="457"/>
      <c r="E114" s="458" t="s">
        <v>1611</v>
      </c>
    </row>
    <row r="115" spans="3:5" ht="33.75">
      <c r="C115" s="459" t="s">
        <v>1612</v>
      </c>
      <c r="D115" s="459"/>
      <c r="E115" s="460" t="s">
        <v>1613</v>
      </c>
    </row>
    <row r="116" spans="3:5">
      <c r="C116" s="459"/>
      <c r="D116" s="459"/>
      <c r="E116" s="467"/>
    </row>
    <row r="117" spans="3:5">
      <c r="C117" s="457" t="s">
        <v>1614</v>
      </c>
      <c r="D117" s="457"/>
      <c r="E117" s="458" t="s">
        <v>1615</v>
      </c>
    </row>
    <row r="118" spans="3:5" ht="101.25">
      <c r="C118" s="459" t="s">
        <v>1616</v>
      </c>
      <c r="D118" s="459"/>
      <c r="E118" s="460" t="s">
        <v>1617</v>
      </c>
    </row>
    <row r="119" spans="3:5">
      <c r="C119" s="459"/>
      <c r="D119" s="459"/>
      <c r="E119" s="467"/>
    </row>
    <row r="120" spans="3:5" ht="22.5">
      <c r="C120" s="457" t="s">
        <v>1618</v>
      </c>
      <c r="D120" s="457"/>
      <c r="E120" s="458" t="s">
        <v>1619</v>
      </c>
    </row>
    <row r="121" spans="3:5" ht="90">
      <c r="C121" s="459" t="s">
        <v>1620</v>
      </c>
      <c r="D121" s="459"/>
      <c r="E121" s="460" t="s">
        <v>1621</v>
      </c>
    </row>
    <row r="122" spans="3:5">
      <c r="C122" s="459"/>
      <c r="D122" s="459"/>
      <c r="E122" s="467"/>
    </row>
    <row r="123" spans="3:5">
      <c r="C123" s="457" t="s">
        <v>1622</v>
      </c>
      <c r="D123" s="457"/>
      <c r="E123" s="458" t="s">
        <v>1623</v>
      </c>
    </row>
    <row r="124" spans="3:5" ht="90">
      <c r="C124" s="459" t="s">
        <v>1624</v>
      </c>
      <c r="D124" s="459"/>
      <c r="E124" s="460" t="s">
        <v>1625</v>
      </c>
    </row>
    <row r="125" spans="3:5">
      <c r="C125" s="459"/>
      <c r="D125" s="459"/>
      <c r="E125" s="467"/>
    </row>
    <row r="126" spans="3:5">
      <c r="C126" s="457" t="s">
        <v>1626</v>
      </c>
      <c r="D126" s="457"/>
      <c r="E126" s="458" t="s">
        <v>1627</v>
      </c>
    </row>
    <row r="127" spans="3:5" ht="78.75">
      <c r="C127" s="459" t="s">
        <v>1628</v>
      </c>
      <c r="D127" s="459"/>
      <c r="E127" s="460" t="s">
        <v>1629</v>
      </c>
    </row>
    <row r="128" spans="3:5">
      <c r="C128" s="459"/>
      <c r="D128" s="459"/>
      <c r="E128" s="467"/>
    </row>
    <row r="129" spans="3:5">
      <c r="C129" s="457" t="s">
        <v>1590</v>
      </c>
      <c r="D129" s="457"/>
      <c r="E129" s="458" t="s">
        <v>1591</v>
      </c>
    </row>
    <row r="130" spans="3:5" ht="101.25">
      <c r="C130" s="459" t="s">
        <v>1630</v>
      </c>
      <c r="D130" s="459"/>
      <c r="E130" s="460" t="s">
        <v>1631</v>
      </c>
    </row>
    <row r="131" spans="3:5">
      <c r="C131" s="459"/>
      <c r="D131" s="459"/>
      <c r="E131" s="467"/>
    </row>
    <row r="132" spans="3:5">
      <c r="C132" s="457" t="s">
        <v>1632</v>
      </c>
      <c r="D132" s="457"/>
      <c r="E132" s="458" t="s">
        <v>1633</v>
      </c>
    </row>
    <row r="133" spans="3:5" ht="45">
      <c r="C133" s="459" t="s">
        <v>1634</v>
      </c>
      <c r="D133" s="459"/>
      <c r="E133" s="460" t="s">
        <v>1635</v>
      </c>
    </row>
    <row r="134" spans="3:5">
      <c r="C134" s="459"/>
      <c r="D134" s="459"/>
      <c r="E134" s="467"/>
    </row>
    <row r="135" spans="3:5" ht="22.5">
      <c r="C135" s="457" t="s">
        <v>1636</v>
      </c>
      <c r="D135" s="457"/>
      <c r="E135" s="458" t="s">
        <v>1637</v>
      </c>
    </row>
    <row r="136" spans="3:5" ht="45">
      <c r="C136" s="459" t="s">
        <v>1638</v>
      </c>
      <c r="D136" s="459"/>
      <c r="E136" s="460" t="s">
        <v>1639</v>
      </c>
    </row>
    <row r="137" spans="3:5">
      <c r="C137" s="459"/>
      <c r="D137" s="459"/>
      <c r="E137" s="467"/>
    </row>
    <row r="138" spans="3:5">
      <c r="C138" s="457" t="s">
        <v>1640</v>
      </c>
      <c r="D138" s="457"/>
      <c r="E138" s="458" t="s">
        <v>1640</v>
      </c>
    </row>
    <row r="139" spans="3:5" ht="45">
      <c r="C139" s="459" t="s">
        <v>1641</v>
      </c>
      <c r="D139" s="459"/>
      <c r="E139" s="460" t="s">
        <v>1642</v>
      </c>
    </row>
    <row r="140" spans="3:5">
      <c r="C140" s="459"/>
      <c r="D140" s="459"/>
      <c r="E140" s="467"/>
    </row>
    <row r="141" spans="3:5">
      <c r="C141" s="457" t="s">
        <v>1643</v>
      </c>
      <c r="D141" s="457"/>
      <c r="E141" s="458" t="s">
        <v>1643</v>
      </c>
    </row>
    <row r="142" spans="3:5" ht="33.75">
      <c r="C142" s="459" t="s">
        <v>1644</v>
      </c>
      <c r="D142" s="459"/>
      <c r="E142" s="460" t="s">
        <v>1645</v>
      </c>
    </row>
    <row r="143" spans="3:5">
      <c r="C143" s="459"/>
      <c r="D143" s="459"/>
      <c r="E143" s="467"/>
    </row>
    <row r="144" spans="3:5">
      <c r="C144" s="457" t="s">
        <v>1646</v>
      </c>
      <c r="D144" s="457"/>
      <c r="E144" s="458" t="s">
        <v>1647</v>
      </c>
    </row>
    <row r="145" spans="3:5" ht="22.5">
      <c r="C145" s="459" t="s">
        <v>1648</v>
      </c>
      <c r="D145" s="459"/>
      <c r="E145" s="460" t="s">
        <v>1649</v>
      </c>
    </row>
    <row r="146" spans="3:5">
      <c r="C146" s="459"/>
      <c r="D146" s="459"/>
      <c r="E146" s="467"/>
    </row>
    <row r="147" spans="3:5">
      <c r="C147" s="457" t="s">
        <v>1650</v>
      </c>
      <c r="D147" s="457"/>
      <c r="E147" s="458" t="s">
        <v>1651</v>
      </c>
    </row>
    <row r="148" spans="3:5" ht="45">
      <c r="C148" s="459" t="s">
        <v>1652</v>
      </c>
      <c r="D148" s="459"/>
      <c r="E148" s="460" t="s">
        <v>1653</v>
      </c>
    </row>
    <row r="149" spans="3:5">
      <c r="C149" s="459"/>
      <c r="D149" s="459"/>
      <c r="E149" s="467"/>
    </row>
    <row r="150" spans="3:5" ht="22.5">
      <c r="C150" s="457" t="s">
        <v>1654</v>
      </c>
      <c r="D150" s="457"/>
      <c r="E150" s="458" t="s">
        <v>1655</v>
      </c>
    </row>
    <row r="151" spans="3:5" ht="22.5">
      <c r="C151" s="459" t="s">
        <v>1656</v>
      </c>
      <c r="D151" s="459"/>
      <c r="E151" s="460" t="s">
        <v>1657</v>
      </c>
    </row>
    <row r="152" spans="3:5">
      <c r="C152" s="459"/>
      <c r="D152" s="459"/>
      <c r="E152" s="467"/>
    </row>
    <row r="153" spans="3:5" ht="22.5">
      <c r="C153" s="457" t="s">
        <v>1658</v>
      </c>
      <c r="D153" s="457"/>
      <c r="E153" s="458" t="s">
        <v>1659</v>
      </c>
    </row>
    <row r="154" spans="3:5" ht="22.5">
      <c r="C154" s="459" t="s">
        <v>1660</v>
      </c>
      <c r="D154" s="459"/>
      <c r="E154" s="460" t="s">
        <v>1661</v>
      </c>
    </row>
    <row r="155" spans="3:5">
      <c r="C155" s="459"/>
      <c r="D155" s="459"/>
      <c r="E155" s="467"/>
    </row>
    <row r="156" spans="3:5">
      <c r="C156" s="457" t="s">
        <v>1662</v>
      </c>
      <c r="D156" s="457"/>
      <c r="E156" s="458" t="s">
        <v>1662</v>
      </c>
    </row>
    <row r="157" spans="3:5" ht="56.25">
      <c r="C157" s="459" t="s">
        <v>1663</v>
      </c>
      <c r="D157" s="459"/>
      <c r="E157" s="460" t="s">
        <v>1664</v>
      </c>
    </row>
    <row r="158" spans="3:5">
      <c r="C158" s="459"/>
      <c r="D158" s="459"/>
      <c r="E158" s="467"/>
    </row>
    <row r="159" spans="3:5">
      <c r="C159" s="457" t="s">
        <v>1665</v>
      </c>
      <c r="D159" s="457"/>
      <c r="E159" s="458" t="s">
        <v>1666</v>
      </c>
    </row>
    <row r="160" spans="3:5" ht="101.25">
      <c r="C160" s="459" t="s">
        <v>1667</v>
      </c>
      <c r="D160" s="459"/>
      <c r="E160" s="460" t="s">
        <v>1668</v>
      </c>
    </row>
    <row r="161" spans="3:5">
      <c r="C161" s="459"/>
      <c r="D161" s="459"/>
      <c r="E161" s="467"/>
    </row>
    <row r="162" spans="3:5">
      <c r="C162" s="457" t="s">
        <v>1669</v>
      </c>
      <c r="D162" s="457"/>
      <c r="E162" s="458" t="s">
        <v>1670</v>
      </c>
    </row>
    <row r="163" spans="3:5" ht="33.75">
      <c r="C163" s="459" t="s">
        <v>1671</v>
      </c>
      <c r="D163" s="459"/>
      <c r="E163" s="460" t="s">
        <v>1672</v>
      </c>
    </row>
    <row r="164" spans="3:5">
      <c r="C164" s="459"/>
      <c r="D164" s="459"/>
      <c r="E164" s="467"/>
    </row>
    <row r="165" spans="3:5">
      <c r="C165" s="457" t="s">
        <v>1673</v>
      </c>
      <c r="D165" s="457"/>
      <c r="E165" s="458" t="s">
        <v>1674</v>
      </c>
    </row>
    <row r="166" spans="3:5" ht="45">
      <c r="C166" s="459" t="s">
        <v>1675</v>
      </c>
      <c r="D166" s="459"/>
      <c r="E166" s="460" t="s">
        <v>1676</v>
      </c>
    </row>
    <row r="168" spans="3:5">
      <c r="C168" s="470"/>
      <c r="D168" s="470"/>
    </row>
  </sheetData>
  <customSheetViews>
    <customSheetView guid="{A346EDBB-8F5D-48AE-8CF0-8B5C084A1557}"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34"/>
  <sheetViews>
    <sheetView workbookViewId="0">
      <selection activeCell="B2" sqref="B1:G1048576"/>
    </sheetView>
  </sheetViews>
  <sheetFormatPr defaultColWidth="9.140625" defaultRowHeight="9"/>
  <cols>
    <col min="1" max="1" width="31.28515625" style="3" customWidth="1"/>
    <col min="2" max="14" width="8.5703125" style="3" customWidth="1"/>
    <col min="15" max="15" width="30.140625" style="3" bestFit="1" customWidth="1"/>
    <col min="16" max="16384" width="9.140625" style="3"/>
  </cols>
  <sheetData>
    <row r="1" spans="1:16" s="1" customFormat="1" ht="31.5" customHeight="1" thickBot="1">
      <c r="A1" s="602" t="s">
        <v>1366</v>
      </c>
      <c r="B1" s="603"/>
      <c r="C1" s="603"/>
      <c r="D1" s="603"/>
      <c r="E1" s="603"/>
      <c r="F1" s="603"/>
      <c r="G1" s="603"/>
      <c r="H1" s="603"/>
      <c r="I1" s="603"/>
      <c r="J1" s="603"/>
      <c r="K1" s="603"/>
      <c r="L1" s="603"/>
      <c r="M1" s="603"/>
      <c r="N1" s="603"/>
      <c r="O1" s="603"/>
    </row>
    <row r="2" spans="1:16" s="4" customFormat="1" ht="9.75" thickBot="1">
      <c r="A2" s="22" t="s">
        <v>6</v>
      </c>
      <c r="B2" s="407">
        <v>42186</v>
      </c>
      <c r="C2" s="407">
        <v>42217</v>
      </c>
      <c r="D2" s="407">
        <v>42248</v>
      </c>
      <c r="E2" s="407">
        <v>42278</v>
      </c>
      <c r="F2" s="407" t="s">
        <v>7</v>
      </c>
      <c r="G2" s="407">
        <v>42339</v>
      </c>
      <c r="H2" s="407">
        <v>42370</v>
      </c>
      <c r="I2" s="407">
        <v>42401</v>
      </c>
      <c r="J2" s="407">
        <v>42430</v>
      </c>
      <c r="K2" s="407">
        <v>42461</v>
      </c>
      <c r="L2" s="407">
        <v>42491</v>
      </c>
      <c r="M2" s="407">
        <v>42522</v>
      </c>
      <c r="N2" s="407">
        <v>42552</v>
      </c>
      <c r="O2" s="411" t="s">
        <v>354</v>
      </c>
    </row>
    <row r="3" spans="1:16" ht="9.75">
      <c r="A3" s="126" t="s">
        <v>214</v>
      </c>
      <c r="B3" s="127">
        <v>48.3909878803723</v>
      </c>
      <c r="C3" s="127">
        <v>53.712236354173079</v>
      </c>
      <c r="D3" s="127">
        <v>51.483579508251637</v>
      </c>
      <c r="E3" s="127">
        <v>60.457112720245782</v>
      </c>
      <c r="F3" s="127">
        <v>61.327505112712103</v>
      </c>
      <c r="G3" s="127">
        <v>58.018297505002991</v>
      </c>
      <c r="H3" s="127">
        <v>82.034956736793305</v>
      </c>
      <c r="I3" s="127">
        <v>53.814622555170686</v>
      </c>
      <c r="J3" s="127">
        <v>57.845079433383823</v>
      </c>
      <c r="K3" s="127">
        <v>64.768142407291577</v>
      </c>
      <c r="L3" s="127">
        <v>66.884115668827974</v>
      </c>
      <c r="M3" s="127">
        <v>106.96532765186316</v>
      </c>
      <c r="N3" s="127">
        <v>114.05874309789013</v>
      </c>
      <c r="O3" s="133" t="s">
        <v>328</v>
      </c>
      <c r="P3" s="21"/>
    </row>
    <row r="4" spans="1:16" ht="9.75">
      <c r="A4" s="126" t="s">
        <v>1007</v>
      </c>
      <c r="B4" s="127">
        <v>12.075343551301684</v>
      </c>
      <c r="C4" s="127">
        <v>16.016020828668992</v>
      </c>
      <c r="D4" s="127">
        <v>13.380007847966299</v>
      </c>
      <c r="E4" s="127">
        <v>21.854278002736308</v>
      </c>
      <c r="F4" s="127">
        <v>21.751719445916294</v>
      </c>
      <c r="G4" s="127">
        <v>16.435794498617391</v>
      </c>
      <c r="H4" s="127">
        <v>23.476376456860628</v>
      </c>
      <c r="I4" s="127">
        <v>11.901034329500627</v>
      </c>
      <c r="J4" s="127">
        <v>15.122143894776674</v>
      </c>
      <c r="K4" s="127">
        <v>22.007638091557656</v>
      </c>
      <c r="L4" s="127">
        <v>22.080252355277658</v>
      </c>
      <c r="M4" s="127">
        <v>44.634374542163343</v>
      </c>
      <c r="N4" s="127">
        <v>40.810761207536672</v>
      </c>
      <c r="O4" s="134" t="s">
        <v>329</v>
      </c>
      <c r="P4" s="21"/>
    </row>
    <row r="5" spans="1:16" ht="9.75">
      <c r="A5" s="126" t="s">
        <v>1008</v>
      </c>
      <c r="B5" s="127">
        <v>0</v>
      </c>
      <c r="C5" s="127">
        <v>0</v>
      </c>
      <c r="D5" s="127">
        <v>0</v>
      </c>
      <c r="E5" s="127">
        <v>0</v>
      </c>
      <c r="F5" s="127">
        <v>0</v>
      </c>
      <c r="G5" s="127">
        <v>0</v>
      </c>
      <c r="H5" s="127">
        <v>0</v>
      </c>
      <c r="I5" s="127">
        <v>0</v>
      </c>
      <c r="J5" s="127">
        <v>0</v>
      </c>
      <c r="K5" s="127">
        <v>0</v>
      </c>
      <c r="L5" s="127">
        <v>0</v>
      </c>
      <c r="M5" s="127">
        <v>0</v>
      </c>
      <c r="N5" s="127">
        <v>0</v>
      </c>
      <c r="O5" s="134" t="s">
        <v>330</v>
      </c>
      <c r="P5" s="21"/>
    </row>
    <row r="6" spans="1:16" ht="9.75">
      <c r="A6" s="126" t="s">
        <v>1009</v>
      </c>
      <c r="B6" s="127">
        <v>8.4739583330000006</v>
      </c>
      <c r="C6" s="127">
        <v>8.4739583330000006</v>
      </c>
      <c r="D6" s="127">
        <v>8.4739583330000006</v>
      </c>
      <c r="E6" s="127">
        <v>8.4739583330000006</v>
      </c>
      <c r="F6" s="127">
        <v>8.4739583330000006</v>
      </c>
      <c r="G6" s="127">
        <v>10.973958333000001</v>
      </c>
      <c r="H6" s="127">
        <v>8.4027787729999996</v>
      </c>
      <c r="I6" s="127">
        <v>8.4739583330000006</v>
      </c>
      <c r="J6" s="127">
        <v>8.0976764229999993</v>
      </c>
      <c r="K6" s="127">
        <v>7.0693430429999999</v>
      </c>
      <c r="L6" s="127">
        <v>6.7854833929999998</v>
      </c>
      <c r="M6" s="127">
        <v>9.5979823829999997</v>
      </c>
      <c r="N6" s="127">
        <v>9.0161913729999998</v>
      </c>
      <c r="O6" s="134" t="s">
        <v>331</v>
      </c>
      <c r="P6" s="21"/>
    </row>
    <row r="7" spans="1:16" ht="9.75">
      <c r="A7" s="126" t="s">
        <v>1010</v>
      </c>
      <c r="B7" s="127">
        <v>23.861809475051931</v>
      </c>
      <c r="C7" s="127">
        <v>25.155252705964632</v>
      </c>
      <c r="D7" s="127">
        <v>25.891217461877325</v>
      </c>
      <c r="E7" s="127">
        <v>26.346285471857325</v>
      </c>
      <c r="F7" s="127">
        <v>27.239746509877321</v>
      </c>
      <c r="G7" s="127">
        <v>27.371761038792265</v>
      </c>
      <c r="H7" s="127">
        <v>41.94784926481892</v>
      </c>
      <c r="I7" s="127">
        <v>29.96412678581892</v>
      </c>
      <c r="J7" s="127">
        <v>30.966913205818923</v>
      </c>
      <c r="K7" s="127">
        <v>31.631428944818921</v>
      </c>
      <c r="L7" s="127">
        <v>33.110703006818923</v>
      </c>
      <c r="M7" s="127">
        <v>36.888394731251694</v>
      </c>
      <c r="N7" s="127">
        <v>47.801609950516387</v>
      </c>
      <c r="O7" s="134" t="s">
        <v>332</v>
      </c>
      <c r="P7" s="21"/>
    </row>
    <row r="8" spans="1:16" ht="9.75">
      <c r="A8" s="126" t="s">
        <v>1011</v>
      </c>
      <c r="B8" s="127">
        <v>3.9798765210186793</v>
      </c>
      <c r="C8" s="127">
        <v>4.0670044865394521</v>
      </c>
      <c r="D8" s="127">
        <v>3.7383958654080165</v>
      </c>
      <c r="E8" s="127">
        <v>3.7825909126521364</v>
      </c>
      <c r="F8" s="127">
        <v>3.8620808239184785</v>
      </c>
      <c r="G8" s="127">
        <v>3.2367836345933392</v>
      </c>
      <c r="H8" s="127">
        <v>8.2079522421137554</v>
      </c>
      <c r="I8" s="127">
        <v>3.4755031068511411</v>
      </c>
      <c r="J8" s="127">
        <v>3.658345909788224</v>
      </c>
      <c r="K8" s="127">
        <v>4.0597323279150039</v>
      </c>
      <c r="L8" s="127">
        <v>4.9076769137314029</v>
      </c>
      <c r="M8" s="127">
        <v>15.844575995448121</v>
      </c>
      <c r="N8" s="127">
        <v>16.430180566837066</v>
      </c>
      <c r="O8" s="134" t="s">
        <v>333</v>
      </c>
      <c r="P8" s="21"/>
    </row>
    <row r="9" spans="1:16" ht="9.75">
      <c r="A9" s="126" t="s">
        <v>216</v>
      </c>
      <c r="B9" s="127">
        <v>361.228292534292</v>
      </c>
      <c r="C9" s="127">
        <v>348.75501122598592</v>
      </c>
      <c r="D9" s="127">
        <v>346.82504463485265</v>
      </c>
      <c r="E9" s="127">
        <v>337.17365218236023</v>
      </c>
      <c r="F9" s="127">
        <v>424.0038821278082</v>
      </c>
      <c r="G9" s="127">
        <v>401.31369014603712</v>
      </c>
      <c r="H9" s="127">
        <v>447.42592524381433</v>
      </c>
      <c r="I9" s="127">
        <v>385.51327137763161</v>
      </c>
      <c r="J9" s="127">
        <v>380.05232422892851</v>
      </c>
      <c r="K9" s="127">
        <v>371.06191697222602</v>
      </c>
      <c r="L9" s="127">
        <v>382.82266062346724</v>
      </c>
      <c r="M9" s="127">
        <v>760.37355862655829</v>
      </c>
      <c r="N9" s="127">
        <v>732.6308005197186</v>
      </c>
      <c r="O9" s="135" t="s">
        <v>334</v>
      </c>
      <c r="P9" s="21"/>
    </row>
    <row r="10" spans="1:16" ht="9.75">
      <c r="A10" s="126" t="s">
        <v>1012</v>
      </c>
      <c r="B10" s="127">
        <v>0</v>
      </c>
      <c r="C10" s="127">
        <v>0</v>
      </c>
      <c r="D10" s="127">
        <v>0.12796174199999999</v>
      </c>
      <c r="E10" s="127">
        <v>0.12796174199999999</v>
      </c>
      <c r="F10" s="127">
        <v>0</v>
      </c>
      <c r="G10" s="127">
        <v>0</v>
      </c>
      <c r="H10" s="127">
        <v>0</v>
      </c>
      <c r="I10" s="127">
        <v>0</v>
      </c>
      <c r="J10" s="127">
        <v>0</v>
      </c>
      <c r="K10" s="127">
        <v>0</v>
      </c>
      <c r="L10" s="127">
        <v>0</v>
      </c>
      <c r="M10" s="127">
        <v>0</v>
      </c>
      <c r="N10" s="127">
        <v>0</v>
      </c>
      <c r="O10" s="134" t="s">
        <v>335</v>
      </c>
      <c r="P10" s="21"/>
    </row>
    <row r="11" spans="1:16" ht="9.75">
      <c r="A11" s="126" t="s">
        <v>1013</v>
      </c>
      <c r="B11" s="127">
        <v>0.33534361899999998</v>
      </c>
      <c r="C11" s="127">
        <v>0.33534361899999998</v>
      </c>
      <c r="D11" s="127">
        <v>0.33534361899999998</v>
      </c>
      <c r="E11" s="127">
        <v>0.33534361899999998</v>
      </c>
      <c r="F11" s="127">
        <v>0.33534361899999998</v>
      </c>
      <c r="G11" s="127">
        <v>0.33534361899999998</v>
      </c>
      <c r="H11" s="127">
        <v>2.735343619</v>
      </c>
      <c r="I11" s="127">
        <v>0.33534361899999998</v>
      </c>
      <c r="J11" s="127">
        <v>0.33534361899999998</v>
      </c>
      <c r="K11" s="127">
        <v>0.33534361899999998</v>
      </c>
      <c r="L11" s="127">
        <v>0.33534360999999996</v>
      </c>
      <c r="M11" s="127">
        <v>2.7353436099999997</v>
      </c>
      <c r="N11" s="127">
        <v>2.7353436099999997</v>
      </c>
      <c r="O11" s="134" t="s">
        <v>336</v>
      </c>
      <c r="P11" s="21"/>
    </row>
    <row r="12" spans="1:16" ht="9.75">
      <c r="A12" s="126" t="s">
        <v>1014</v>
      </c>
      <c r="B12" s="127">
        <v>360.89294891529198</v>
      </c>
      <c r="C12" s="127">
        <v>348.41966760698591</v>
      </c>
      <c r="D12" s="127">
        <v>346.36173927385261</v>
      </c>
      <c r="E12" s="127">
        <v>336.71034682136025</v>
      </c>
      <c r="F12" s="127">
        <v>423.66853850880818</v>
      </c>
      <c r="G12" s="127">
        <v>400.9783465270371</v>
      </c>
      <c r="H12" s="127">
        <v>444.69058162481434</v>
      </c>
      <c r="I12" s="127">
        <v>385.1779277586316</v>
      </c>
      <c r="J12" s="127">
        <v>379.7169806099285</v>
      </c>
      <c r="K12" s="127">
        <v>370.72657335322606</v>
      </c>
      <c r="L12" s="127">
        <v>382.48731701346725</v>
      </c>
      <c r="M12" s="127">
        <v>757.63821501655843</v>
      </c>
      <c r="N12" s="127">
        <v>729.89545690971863</v>
      </c>
      <c r="O12" s="134" t="s">
        <v>337</v>
      </c>
      <c r="P12" s="21"/>
    </row>
    <row r="13" spans="1:16" ht="9.75">
      <c r="A13" s="126" t="s">
        <v>1015</v>
      </c>
      <c r="B13" s="127">
        <v>363.16572399827862</v>
      </c>
      <c r="C13" s="127">
        <v>350.69244268997255</v>
      </c>
      <c r="D13" s="127">
        <v>348.6345143568393</v>
      </c>
      <c r="E13" s="127">
        <v>338.64206040434686</v>
      </c>
      <c r="F13" s="127">
        <v>427.49378875879484</v>
      </c>
      <c r="G13" s="127">
        <v>404.27789702702381</v>
      </c>
      <c r="H13" s="127">
        <v>447.94064612480105</v>
      </c>
      <c r="I13" s="127">
        <v>388.3417852586183</v>
      </c>
      <c r="J13" s="127">
        <v>382.6143791510533</v>
      </c>
      <c r="K13" s="127">
        <v>373.6239718943508</v>
      </c>
      <c r="L13" s="127">
        <v>385.323654554592</v>
      </c>
      <c r="M13" s="127">
        <v>760.91152289098977</v>
      </c>
      <c r="N13" s="127">
        <v>737.91071678415005</v>
      </c>
      <c r="O13" s="136" t="s">
        <v>338</v>
      </c>
      <c r="P13" s="21"/>
    </row>
    <row r="14" spans="1:16" ht="9.75">
      <c r="A14" s="126" t="s">
        <v>1016</v>
      </c>
      <c r="B14" s="127">
        <v>2.2727750829866702</v>
      </c>
      <c r="C14" s="127">
        <v>2.2727750829866702</v>
      </c>
      <c r="D14" s="127">
        <v>2.2727750829866702</v>
      </c>
      <c r="E14" s="127">
        <v>1.9317135829866698</v>
      </c>
      <c r="F14" s="127">
        <v>3.8252502499866701</v>
      </c>
      <c r="G14" s="127">
        <v>3.2995504999866698</v>
      </c>
      <c r="H14" s="127">
        <v>3.2500644999866699</v>
      </c>
      <c r="I14" s="127">
        <v>3.16385749998667</v>
      </c>
      <c r="J14" s="127">
        <v>2.89739854112476</v>
      </c>
      <c r="K14" s="127">
        <v>2.89739854112476</v>
      </c>
      <c r="L14" s="127">
        <v>2.83633754112476</v>
      </c>
      <c r="M14" s="127">
        <v>3.2733078744314241</v>
      </c>
      <c r="N14" s="127">
        <v>8.0152598744314236</v>
      </c>
      <c r="O14" s="136" t="s">
        <v>339</v>
      </c>
      <c r="P14" s="21"/>
    </row>
    <row r="15" spans="1:16" ht="9.75">
      <c r="A15" s="126" t="s">
        <v>217</v>
      </c>
      <c r="B15" s="127">
        <v>21.769173899641903</v>
      </c>
      <c r="C15" s="127">
        <v>21.635607826816898</v>
      </c>
      <c r="D15" s="127">
        <v>21.481470046001899</v>
      </c>
      <c r="E15" s="127">
        <v>21.320073192756947</v>
      </c>
      <c r="F15" s="127">
        <v>21.065649846261941</v>
      </c>
      <c r="G15" s="127">
        <v>20.608431502950832</v>
      </c>
      <c r="H15" s="127">
        <v>20.941926998574164</v>
      </c>
      <c r="I15" s="127">
        <v>20.465045260914167</v>
      </c>
      <c r="J15" s="127">
        <v>20.538791767747504</v>
      </c>
      <c r="K15" s="127">
        <v>17.941452515164166</v>
      </c>
      <c r="L15" s="127">
        <v>17.683418647556667</v>
      </c>
      <c r="M15" s="127">
        <v>19.609411627147502</v>
      </c>
      <c r="N15" s="127">
        <v>21.058888794860831</v>
      </c>
      <c r="O15" s="135" t="s">
        <v>340</v>
      </c>
      <c r="P15" s="21"/>
    </row>
    <row r="16" spans="1:16" ht="9.75">
      <c r="A16" s="126" t="s">
        <v>218</v>
      </c>
      <c r="B16" s="127">
        <v>1.174419878849557</v>
      </c>
      <c r="C16" s="127">
        <v>1.165135503849557</v>
      </c>
      <c r="D16" s="127">
        <v>1.2651355038495566</v>
      </c>
      <c r="E16" s="127">
        <v>1.2651355038495566</v>
      </c>
      <c r="F16" s="127">
        <v>1.1829594038495568</v>
      </c>
      <c r="G16" s="127">
        <v>1.1829594038495568</v>
      </c>
      <c r="H16" s="127">
        <v>9.6145609038495579</v>
      </c>
      <c r="I16" s="127">
        <v>1.1665036478195567</v>
      </c>
      <c r="J16" s="127">
        <v>1.1665036478195567</v>
      </c>
      <c r="K16" s="127">
        <v>1.1665036478195567</v>
      </c>
      <c r="L16" s="127">
        <v>1.1665036478195572</v>
      </c>
      <c r="M16" s="127">
        <v>194.78485236915697</v>
      </c>
      <c r="N16" s="127">
        <v>188.65245636915697</v>
      </c>
      <c r="O16" s="135" t="s">
        <v>341</v>
      </c>
      <c r="P16" s="21"/>
    </row>
    <row r="17" spans="1:16" ht="9.75">
      <c r="A17" s="126" t="s">
        <v>1017</v>
      </c>
      <c r="B17" s="127">
        <v>0.2</v>
      </c>
      <c r="C17" s="127">
        <v>0.2</v>
      </c>
      <c r="D17" s="127">
        <v>0.2</v>
      </c>
      <c r="E17" s="127">
        <v>0.2</v>
      </c>
      <c r="F17" s="127">
        <v>0.2</v>
      </c>
      <c r="G17" s="127">
        <v>0.2</v>
      </c>
      <c r="H17" s="127">
        <v>2.3149999999999999</v>
      </c>
      <c r="I17" s="127">
        <v>0.2</v>
      </c>
      <c r="J17" s="127">
        <v>0.2</v>
      </c>
      <c r="K17" s="127">
        <v>0.2</v>
      </c>
      <c r="L17" s="127">
        <v>0.2</v>
      </c>
      <c r="M17" s="127">
        <v>2.3149999999999999</v>
      </c>
      <c r="N17" s="127">
        <v>2.3149999999999999</v>
      </c>
      <c r="O17" s="134" t="s">
        <v>342</v>
      </c>
      <c r="P17" s="21"/>
    </row>
    <row r="18" spans="1:16" ht="9.75">
      <c r="A18" s="126" t="s">
        <v>1018</v>
      </c>
      <c r="B18" s="127">
        <v>0.57787327984955672</v>
      </c>
      <c r="C18" s="127">
        <v>0.56858890484955671</v>
      </c>
      <c r="D18" s="127">
        <v>0.56858890484955671</v>
      </c>
      <c r="E18" s="127">
        <v>0.56858890484955671</v>
      </c>
      <c r="F18" s="127">
        <v>0.56858890484955671</v>
      </c>
      <c r="G18" s="127">
        <v>0.56858890484955671</v>
      </c>
      <c r="H18" s="127">
        <v>0.56858890484955671</v>
      </c>
      <c r="I18" s="127">
        <v>0.54305364881955664</v>
      </c>
      <c r="J18" s="127">
        <v>0.54305364881955664</v>
      </c>
      <c r="K18" s="127">
        <v>0.54305364881955664</v>
      </c>
      <c r="L18" s="127">
        <v>0.54305364881955698</v>
      </c>
      <c r="M18" s="127">
        <v>1.3181473701569484</v>
      </c>
      <c r="N18" s="127">
        <v>1.3050293701569484</v>
      </c>
      <c r="O18" s="134" t="s">
        <v>343</v>
      </c>
      <c r="P18" s="21"/>
    </row>
    <row r="19" spans="1:16" ht="9.75">
      <c r="A19" s="126" t="s">
        <v>1019</v>
      </c>
      <c r="B19" s="127">
        <v>0.396546599</v>
      </c>
      <c r="C19" s="127">
        <v>0.396546599</v>
      </c>
      <c r="D19" s="127">
        <v>0.49654659899999998</v>
      </c>
      <c r="E19" s="127">
        <v>0.49654659899999998</v>
      </c>
      <c r="F19" s="127">
        <v>0.41437049899999995</v>
      </c>
      <c r="G19" s="127">
        <v>0.41437049899999995</v>
      </c>
      <c r="H19" s="127">
        <v>6.7309719989999994</v>
      </c>
      <c r="I19" s="127">
        <v>0.42344999899999997</v>
      </c>
      <c r="J19" s="127">
        <v>0.42344999899999997</v>
      </c>
      <c r="K19" s="127">
        <v>0.42344999899999997</v>
      </c>
      <c r="L19" s="127">
        <v>0.42344999899999997</v>
      </c>
      <c r="M19" s="127">
        <v>191.151704999</v>
      </c>
      <c r="N19" s="127">
        <v>185.03242699900002</v>
      </c>
      <c r="O19" s="134" t="s">
        <v>344</v>
      </c>
      <c r="P19" s="21"/>
    </row>
    <row r="20" spans="1:16">
      <c r="A20" s="137" t="s">
        <v>325</v>
      </c>
      <c r="B20" s="138">
        <v>432.56287419315566</v>
      </c>
      <c r="C20" s="138">
        <v>425.26799091082552</v>
      </c>
      <c r="D20" s="138">
        <v>421.05522969295566</v>
      </c>
      <c r="E20" s="138">
        <v>420.21597359921248</v>
      </c>
      <c r="F20" s="138">
        <v>507.57999649063174</v>
      </c>
      <c r="G20" s="138">
        <v>481.12337855784045</v>
      </c>
      <c r="H20" s="138">
        <v>560.01736988303139</v>
      </c>
      <c r="I20" s="138">
        <v>460.95944283873007</v>
      </c>
      <c r="J20" s="138">
        <v>459.60269907848431</v>
      </c>
      <c r="K20" s="138">
        <v>454.93801553934293</v>
      </c>
      <c r="L20" s="138">
        <v>468.55669858596087</v>
      </c>
      <c r="M20" s="138">
        <v>1081.7331502706347</v>
      </c>
      <c r="N20" s="138">
        <v>1056.4008887832163</v>
      </c>
      <c r="O20" s="139" t="s">
        <v>345</v>
      </c>
      <c r="P20" s="21"/>
    </row>
    <row r="21" spans="1:16" ht="9.75">
      <c r="A21" s="126" t="s">
        <v>219</v>
      </c>
      <c r="B21" s="127">
        <v>51.58554671984222</v>
      </c>
      <c r="C21" s="127">
        <v>47.7917069342951</v>
      </c>
      <c r="D21" s="127">
        <v>46.351353667516754</v>
      </c>
      <c r="E21" s="127">
        <v>46.872040530801534</v>
      </c>
      <c r="F21" s="127">
        <v>136.66035907207828</v>
      </c>
      <c r="G21" s="127">
        <v>114.92379859073131</v>
      </c>
      <c r="H21" s="127">
        <v>122.08889856485273</v>
      </c>
      <c r="I21" s="127">
        <v>108.7958136695832</v>
      </c>
      <c r="J21" s="127">
        <v>108.08861075953416</v>
      </c>
      <c r="K21" s="127">
        <v>104.78201625573946</v>
      </c>
      <c r="L21" s="127">
        <v>100.31222790635067</v>
      </c>
      <c r="M21" s="127">
        <v>252.58390480631792</v>
      </c>
      <c r="N21" s="127">
        <v>234.70508269470614</v>
      </c>
      <c r="O21" s="135" t="s">
        <v>346</v>
      </c>
      <c r="P21" s="21"/>
    </row>
    <row r="22" spans="1:16" ht="9.75">
      <c r="A22" s="126" t="s">
        <v>1020</v>
      </c>
      <c r="B22" s="127">
        <v>43.605478281640004</v>
      </c>
      <c r="C22" s="127">
        <v>41.298041301640005</v>
      </c>
      <c r="D22" s="127">
        <v>39.694291581640002</v>
      </c>
      <c r="E22" s="127">
        <v>40.162489251640004</v>
      </c>
      <c r="F22" s="127">
        <v>129.75057695164</v>
      </c>
      <c r="G22" s="127">
        <v>106.88297044164</v>
      </c>
      <c r="H22" s="127">
        <v>112.42547954164</v>
      </c>
      <c r="I22" s="127">
        <v>100.28072182</v>
      </c>
      <c r="J22" s="127">
        <v>97.981495909999992</v>
      </c>
      <c r="K22" s="127">
        <v>96.276165000000006</v>
      </c>
      <c r="L22" s="127">
        <v>93.097857080000011</v>
      </c>
      <c r="M22" s="127">
        <v>236.45490705</v>
      </c>
      <c r="N22" s="127">
        <v>218.60988301999998</v>
      </c>
      <c r="O22" s="134" t="s">
        <v>347</v>
      </c>
      <c r="P22" s="21"/>
    </row>
    <row r="23" spans="1:16" ht="9.75">
      <c r="A23" s="126" t="s">
        <v>1021</v>
      </c>
      <c r="B23" s="127">
        <v>7.9800684382022249</v>
      </c>
      <c r="C23" s="127">
        <v>6.4936656326551114</v>
      </c>
      <c r="D23" s="127">
        <v>6.6570620858767553</v>
      </c>
      <c r="E23" s="127">
        <v>6.7095512791615386</v>
      </c>
      <c r="F23" s="127">
        <v>6.9097821204382814</v>
      </c>
      <c r="G23" s="127">
        <v>8.0408281490913129</v>
      </c>
      <c r="H23" s="127">
        <v>9.6634190232127271</v>
      </c>
      <c r="I23" s="127">
        <v>8.5150918495832197</v>
      </c>
      <c r="J23" s="127">
        <v>10.107114849534161</v>
      </c>
      <c r="K23" s="127">
        <v>8.5058512557394614</v>
      </c>
      <c r="L23" s="127">
        <v>7.2143708263506685</v>
      </c>
      <c r="M23" s="127">
        <v>16.128997756317951</v>
      </c>
      <c r="N23" s="127">
        <v>16.095199674706134</v>
      </c>
      <c r="O23" s="134" t="s">
        <v>348</v>
      </c>
      <c r="P23" s="21"/>
    </row>
    <row r="24" spans="1:16" ht="9.75">
      <c r="A24" s="126" t="s">
        <v>326</v>
      </c>
      <c r="B24" s="127">
        <v>272.08420168705663</v>
      </c>
      <c r="C24" s="127">
        <v>271.16788152806663</v>
      </c>
      <c r="D24" s="127">
        <v>268.57008945848997</v>
      </c>
      <c r="E24" s="127">
        <v>268.20952529788332</v>
      </c>
      <c r="F24" s="127">
        <v>250.89162287814668</v>
      </c>
      <c r="G24" s="127">
        <v>245.89941400190003</v>
      </c>
      <c r="H24" s="127">
        <v>284.7975638445933</v>
      </c>
      <c r="I24" s="127">
        <v>232.17084652045665</v>
      </c>
      <c r="J24" s="127">
        <v>231.85981678825999</v>
      </c>
      <c r="K24" s="127">
        <v>231.55909158591331</v>
      </c>
      <c r="L24" s="127">
        <v>248.18987776992</v>
      </c>
      <c r="M24" s="127">
        <v>438.4992512262055</v>
      </c>
      <c r="N24" s="127">
        <v>421.20495223839885</v>
      </c>
      <c r="O24" s="135" t="s">
        <v>349</v>
      </c>
      <c r="P24" s="21"/>
    </row>
    <row r="25" spans="1:16" ht="9.75">
      <c r="A25" s="126" t="s">
        <v>220</v>
      </c>
      <c r="B25" s="127">
        <v>28.673005901</v>
      </c>
      <c r="C25" s="127">
        <v>26.085776902999999</v>
      </c>
      <c r="D25" s="127">
        <v>25.498547905000002</v>
      </c>
      <c r="E25" s="127">
        <v>24.911318907000002</v>
      </c>
      <c r="F25" s="127">
        <v>24.324089909000001</v>
      </c>
      <c r="G25" s="127">
        <v>23.736860910999997</v>
      </c>
      <c r="H25" s="127">
        <v>24.254111912999999</v>
      </c>
      <c r="I25" s="127">
        <v>23.653634914999998</v>
      </c>
      <c r="J25" s="127">
        <v>23.551304917</v>
      </c>
      <c r="K25" s="127">
        <v>22.394324918999999</v>
      </c>
      <c r="L25" s="127">
        <v>24.014914920999999</v>
      </c>
      <c r="M25" s="127">
        <v>25.484363923</v>
      </c>
      <c r="N25" s="127">
        <v>25.072222925000002</v>
      </c>
      <c r="O25" s="135" t="s">
        <v>350</v>
      </c>
      <c r="P25" s="21"/>
    </row>
    <row r="26" spans="1:16" ht="9.75">
      <c r="A26" s="126" t="s">
        <v>221</v>
      </c>
      <c r="B26" s="127">
        <v>2.1113005221860996</v>
      </c>
      <c r="C26" s="127">
        <v>2.0389079079360997</v>
      </c>
      <c r="D26" s="127">
        <v>1.9656925219360994</v>
      </c>
      <c r="E26" s="127">
        <v>1.9656925219360994</v>
      </c>
      <c r="F26" s="127">
        <v>2.3656665219360997</v>
      </c>
      <c r="G26" s="127">
        <v>1.5209569952110025</v>
      </c>
      <c r="H26" s="127">
        <v>0.97144242707888273</v>
      </c>
      <c r="I26" s="127">
        <v>0.98377634107888268</v>
      </c>
      <c r="J26" s="127">
        <v>0.99495334107888267</v>
      </c>
      <c r="K26" s="127">
        <v>1.0352392160788826</v>
      </c>
      <c r="L26" s="127">
        <v>1.0754412160788827</v>
      </c>
      <c r="M26" s="127">
        <v>33.216966551133595</v>
      </c>
      <c r="N26" s="127">
        <v>46.962516541133596</v>
      </c>
      <c r="O26" s="135" t="s">
        <v>351</v>
      </c>
      <c r="P26" s="21"/>
    </row>
    <row r="27" spans="1:16" ht="9.75">
      <c r="A27" s="126" t="s">
        <v>327</v>
      </c>
      <c r="B27" s="127">
        <v>78.108819362086933</v>
      </c>
      <c r="C27" s="127">
        <v>78.18371763908695</v>
      </c>
      <c r="D27" s="127">
        <v>78.679546139086952</v>
      </c>
      <c r="E27" s="127">
        <v>78.257396339086938</v>
      </c>
      <c r="F27" s="127">
        <v>93.338258103626941</v>
      </c>
      <c r="G27" s="127">
        <v>95.042348061490216</v>
      </c>
      <c r="H27" s="127">
        <v>127.9053531319413</v>
      </c>
      <c r="I27" s="127">
        <v>95.355371392611289</v>
      </c>
      <c r="J27" s="127">
        <v>95.108013272611288</v>
      </c>
      <c r="K27" s="127">
        <v>95.167343562611279</v>
      </c>
      <c r="L27" s="127">
        <v>94.964236772611287</v>
      </c>
      <c r="M27" s="127">
        <v>331.94866376397766</v>
      </c>
      <c r="N27" s="127">
        <v>328.45611438397765</v>
      </c>
      <c r="O27" s="135" t="s">
        <v>352</v>
      </c>
      <c r="P27" s="21"/>
    </row>
    <row r="28" spans="1:16" ht="9.75">
      <c r="A28" s="126" t="s">
        <v>222</v>
      </c>
      <c r="B28" s="127">
        <v>65.612416515320007</v>
      </c>
      <c r="C28" s="127">
        <v>65.612416515320007</v>
      </c>
      <c r="D28" s="127">
        <v>65.612416515320007</v>
      </c>
      <c r="E28" s="127">
        <v>65.612416515320007</v>
      </c>
      <c r="F28" s="127">
        <v>81.894416515320003</v>
      </c>
      <c r="G28" s="127">
        <v>82.119416515319998</v>
      </c>
      <c r="H28" s="127">
        <v>112.11941651532</v>
      </c>
      <c r="I28" s="127">
        <v>82.119416515319998</v>
      </c>
      <c r="J28" s="127">
        <v>82.119416515319998</v>
      </c>
      <c r="K28" s="127">
        <v>82.119416515319998</v>
      </c>
      <c r="L28" s="127">
        <v>82.119416515319998</v>
      </c>
      <c r="M28" s="127">
        <v>111.99441651532</v>
      </c>
      <c r="N28" s="127">
        <v>111.99441651532</v>
      </c>
      <c r="O28" s="134" t="s">
        <v>355</v>
      </c>
      <c r="P28" s="21"/>
    </row>
    <row r="29" spans="1:16" ht="9.75">
      <c r="A29" s="126" t="s">
        <v>223</v>
      </c>
      <c r="B29" s="127">
        <v>10.9923126</v>
      </c>
      <c r="C29" s="127">
        <v>10.9923126</v>
      </c>
      <c r="D29" s="127">
        <v>10.9923126</v>
      </c>
      <c r="E29" s="127">
        <v>10.9923126</v>
      </c>
      <c r="F29" s="127">
        <v>10.9923126</v>
      </c>
      <c r="G29" s="127">
        <v>10.9923126</v>
      </c>
      <c r="H29" s="127">
        <v>10.9923126</v>
      </c>
      <c r="I29" s="127">
        <v>10.9923126</v>
      </c>
      <c r="J29" s="127">
        <v>10.9923126</v>
      </c>
      <c r="K29" s="127">
        <v>10.9923126</v>
      </c>
      <c r="L29" s="127">
        <v>10.9923126</v>
      </c>
      <c r="M29" s="127">
        <v>10.8923126</v>
      </c>
      <c r="N29" s="127">
        <v>10.8923126</v>
      </c>
      <c r="O29" s="134" t="s">
        <v>356</v>
      </c>
      <c r="P29" s="21"/>
    </row>
    <row r="30" spans="1:16" ht="9.75">
      <c r="A30" s="126" t="s">
        <v>224</v>
      </c>
      <c r="B30" s="127">
        <v>0</v>
      </c>
      <c r="C30" s="127">
        <v>0</v>
      </c>
      <c r="D30" s="127">
        <v>0</v>
      </c>
      <c r="E30" s="127">
        <v>0</v>
      </c>
      <c r="F30" s="127">
        <v>0</v>
      </c>
      <c r="G30" s="127">
        <v>1.43164062</v>
      </c>
      <c r="H30" s="127">
        <v>1.4316406100000001</v>
      </c>
      <c r="I30" s="127">
        <v>1.4316406100000001</v>
      </c>
      <c r="J30" s="127">
        <v>1.4316406100000001</v>
      </c>
      <c r="K30" s="127">
        <v>1.4316406000000002</v>
      </c>
      <c r="L30" s="127">
        <v>1.4316406000000002</v>
      </c>
      <c r="M30" s="127">
        <v>3.2507846000000002</v>
      </c>
      <c r="N30" s="127">
        <v>3.2507846000000002</v>
      </c>
      <c r="O30" s="134" t="s">
        <v>357</v>
      </c>
      <c r="P30" s="21"/>
    </row>
    <row r="31" spans="1:16" ht="9.75">
      <c r="A31" s="126" t="s">
        <v>225</v>
      </c>
      <c r="B31" s="127">
        <v>1.3773174967669433</v>
      </c>
      <c r="C31" s="127">
        <v>1.3346106437669434</v>
      </c>
      <c r="D31" s="127">
        <v>1.3346106437669434</v>
      </c>
      <c r="E31" s="127">
        <v>1.3346106437669434</v>
      </c>
      <c r="F31" s="127">
        <v>1.2373842867669436</v>
      </c>
      <c r="G31" s="127">
        <v>1.1434761564002247</v>
      </c>
      <c r="H31" s="127">
        <v>3.878578336621302</v>
      </c>
      <c r="I31" s="127">
        <v>1.4210708772912919</v>
      </c>
      <c r="J31" s="127">
        <v>1.4102413772912918</v>
      </c>
      <c r="K31" s="127">
        <v>1.4102413772912918</v>
      </c>
      <c r="L31" s="127">
        <v>1.4102413772912918</v>
      </c>
      <c r="M31" s="127">
        <v>197.01405897865766</v>
      </c>
      <c r="N31" s="127">
        <v>197.01405897865766</v>
      </c>
      <c r="O31" s="134" t="s">
        <v>358</v>
      </c>
      <c r="P31" s="21"/>
    </row>
    <row r="32" spans="1:16" ht="9.75">
      <c r="A32" s="126" t="s">
        <v>226</v>
      </c>
      <c r="B32" s="127">
        <v>0.12677274999999999</v>
      </c>
      <c r="C32" s="127">
        <v>0.24437787999999994</v>
      </c>
      <c r="D32" s="127">
        <v>0.74020637999999994</v>
      </c>
      <c r="E32" s="127">
        <v>0.31805658000000003</v>
      </c>
      <c r="F32" s="127">
        <v>-0.78585529845999791</v>
      </c>
      <c r="G32" s="127">
        <v>-0.64449783023000251</v>
      </c>
      <c r="H32" s="127">
        <v>-0.51659493000000001</v>
      </c>
      <c r="I32" s="127">
        <v>-0.60906920999999992</v>
      </c>
      <c r="J32" s="127">
        <v>-0.84559782999999999</v>
      </c>
      <c r="K32" s="127">
        <v>-0.78626753000000005</v>
      </c>
      <c r="L32" s="127">
        <v>-0.98937432000000003</v>
      </c>
      <c r="M32" s="127">
        <v>8.7970910700000005</v>
      </c>
      <c r="N32" s="127">
        <v>5.3045416899999998</v>
      </c>
      <c r="O32" s="134" t="s">
        <v>359</v>
      </c>
      <c r="P32" s="21"/>
    </row>
    <row r="33" spans="1:16" ht="9.75" thickBot="1">
      <c r="A33" s="2" t="s">
        <v>96</v>
      </c>
      <c r="B33" s="138">
        <v>432.56</v>
      </c>
      <c r="C33" s="138">
        <v>425.27</v>
      </c>
      <c r="D33" s="138">
        <v>421.06</v>
      </c>
      <c r="E33" s="138">
        <v>420.22</v>
      </c>
      <c r="F33" s="138">
        <v>507.58</v>
      </c>
      <c r="G33" s="138">
        <v>481.12</v>
      </c>
      <c r="H33" s="138">
        <v>560.02</v>
      </c>
      <c r="I33" s="138">
        <v>460.95944283873007</v>
      </c>
      <c r="J33" s="138">
        <v>459.60269907848431</v>
      </c>
      <c r="K33" s="138">
        <v>454.93801553934293</v>
      </c>
      <c r="L33" s="138">
        <v>468.55669858596087</v>
      </c>
      <c r="M33" s="138">
        <v>1081.7331502706347</v>
      </c>
      <c r="N33" s="138">
        <v>1056.4008887832163</v>
      </c>
      <c r="O33" s="140" t="s">
        <v>353</v>
      </c>
      <c r="P33" s="21"/>
    </row>
    <row r="34" spans="1:16" ht="9.75" thickBot="1">
      <c r="A34" s="141"/>
      <c r="B34" s="142"/>
      <c r="C34" s="142"/>
      <c r="D34" s="142"/>
      <c r="E34" s="142"/>
      <c r="F34" s="142"/>
      <c r="G34" s="142"/>
      <c r="H34" s="142"/>
      <c r="I34" s="435"/>
      <c r="J34" s="499"/>
      <c r="K34" s="499"/>
      <c r="L34" s="499"/>
      <c r="M34" s="499"/>
      <c r="N34" s="499"/>
      <c r="O34" s="27"/>
    </row>
  </sheetData>
  <customSheetViews>
    <customSheetView guid="{A346EDBB-8F5D-48AE-8CF0-8B5C084A1557}" showGridLines="0" topLeftCell="G1">
      <selection activeCell="O2" sqref="O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1"/>
  <sheetViews>
    <sheetView workbookViewId="0">
      <selection activeCell="B2" sqref="B1:G1048576"/>
    </sheetView>
  </sheetViews>
  <sheetFormatPr defaultColWidth="9.140625" defaultRowHeight="9"/>
  <cols>
    <col min="1" max="1" width="26.85546875" style="3" customWidth="1"/>
    <col min="2" max="2" width="5.5703125" style="3" customWidth="1"/>
    <col min="3" max="3" width="6.42578125" style="3" customWidth="1"/>
    <col min="4" max="4" width="6.28515625" style="3" customWidth="1"/>
    <col min="5" max="5" width="6" style="3" customWidth="1"/>
    <col min="6" max="6" width="6.140625" style="3" customWidth="1"/>
    <col min="7" max="7" width="6.28515625" style="3" customWidth="1"/>
    <col min="8" max="14" width="6" style="3" customWidth="1"/>
    <col min="15" max="15" width="26" style="3" bestFit="1" customWidth="1"/>
    <col min="16" max="16384" width="9.140625" style="3"/>
  </cols>
  <sheetData>
    <row r="1" spans="1:16" s="1" customFormat="1" ht="27" customHeight="1" thickBot="1">
      <c r="A1" s="602" t="s">
        <v>1367</v>
      </c>
      <c r="B1" s="603"/>
      <c r="C1" s="603"/>
      <c r="D1" s="603"/>
      <c r="E1" s="603"/>
      <c r="F1" s="603"/>
      <c r="G1" s="603"/>
      <c r="H1" s="603"/>
      <c r="I1" s="603"/>
      <c r="J1" s="603"/>
      <c r="K1" s="603"/>
      <c r="L1" s="603"/>
      <c r="M1" s="603"/>
      <c r="N1" s="603"/>
      <c r="O1" s="603"/>
    </row>
    <row r="2" spans="1:16" s="4" customFormat="1" ht="9.75" thickBot="1">
      <c r="A2" s="22" t="s">
        <v>6</v>
      </c>
      <c r="B2" s="410">
        <v>42186</v>
      </c>
      <c r="C2" s="410">
        <v>42217</v>
      </c>
      <c r="D2" s="410">
        <v>42248</v>
      </c>
      <c r="E2" s="410">
        <v>42278</v>
      </c>
      <c r="F2" s="22" t="s">
        <v>7</v>
      </c>
      <c r="G2" s="410">
        <v>42339</v>
      </c>
      <c r="H2" s="410">
        <v>42370</v>
      </c>
      <c r="I2" s="410">
        <v>42401</v>
      </c>
      <c r="J2" s="410">
        <v>42430</v>
      </c>
      <c r="K2" s="410">
        <v>42461</v>
      </c>
      <c r="L2" s="410">
        <v>42491</v>
      </c>
      <c r="M2" s="410">
        <v>42522</v>
      </c>
      <c r="N2" s="410">
        <v>42552</v>
      </c>
      <c r="O2" s="411" t="s">
        <v>354</v>
      </c>
    </row>
    <row r="3" spans="1:16" ht="9.75">
      <c r="A3" s="126" t="s">
        <v>939</v>
      </c>
      <c r="B3" s="127">
        <v>31.37</v>
      </c>
      <c r="C3" s="127">
        <v>36.409999999999997</v>
      </c>
      <c r="D3" s="127">
        <v>41.55</v>
      </c>
      <c r="E3" s="127">
        <v>46.32</v>
      </c>
      <c r="F3" s="127">
        <v>68.3</v>
      </c>
      <c r="G3" s="127">
        <v>77.09</v>
      </c>
      <c r="H3" s="127">
        <v>6.33</v>
      </c>
      <c r="I3" s="127">
        <v>10.420420995271526</v>
      </c>
      <c r="J3" s="127">
        <v>15.626709356464664</v>
      </c>
      <c r="K3" s="127">
        <v>21.029112332007855</v>
      </c>
      <c r="L3" s="127">
        <v>25.839622927555286</v>
      </c>
      <c r="M3" s="127">
        <v>77.539043999718345</v>
      </c>
      <c r="N3" s="127">
        <v>88.050876053426293</v>
      </c>
      <c r="O3" s="128" t="s">
        <v>1698</v>
      </c>
      <c r="P3" s="21"/>
    </row>
    <row r="4" spans="1:16" ht="9.75">
      <c r="A4" s="129" t="s">
        <v>227</v>
      </c>
      <c r="B4" s="127">
        <v>31.05</v>
      </c>
      <c r="C4" s="127">
        <v>36.28</v>
      </c>
      <c r="D4" s="127">
        <v>41.41</v>
      </c>
      <c r="E4" s="127">
        <v>46.16</v>
      </c>
      <c r="F4" s="127">
        <v>68.12</v>
      </c>
      <c r="G4" s="127">
        <v>75.930000000000007</v>
      </c>
      <c r="H4" s="127">
        <v>6.3</v>
      </c>
      <c r="I4" s="127">
        <v>10.374803511281526</v>
      </c>
      <c r="J4" s="127">
        <v>15.565742868904666</v>
      </c>
      <c r="K4" s="127">
        <v>20.915644538797856</v>
      </c>
      <c r="L4" s="127">
        <v>25.715668779605288</v>
      </c>
      <c r="M4" s="127">
        <v>77.118389425918338</v>
      </c>
      <c r="N4" s="127">
        <v>87.19072618351629</v>
      </c>
      <c r="O4" s="130" t="s">
        <v>361</v>
      </c>
      <c r="P4" s="21"/>
    </row>
    <row r="5" spans="1:16" ht="9.75">
      <c r="A5" s="131" t="s">
        <v>228</v>
      </c>
      <c r="B5" s="127" t="s">
        <v>215</v>
      </c>
      <c r="C5" s="127" t="s">
        <v>215</v>
      </c>
      <c r="D5" s="127" t="s">
        <v>215</v>
      </c>
      <c r="E5" s="127" t="s">
        <v>215</v>
      </c>
      <c r="F5" s="127" t="s">
        <v>215</v>
      </c>
      <c r="G5" s="127" t="s">
        <v>215</v>
      </c>
      <c r="H5" s="127" t="s">
        <v>215</v>
      </c>
      <c r="I5" s="127">
        <v>0</v>
      </c>
      <c r="J5" s="127">
        <v>0</v>
      </c>
      <c r="K5" s="127">
        <v>0</v>
      </c>
      <c r="L5" s="127">
        <v>0</v>
      </c>
      <c r="M5" s="127">
        <v>0</v>
      </c>
      <c r="N5" s="127">
        <v>0</v>
      </c>
      <c r="O5" s="132" t="s">
        <v>335</v>
      </c>
      <c r="P5" s="21"/>
    </row>
    <row r="6" spans="1:16" ht="9.75">
      <c r="A6" s="131" t="s">
        <v>229</v>
      </c>
      <c r="B6" s="127" t="s">
        <v>215</v>
      </c>
      <c r="C6" s="127" t="s">
        <v>215</v>
      </c>
      <c r="D6" s="127" t="s">
        <v>215</v>
      </c>
      <c r="E6" s="127" t="s">
        <v>215</v>
      </c>
      <c r="F6" s="127" t="s">
        <v>215</v>
      </c>
      <c r="G6" s="127" t="s">
        <v>215</v>
      </c>
      <c r="H6" s="127" t="s">
        <v>215</v>
      </c>
      <c r="I6" s="127">
        <v>0</v>
      </c>
      <c r="J6" s="127">
        <v>0</v>
      </c>
      <c r="K6" s="127">
        <v>0</v>
      </c>
      <c r="L6" s="127">
        <v>0</v>
      </c>
      <c r="M6" s="127">
        <v>0</v>
      </c>
      <c r="N6" s="127">
        <v>0</v>
      </c>
      <c r="O6" s="132" t="s">
        <v>336</v>
      </c>
      <c r="P6" s="21"/>
    </row>
    <row r="7" spans="1:16" ht="9.75">
      <c r="A7" s="131" t="s">
        <v>230</v>
      </c>
      <c r="B7" s="127">
        <v>31.05</v>
      </c>
      <c r="C7" s="127">
        <v>36.28</v>
      </c>
      <c r="D7" s="127">
        <v>41.41</v>
      </c>
      <c r="E7" s="127">
        <v>46.16</v>
      </c>
      <c r="F7" s="127">
        <v>68.12</v>
      </c>
      <c r="G7" s="127">
        <v>75.930000000000007</v>
      </c>
      <c r="H7" s="127">
        <v>6.3</v>
      </c>
      <c r="I7" s="127">
        <v>10.374803511281526</v>
      </c>
      <c r="J7" s="127">
        <v>15.565742868904666</v>
      </c>
      <c r="K7" s="127">
        <v>20.915644538797856</v>
      </c>
      <c r="L7" s="127">
        <v>25.715668779605288</v>
      </c>
      <c r="M7" s="127">
        <v>77.118389425918338</v>
      </c>
      <c r="N7" s="127">
        <v>87.19072618351629</v>
      </c>
      <c r="O7" s="132" t="s">
        <v>362</v>
      </c>
      <c r="P7" s="21"/>
    </row>
    <row r="8" spans="1:16" ht="9.75">
      <c r="A8" s="129" t="s">
        <v>1022</v>
      </c>
      <c r="B8" s="127">
        <v>0.32</v>
      </c>
      <c r="C8" s="127">
        <v>0.13</v>
      </c>
      <c r="D8" s="127">
        <v>0.14000000000000001</v>
      </c>
      <c r="E8" s="127">
        <v>0.16</v>
      </c>
      <c r="F8" s="127">
        <v>0.18</v>
      </c>
      <c r="G8" s="127">
        <v>1.17</v>
      </c>
      <c r="H8" s="127">
        <v>0.03</v>
      </c>
      <c r="I8" s="127">
        <v>4.5617483989999999E-2</v>
      </c>
      <c r="J8" s="127">
        <v>6.0966487560000004E-2</v>
      </c>
      <c r="K8" s="127">
        <v>0.11346779321</v>
      </c>
      <c r="L8" s="127">
        <v>0.12395414795000001</v>
      </c>
      <c r="M8" s="127">
        <v>0.42065457379999999</v>
      </c>
      <c r="N8" s="127">
        <v>0.86014986990999998</v>
      </c>
      <c r="O8" s="130" t="s">
        <v>363</v>
      </c>
      <c r="P8" s="21"/>
    </row>
    <row r="9" spans="1:16" ht="9.75">
      <c r="A9" s="126" t="s">
        <v>1694</v>
      </c>
      <c r="B9" s="127">
        <v>31.24</v>
      </c>
      <c r="C9" s="127">
        <v>36.17</v>
      </c>
      <c r="D9" s="127">
        <v>40.81</v>
      </c>
      <c r="E9" s="127">
        <v>46</v>
      </c>
      <c r="F9" s="127">
        <v>69.09</v>
      </c>
      <c r="G9" s="127">
        <v>77.739999999999995</v>
      </c>
      <c r="H9" s="127">
        <v>6.85</v>
      </c>
      <c r="I9" s="127">
        <v>11.02949020246553</v>
      </c>
      <c r="J9" s="127">
        <v>16.472307187069557</v>
      </c>
      <c r="K9" s="127">
        <v>21.815379858849447</v>
      </c>
      <c r="L9" s="127">
        <v>26.828997242564608</v>
      </c>
      <c r="M9" s="127">
        <v>36.834623922127051</v>
      </c>
      <c r="N9" s="127">
        <v>81.735484364615971</v>
      </c>
      <c r="O9" s="128" t="s">
        <v>990</v>
      </c>
      <c r="P9" s="21"/>
    </row>
    <row r="10" spans="1:16" ht="9.75">
      <c r="A10" s="129" t="s">
        <v>231</v>
      </c>
      <c r="B10" s="127">
        <v>31.08</v>
      </c>
      <c r="C10" s="127">
        <v>35.97</v>
      </c>
      <c r="D10" s="127">
        <v>40.619999999999997</v>
      </c>
      <c r="E10" s="127">
        <v>45.78</v>
      </c>
      <c r="F10" s="127">
        <v>68.849999999999994</v>
      </c>
      <c r="G10" s="127">
        <v>77.38</v>
      </c>
      <c r="H10" s="127">
        <v>6.83</v>
      </c>
      <c r="I10" s="127">
        <v>10.974071471645532</v>
      </c>
      <c r="J10" s="127">
        <v>16.394433779648448</v>
      </c>
      <c r="K10" s="127">
        <v>21.714371796518332</v>
      </c>
      <c r="L10" s="127">
        <v>26.703816459783493</v>
      </c>
      <c r="M10" s="127">
        <v>36.686529879015943</v>
      </c>
      <c r="N10" s="127">
        <v>81.810057015653669</v>
      </c>
      <c r="O10" s="130" t="s">
        <v>365</v>
      </c>
      <c r="P10" s="21"/>
    </row>
    <row r="11" spans="1:16" ht="9.75">
      <c r="A11" s="131" t="s">
        <v>232</v>
      </c>
      <c r="B11" s="127">
        <v>19.8</v>
      </c>
      <c r="C11" s="127">
        <v>23.07</v>
      </c>
      <c r="D11" s="127">
        <v>26.22</v>
      </c>
      <c r="E11" s="127">
        <v>29.39</v>
      </c>
      <c r="F11" s="127">
        <v>44.28</v>
      </c>
      <c r="G11" s="127">
        <v>48.35</v>
      </c>
      <c r="H11" s="127">
        <v>3.96</v>
      </c>
      <c r="I11" s="127">
        <v>6.7839875245430301</v>
      </c>
      <c r="J11" s="127">
        <v>10.209142248776363</v>
      </c>
      <c r="K11" s="127">
        <v>13.63287956392</v>
      </c>
      <c r="L11" s="127">
        <v>16.713782723766968</v>
      </c>
      <c r="M11" s="127">
        <v>22.82409374091289</v>
      </c>
      <c r="N11" s="127">
        <v>37.554401448618805</v>
      </c>
      <c r="O11" s="132" t="s">
        <v>366</v>
      </c>
      <c r="P11" s="21"/>
    </row>
    <row r="12" spans="1:16" ht="9.75">
      <c r="A12" s="131" t="s">
        <v>233</v>
      </c>
      <c r="B12" s="127">
        <v>6.02</v>
      </c>
      <c r="C12" s="127">
        <v>6.79</v>
      </c>
      <c r="D12" s="127">
        <v>7.62</v>
      </c>
      <c r="E12" s="127">
        <v>8.44</v>
      </c>
      <c r="F12" s="127">
        <v>13.23</v>
      </c>
      <c r="G12" s="127">
        <v>15.03</v>
      </c>
      <c r="H12" s="127">
        <v>1.38</v>
      </c>
      <c r="I12" s="127">
        <v>2.3285672531733335</v>
      </c>
      <c r="J12" s="127">
        <v>3.5712779313433334</v>
      </c>
      <c r="K12" s="127">
        <v>4.6958265656766667</v>
      </c>
      <c r="L12" s="127">
        <v>5.7296343695166669</v>
      </c>
      <c r="M12" s="127">
        <v>7.451616250809999</v>
      </c>
      <c r="N12" s="127">
        <v>29.296568182753333</v>
      </c>
      <c r="O12" s="132" t="s">
        <v>367</v>
      </c>
      <c r="P12" s="21"/>
    </row>
    <row r="13" spans="1:16" ht="9.75">
      <c r="A13" s="131" t="s">
        <v>234</v>
      </c>
      <c r="B13" s="127">
        <v>3.88</v>
      </c>
      <c r="C13" s="127">
        <v>4.57</v>
      </c>
      <c r="D13" s="127">
        <v>5.07</v>
      </c>
      <c r="E13" s="127">
        <v>6.05</v>
      </c>
      <c r="F13" s="127">
        <v>7.32</v>
      </c>
      <c r="G13" s="127">
        <v>8.8800000000000008</v>
      </c>
      <c r="H13" s="127">
        <v>0.94</v>
      </c>
      <c r="I13" s="127">
        <v>1.3306537659525008</v>
      </c>
      <c r="J13" s="127">
        <v>1.9103066230054175</v>
      </c>
      <c r="K13" s="127">
        <v>2.6319955438150018</v>
      </c>
      <c r="L13" s="127">
        <v>3.2850810314856962</v>
      </c>
      <c r="M13" s="127">
        <v>4.9017078951897251</v>
      </c>
      <c r="N13" s="127">
        <v>9.5110174757815305</v>
      </c>
      <c r="O13" s="132" t="s">
        <v>368</v>
      </c>
      <c r="P13" s="21"/>
    </row>
    <row r="14" spans="1:16" ht="9.75">
      <c r="A14" s="131" t="s">
        <v>235</v>
      </c>
      <c r="B14" s="127" t="s">
        <v>215</v>
      </c>
      <c r="C14" s="127" t="s">
        <v>215</v>
      </c>
      <c r="D14" s="127" t="s">
        <v>215</v>
      </c>
      <c r="E14" s="127" t="s">
        <v>215</v>
      </c>
      <c r="F14" s="127">
        <v>1.98</v>
      </c>
      <c r="G14" s="127">
        <v>1.91</v>
      </c>
      <c r="H14" s="127">
        <v>-0.05</v>
      </c>
      <c r="I14" s="127">
        <v>-0.13569400000000001</v>
      </c>
      <c r="J14" s="127">
        <v>-0.122846</v>
      </c>
      <c r="K14" s="127">
        <v>-0.26517299999999999</v>
      </c>
      <c r="L14" s="127">
        <v>-0.18390599999999999</v>
      </c>
      <c r="M14" s="127">
        <v>-0.17242399999999999</v>
      </c>
      <c r="N14" s="127">
        <v>2.7457419999999999</v>
      </c>
      <c r="O14" s="132" t="s">
        <v>369</v>
      </c>
      <c r="P14" s="21"/>
    </row>
    <row r="15" spans="1:16" ht="9.75">
      <c r="A15" s="131" t="s">
        <v>236</v>
      </c>
      <c r="B15" s="127">
        <v>1.08</v>
      </c>
      <c r="C15" s="127">
        <v>1.22</v>
      </c>
      <c r="D15" s="127">
        <v>1.39</v>
      </c>
      <c r="E15" s="127">
        <v>1.55</v>
      </c>
      <c r="F15" s="127">
        <v>1.68</v>
      </c>
      <c r="G15" s="127">
        <v>1.84</v>
      </c>
      <c r="H15" s="127">
        <v>0.33</v>
      </c>
      <c r="I15" s="127">
        <v>0.40548273382666666</v>
      </c>
      <c r="J15" s="127">
        <v>0.55842609799333331</v>
      </c>
      <c r="K15" s="127">
        <v>0.71110292057666669</v>
      </c>
      <c r="L15" s="127">
        <v>0.84009542048416674</v>
      </c>
      <c r="M15" s="127">
        <v>1.3620316695733334</v>
      </c>
      <c r="N15" s="127">
        <v>2.1612035289699998</v>
      </c>
      <c r="O15" s="132" t="s">
        <v>370</v>
      </c>
      <c r="P15" s="21"/>
    </row>
    <row r="16" spans="1:16" ht="9.75">
      <c r="A16" s="131" t="s">
        <v>237</v>
      </c>
      <c r="B16" s="127">
        <v>0.28999999999999998</v>
      </c>
      <c r="C16" s="127">
        <v>0.32</v>
      </c>
      <c r="D16" s="127">
        <v>0.33</v>
      </c>
      <c r="E16" s="127">
        <v>0.36</v>
      </c>
      <c r="F16" s="127">
        <v>0.37</v>
      </c>
      <c r="G16" s="127">
        <v>1.36</v>
      </c>
      <c r="H16" s="127">
        <v>0.27</v>
      </c>
      <c r="I16" s="127">
        <v>0.26107419414999999</v>
      </c>
      <c r="J16" s="127">
        <v>0.26812687853</v>
      </c>
      <c r="K16" s="127">
        <v>0.30774020253000001</v>
      </c>
      <c r="L16" s="127">
        <v>0.31912891453000003</v>
      </c>
      <c r="M16" s="127">
        <v>0.31950432253</v>
      </c>
      <c r="N16" s="127">
        <v>0.54112437953000003</v>
      </c>
      <c r="O16" s="132" t="s">
        <v>371</v>
      </c>
      <c r="P16" s="21"/>
    </row>
    <row r="17" spans="1:16" ht="9.75">
      <c r="A17" s="129" t="s">
        <v>238</v>
      </c>
      <c r="B17" s="127">
        <v>0.16</v>
      </c>
      <c r="C17" s="127">
        <v>0.19</v>
      </c>
      <c r="D17" s="127">
        <v>0.19</v>
      </c>
      <c r="E17" s="127">
        <v>0.22</v>
      </c>
      <c r="F17" s="127">
        <v>0.23</v>
      </c>
      <c r="G17" s="127">
        <v>0.36</v>
      </c>
      <c r="H17" s="127">
        <v>0.02</v>
      </c>
      <c r="I17" s="127">
        <v>5.5418730819999998E-2</v>
      </c>
      <c r="J17" s="127">
        <v>7.7873407421111096E-2</v>
      </c>
      <c r="K17" s="127">
        <v>0.10100806233111109</v>
      </c>
      <c r="L17" s="127">
        <v>0.12518078278111111</v>
      </c>
      <c r="M17" s="127">
        <v>0.14809404311111049</v>
      </c>
      <c r="N17" s="127">
        <v>-7.4572651037693491E-2</v>
      </c>
      <c r="O17" s="130" t="s">
        <v>372</v>
      </c>
      <c r="P17" s="21"/>
    </row>
    <row r="18" spans="1:16" ht="9.75">
      <c r="A18" s="126" t="s">
        <v>1695</v>
      </c>
      <c r="B18" s="127">
        <v>0.13</v>
      </c>
      <c r="C18" s="127">
        <v>0.24</v>
      </c>
      <c r="D18" s="127">
        <v>0.74</v>
      </c>
      <c r="E18" s="127">
        <v>0.32</v>
      </c>
      <c r="F18" s="127">
        <v>-0.79</v>
      </c>
      <c r="G18" s="127">
        <v>-0.64</v>
      </c>
      <c r="H18" s="127">
        <v>-0.52</v>
      </c>
      <c r="I18" s="127">
        <v>-0.60906920719400548</v>
      </c>
      <c r="J18" s="127">
        <v>-0.8455978306048948</v>
      </c>
      <c r="K18" s="127">
        <v>-0.78626752684159085</v>
      </c>
      <c r="L18" s="127">
        <v>-0.98937431500931994</v>
      </c>
      <c r="M18" s="127">
        <v>40.704420077591287</v>
      </c>
      <c r="N18" s="127">
        <v>6.3153916888103128</v>
      </c>
      <c r="O18" s="128" t="s">
        <v>1699</v>
      </c>
      <c r="P18" s="21"/>
    </row>
    <row r="19" spans="1:16" ht="9.75">
      <c r="A19" s="126" t="s">
        <v>1696</v>
      </c>
      <c r="B19" s="127" t="s">
        <v>215</v>
      </c>
      <c r="C19" s="127" t="s">
        <v>215</v>
      </c>
      <c r="D19" s="127" t="s">
        <v>215</v>
      </c>
      <c r="E19" s="127" t="s">
        <v>215</v>
      </c>
      <c r="F19" s="127" t="s">
        <v>215</v>
      </c>
      <c r="G19" s="127" t="s">
        <v>215</v>
      </c>
      <c r="H19" s="127" t="s">
        <v>215</v>
      </c>
      <c r="I19" s="127">
        <v>0</v>
      </c>
      <c r="J19" s="127">
        <v>0</v>
      </c>
      <c r="K19" s="127">
        <v>0</v>
      </c>
      <c r="L19" s="127">
        <v>0</v>
      </c>
      <c r="M19" s="127">
        <v>0</v>
      </c>
      <c r="N19" s="127">
        <v>1.01085</v>
      </c>
      <c r="O19" s="128" t="s">
        <v>1700</v>
      </c>
      <c r="P19" s="21"/>
    </row>
    <row r="20" spans="1:16" ht="10.5" thickBot="1">
      <c r="A20" s="126" t="s">
        <v>1697</v>
      </c>
      <c r="B20" s="127">
        <v>0.13</v>
      </c>
      <c r="C20" s="127">
        <v>0.24</v>
      </c>
      <c r="D20" s="127">
        <v>0.74</v>
      </c>
      <c r="E20" s="127">
        <v>0.32</v>
      </c>
      <c r="F20" s="127">
        <v>-0.79</v>
      </c>
      <c r="G20" s="127">
        <v>-0.64</v>
      </c>
      <c r="H20" s="127">
        <v>-0.52</v>
      </c>
      <c r="I20" s="127">
        <v>-0.60906920719400548</v>
      </c>
      <c r="J20" s="127">
        <v>-0.8455978306048948</v>
      </c>
      <c r="K20" s="127">
        <v>-0.78626752684159085</v>
      </c>
      <c r="L20" s="127">
        <v>-0.98937431500931994</v>
      </c>
      <c r="M20" s="127">
        <v>40.704420077591287</v>
      </c>
      <c r="N20" s="127">
        <v>5.3045416888103132</v>
      </c>
      <c r="O20" s="128" t="s">
        <v>1701</v>
      </c>
      <c r="P20" s="21"/>
    </row>
    <row r="21" spans="1:16" ht="9.75" thickBot="1">
      <c r="A21" s="573"/>
      <c r="B21" s="574"/>
      <c r="C21" s="574"/>
      <c r="D21" s="574"/>
      <c r="E21" s="574"/>
      <c r="F21" s="574"/>
      <c r="G21" s="574"/>
      <c r="H21" s="574"/>
      <c r="I21" s="574"/>
      <c r="J21" s="574"/>
      <c r="K21" s="574"/>
      <c r="L21" s="574"/>
      <c r="M21" s="574"/>
      <c r="N21" s="574"/>
      <c r="O21" s="607"/>
    </row>
  </sheetData>
  <customSheetViews>
    <customSheetView guid="{A346EDBB-8F5D-48AE-8CF0-8B5C084A1557}" showGridLines="0">
      <selection activeCell="W2" sqref="W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s>
  <mergeCells count="2">
    <mergeCell ref="A1:O1"/>
    <mergeCell ref="A21:O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5"/>
  <sheetViews>
    <sheetView workbookViewId="0">
      <selection activeCell="B2" sqref="B1:G1048576"/>
    </sheetView>
  </sheetViews>
  <sheetFormatPr defaultColWidth="9.140625" defaultRowHeight="9"/>
  <cols>
    <col min="1" max="1" width="10.42578125" style="3" customWidth="1"/>
    <col min="2" max="2" width="6.28515625" style="3" customWidth="1"/>
    <col min="3" max="3" width="6.42578125" style="3" customWidth="1"/>
    <col min="4" max="14" width="6.28515625" style="3" customWidth="1"/>
    <col min="15" max="15" width="6.28515625" style="479" customWidth="1"/>
    <col min="16" max="16384" width="9.140625" style="3"/>
  </cols>
  <sheetData>
    <row r="1" spans="1:15" s="1" customFormat="1" ht="31.5" customHeight="1" thickBot="1">
      <c r="A1" s="602" t="s">
        <v>1678</v>
      </c>
      <c r="B1" s="603"/>
      <c r="C1" s="603"/>
      <c r="D1" s="603"/>
      <c r="E1" s="603"/>
      <c r="F1" s="603"/>
      <c r="G1" s="603"/>
      <c r="H1" s="603"/>
      <c r="I1" s="608"/>
      <c r="J1" s="513"/>
      <c r="K1" s="500"/>
      <c r="L1" s="500"/>
      <c r="M1" s="500"/>
      <c r="N1" s="500"/>
      <c r="O1" s="474"/>
    </row>
    <row r="2" spans="1:15" s="360" customFormat="1" ht="18.75" thickBot="1">
      <c r="A2" s="22" t="s">
        <v>324</v>
      </c>
      <c r="B2" s="410">
        <v>42186</v>
      </c>
      <c r="C2" s="410">
        <v>42217</v>
      </c>
      <c r="D2" s="410">
        <v>42248</v>
      </c>
      <c r="E2" s="410">
        <v>42278</v>
      </c>
      <c r="F2" s="22" t="s">
        <v>7</v>
      </c>
      <c r="G2" s="410">
        <v>42339</v>
      </c>
      <c r="H2" s="410">
        <v>42370</v>
      </c>
      <c r="I2" s="410">
        <v>42401</v>
      </c>
      <c r="J2" s="410">
        <v>42430</v>
      </c>
      <c r="K2" s="410">
        <v>42461</v>
      </c>
      <c r="L2" s="410">
        <v>42491</v>
      </c>
      <c r="M2" s="410">
        <v>42522</v>
      </c>
      <c r="N2" s="410">
        <v>42552</v>
      </c>
      <c r="O2" s="475"/>
    </row>
    <row r="3" spans="1:15" ht="9.75">
      <c r="A3" s="121" t="s">
        <v>477</v>
      </c>
      <c r="B3" s="122">
        <v>0.83509999999999995</v>
      </c>
      <c r="C3" s="122">
        <v>0.82010000000000005</v>
      </c>
      <c r="D3" s="122">
        <v>0.82369999999999999</v>
      </c>
      <c r="E3" s="123">
        <v>0.8024</v>
      </c>
      <c r="F3" s="123">
        <v>0.83530000000000004</v>
      </c>
      <c r="G3" s="123">
        <v>0.83409999999999995</v>
      </c>
      <c r="H3" s="123">
        <v>0.79900000000000004</v>
      </c>
      <c r="I3" s="511">
        <v>0.83632796195946346</v>
      </c>
      <c r="J3" s="514">
        <v>0.82691490931503175</v>
      </c>
      <c r="K3" s="514">
        <v>0.81563180981862937</v>
      </c>
      <c r="L3" s="514">
        <v>0.81702526455683044</v>
      </c>
      <c r="M3" s="514">
        <v>0.70292156474399226</v>
      </c>
      <c r="N3" s="514">
        <v>0.69351588804954534</v>
      </c>
      <c r="O3" s="476"/>
    </row>
    <row r="4" spans="1:15" ht="10.5" thickBot="1">
      <c r="A4" s="121" t="s">
        <v>478</v>
      </c>
      <c r="B4" s="124">
        <v>4.04</v>
      </c>
      <c r="C4" s="124">
        <v>4</v>
      </c>
      <c r="D4" s="124">
        <v>3.92</v>
      </c>
      <c r="E4" s="125">
        <v>3.94</v>
      </c>
      <c r="F4" s="125">
        <v>4.08</v>
      </c>
      <c r="G4" s="125">
        <v>3.71</v>
      </c>
      <c r="H4" s="125">
        <v>3.11</v>
      </c>
      <c r="I4" s="512">
        <v>3.4864482565081483</v>
      </c>
      <c r="J4" s="515">
        <v>3.4680706845681311</v>
      </c>
      <c r="K4" s="515">
        <v>3.4448293323457975</v>
      </c>
      <c r="L4" s="515">
        <v>3.5938553970282747</v>
      </c>
      <c r="M4" s="515">
        <v>2.0333088575289819</v>
      </c>
      <c r="N4" s="515">
        <v>1.9479461859261691</v>
      </c>
      <c r="O4" s="477"/>
    </row>
    <row r="5" spans="1:15" ht="9.75" thickBot="1">
      <c r="A5" s="604"/>
      <c r="B5" s="606"/>
      <c r="C5" s="574"/>
      <c r="D5" s="574"/>
      <c r="E5" s="574"/>
      <c r="F5" s="574"/>
      <c r="G5" s="574"/>
      <c r="H5" s="574"/>
      <c r="I5" s="574"/>
      <c r="J5" s="499"/>
      <c r="K5" s="499"/>
      <c r="L5" s="499"/>
      <c r="M5" s="499"/>
      <c r="N5" s="499"/>
      <c r="O5" s="478"/>
    </row>
  </sheetData>
  <customSheetViews>
    <customSheetView guid="{A346EDBB-8F5D-48AE-8CF0-8B5C084A1557}" showGridLines="0" topLeftCell="B1">
      <selection activeCell="V19" sqref="V19"/>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1:I1"/>
    <mergeCell ref="A5:I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workbookViewId="0">
      <selection activeCell="O29" sqref="O29"/>
    </sheetView>
  </sheetViews>
  <sheetFormatPr defaultColWidth="9.140625" defaultRowHeight="9"/>
  <cols>
    <col min="1" max="1" width="47.85546875" style="3" customWidth="1"/>
    <col min="2" max="14" width="6.5703125" style="3" customWidth="1"/>
    <col min="15" max="15" width="29.42578125" style="3" bestFit="1" customWidth="1"/>
    <col min="16" max="16384" width="9.140625" style="3"/>
  </cols>
  <sheetData>
    <row r="1" spans="1:15" s="1" customFormat="1" ht="12.75">
      <c r="A1" s="579" t="s">
        <v>1069</v>
      </c>
      <c r="B1" s="580"/>
      <c r="C1" s="580"/>
      <c r="D1" s="580"/>
      <c r="E1" s="580"/>
      <c r="F1" s="580"/>
      <c r="G1" s="580"/>
      <c r="H1" s="580"/>
      <c r="I1" s="580"/>
      <c r="J1" s="580"/>
      <c r="K1" s="580"/>
      <c r="L1" s="580"/>
      <c r="M1" s="580"/>
      <c r="N1" s="580"/>
      <c r="O1" s="581"/>
    </row>
    <row r="2" spans="1:15" s="360" customFormat="1" ht="15.75" customHeight="1">
      <c r="A2" s="570" t="s">
        <v>1368</v>
      </c>
      <c r="B2" s="571"/>
      <c r="C2" s="571"/>
      <c r="D2" s="571"/>
      <c r="E2" s="571"/>
      <c r="F2" s="571"/>
      <c r="G2" s="571"/>
      <c r="H2" s="571"/>
      <c r="I2" s="571"/>
      <c r="J2" s="571"/>
      <c r="K2" s="571"/>
      <c r="L2" s="571"/>
      <c r="M2" s="571"/>
      <c r="N2" s="571"/>
      <c r="O2" s="572"/>
    </row>
    <row r="3" spans="1:15" s="4" customFormat="1" ht="6" customHeight="1" thickBot="1">
      <c r="A3" s="383"/>
      <c r="B3" s="82"/>
      <c r="C3" s="82"/>
      <c r="D3" s="82"/>
      <c r="E3" s="82"/>
      <c r="F3" s="82"/>
      <c r="G3" s="82"/>
      <c r="H3" s="82"/>
      <c r="I3" s="82"/>
      <c r="J3" s="82"/>
      <c r="K3" s="82"/>
      <c r="L3" s="82"/>
      <c r="M3" s="82"/>
      <c r="N3" s="82"/>
      <c r="O3" s="358"/>
    </row>
    <row r="4" spans="1:15" ht="9.75" thickBot="1">
      <c r="A4" s="99" t="s">
        <v>6</v>
      </c>
      <c r="B4" s="46">
        <v>42186</v>
      </c>
      <c r="C4" s="46">
        <v>42217</v>
      </c>
      <c r="D4" s="46">
        <v>42248</v>
      </c>
      <c r="E4" s="46">
        <v>42278</v>
      </c>
      <c r="F4" s="99" t="s">
        <v>7</v>
      </c>
      <c r="G4" s="46">
        <v>42339</v>
      </c>
      <c r="H4" s="46">
        <v>42370</v>
      </c>
      <c r="I4" s="46">
        <v>42401</v>
      </c>
      <c r="J4" s="46">
        <v>42430</v>
      </c>
      <c r="K4" s="46">
        <v>42461</v>
      </c>
      <c r="L4" s="46">
        <v>42491</v>
      </c>
      <c r="M4" s="46">
        <v>42522</v>
      </c>
      <c r="N4" s="46">
        <v>42552</v>
      </c>
      <c r="O4" s="47" t="s">
        <v>354</v>
      </c>
    </row>
    <row r="5" spans="1:15" s="114" customFormat="1">
      <c r="A5" s="111" t="s">
        <v>1109</v>
      </c>
      <c r="B5" s="113"/>
      <c r="C5" s="95"/>
      <c r="D5" s="95"/>
      <c r="E5" s="95"/>
      <c r="F5" s="95"/>
      <c r="G5" s="95"/>
      <c r="H5" s="95"/>
      <c r="I5" s="95"/>
      <c r="J5" s="95"/>
      <c r="K5" s="95"/>
      <c r="L5" s="95"/>
      <c r="M5" s="95"/>
      <c r="N5" s="95"/>
      <c r="O5" s="418" t="s">
        <v>670</v>
      </c>
    </row>
    <row r="6" spans="1:15">
      <c r="A6" s="115" t="s">
        <v>1110</v>
      </c>
      <c r="B6" s="78"/>
      <c r="C6" s="77"/>
      <c r="D6" s="77"/>
      <c r="E6" s="77"/>
      <c r="F6" s="77"/>
      <c r="G6" s="77"/>
      <c r="H6" s="77"/>
      <c r="I6" s="77"/>
      <c r="J6" s="77"/>
      <c r="K6" s="77"/>
      <c r="L6" s="77"/>
      <c r="M6" s="77"/>
      <c r="N6" s="77"/>
      <c r="O6" s="413" t="s">
        <v>328</v>
      </c>
    </row>
    <row r="7" spans="1:15">
      <c r="A7" s="116" t="s">
        <v>1162</v>
      </c>
      <c r="B7" s="78">
        <v>11.92239708834</v>
      </c>
      <c r="C7" s="77">
        <v>12.272107471749999</v>
      </c>
      <c r="D7" s="77">
        <v>13.348025254478301</v>
      </c>
      <c r="E7" s="77">
        <v>11.897270332618298</v>
      </c>
      <c r="F7" s="77">
        <v>12.630457467988284</v>
      </c>
      <c r="G7" s="77">
        <v>15.277794612553405</v>
      </c>
      <c r="H7" s="77">
        <v>12.5560731183306</v>
      </c>
      <c r="I7" s="77">
        <v>13.788538094330001</v>
      </c>
      <c r="J7" s="77">
        <v>15.704554202846614</v>
      </c>
      <c r="K7" s="77">
        <v>17.633355481296611</v>
      </c>
      <c r="L7" s="77">
        <v>19.628322453926636</v>
      </c>
      <c r="M7" s="77">
        <v>21.603110001856649</v>
      </c>
      <c r="N7" s="77">
        <v>16.960285936068651</v>
      </c>
      <c r="O7" s="108" t="s">
        <v>1208</v>
      </c>
    </row>
    <row r="8" spans="1:15">
      <c r="A8" s="116" t="s">
        <v>1163</v>
      </c>
      <c r="B8" s="77">
        <v>532.13</v>
      </c>
      <c r="C8" s="77">
        <v>539.63</v>
      </c>
      <c r="D8" s="77">
        <v>548.05999999999995</v>
      </c>
      <c r="E8" s="77">
        <v>555.03</v>
      </c>
      <c r="F8" s="77">
        <v>563.73</v>
      </c>
      <c r="G8" s="77">
        <v>571.76</v>
      </c>
      <c r="H8" s="77">
        <v>568.00263749999999</v>
      </c>
      <c r="I8" s="77">
        <v>570.89772500000004</v>
      </c>
      <c r="J8" s="77">
        <v>571.43895250000003</v>
      </c>
      <c r="K8" s="77">
        <v>580.78718249999997</v>
      </c>
      <c r="L8" s="77">
        <v>577.97950249999997</v>
      </c>
      <c r="M8" s="77">
        <v>581.88280499999996</v>
      </c>
      <c r="N8" s="77">
        <v>579.697</v>
      </c>
      <c r="O8" s="108" t="s">
        <v>1209</v>
      </c>
    </row>
    <row r="9" spans="1:15">
      <c r="A9" s="116" t="s">
        <v>1164</v>
      </c>
      <c r="B9" s="77">
        <v>1.3583448</v>
      </c>
      <c r="C9" s="77">
        <v>1.4570813410000001</v>
      </c>
      <c r="D9" s="77">
        <v>1.7345657123399916</v>
      </c>
      <c r="E9" s="77">
        <v>3.5807097451899925</v>
      </c>
      <c r="F9" s="77">
        <v>6.0231114889999997</v>
      </c>
      <c r="G9" s="77">
        <v>9.9165444027999907</v>
      </c>
      <c r="H9" s="77">
        <v>3.76323761562</v>
      </c>
      <c r="I9" s="77">
        <v>4.9810910328800002</v>
      </c>
      <c r="J9" s="77">
        <v>4.5175647469999998</v>
      </c>
      <c r="K9" s="77">
        <v>13.355148639380003</v>
      </c>
      <c r="L9" s="77">
        <v>13.918440595450001</v>
      </c>
      <c r="M9" s="77">
        <v>14.857846910589998</v>
      </c>
      <c r="N9" s="77">
        <v>15.800293839949999</v>
      </c>
      <c r="O9" s="108" t="s">
        <v>1210</v>
      </c>
    </row>
    <row r="10" spans="1:15">
      <c r="A10" s="116" t="s">
        <v>1165</v>
      </c>
      <c r="B10" s="77">
        <v>0</v>
      </c>
      <c r="C10" s="77">
        <v>0</v>
      </c>
      <c r="D10" s="77">
        <v>0</v>
      </c>
      <c r="E10" s="77">
        <v>0</v>
      </c>
      <c r="F10" s="77">
        <v>0.48908601903100002</v>
      </c>
      <c r="G10" s="77">
        <v>0</v>
      </c>
      <c r="H10" s="77">
        <v>8.6677324447309996</v>
      </c>
      <c r="I10" s="77">
        <v>7.8614274319100002</v>
      </c>
      <c r="J10" s="77">
        <v>7.3651477009099997</v>
      </c>
      <c r="K10" s="77">
        <v>5.1321305639999997</v>
      </c>
      <c r="L10" s="77">
        <v>2.6094717279700004</v>
      </c>
      <c r="M10" s="77">
        <v>1.7420577671399999</v>
      </c>
      <c r="N10" s="77">
        <v>0.99772020317999988</v>
      </c>
      <c r="O10" s="108" t="s">
        <v>1211</v>
      </c>
    </row>
    <row r="11" spans="1:15">
      <c r="A11" s="116" t="s">
        <v>1166</v>
      </c>
      <c r="B11" s="77">
        <v>0.41173116700000001</v>
      </c>
      <c r="C11" s="77">
        <v>0.41911736999999999</v>
      </c>
      <c r="D11" s="77">
        <v>0.2913167452054794</v>
      </c>
      <c r="E11" s="77">
        <v>0.34298699178082209</v>
      </c>
      <c r="F11" s="77">
        <v>0.30127039999999983</v>
      </c>
      <c r="G11" s="77">
        <v>0.25988356167502308</v>
      </c>
      <c r="H11" s="77">
        <v>0.25870778082191775</v>
      </c>
      <c r="I11" s="77">
        <v>0.18467824658000001</v>
      </c>
      <c r="J11" s="77">
        <v>0.24599835342465762</v>
      </c>
      <c r="K11" s="77">
        <v>0.20622426301369862</v>
      </c>
      <c r="L11" s="77">
        <v>0.19859971506849333</v>
      </c>
      <c r="M11" s="77">
        <v>0.18535206575342453</v>
      </c>
      <c r="N11" s="77">
        <v>0.22969041100369872</v>
      </c>
      <c r="O11" s="108" t="s">
        <v>1212</v>
      </c>
    </row>
    <row r="12" spans="1:15">
      <c r="A12" s="116" t="s">
        <v>1167</v>
      </c>
      <c r="B12" s="77">
        <v>7.2217629391199996</v>
      </c>
      <c r="C12" s="77">
        <v>6.6904081400500006</v>
      </c>
      <c r="D12" s="77">
        <v>8.314035106277224</v>
      </c>
      <c r="E12" s="77">
        <v>8.4507882340538902</v>
      </c>
      <c r="F12" s="77">
        <v>10.457216359391669</v>
      </c>
      <c r="G12" s="77">
        <v>10.545813657209443</v>
      </c>
      <c r="H12" s="77">
        <v>10.98044427949611</v>
      </c>
      <c r="I12" s="77">
        <v>12.643704314759939</v>
      </c>
      <c r="J12" s="77">
        <v>15.333111325414482</v>
      </c>
      <c r="K12" s="77">
        <v>20.508551059719849</v>
      </c>
      <c r="L12" s="77">
        <v>26.774069218905403</v>
      </c>
      <c r="M12" s="77">
        <v>34.13903353193588</v>
      </c>
      <c r="N12" s="77">
        <v>40.902906574594994</v>
      </c>
      <c r="O12" s="108" t="s">
        <v>1213</v>
      </c>
    </row>
    <row r="13" spans="1:15" ht="18">
      <c r="A13" s="116" t="s">
        <v>1168</v>
      </c>
      <c r="B13" s="77">
        <v>0</v>
      </c>
      <c r="C13" s="77">
        <v>0</v>
      </c>
      <c r="D13" s="77">
        <v>0</v>
      </c>
      <c r="E13" s="77">
        <v>0</v>
      </c>
      <c r="F13" s="77">
        <v>0</v>
      </c>
      <c r="G13" s="77">
        <v>0</v>
      </c>
      <c r="H13" s="77">
        <v>0</v>
      </c>
      <c r="I13" s="77">
        <v>0</v>
      </c>
      <c r="J13" s="77">
        <v>0</v>
      </c>
      <c r="K13" s="77">
        <v>0</v>
      </c>
      <c r="L13" s="77">
        <v>0</v>
      </c>
      <c r="M13" s="77">
        <v>0</v>
      </c>
      <c r="N13" s="77">
        <v>0</v>
      </c>
      <c r="O13" s="108" t="s">
        <v>1214</v>
      </c>
    </row>
    <row r="14" spans="1:15">
      <c r="A14" s="116" t="s">
        <v>1169</v>
      </c>
      <c r="B14" s="77">
        <v>0.34213339185000002</v>
      </c>
      <c r="C14" s="77">
        <v>0.31484202485000001</v>
      </c>
      <c r="D14" s="77">
        <v>0.20962245485</v>
      </c>
      <c r="E14" s="77">
        <v>0.53031865485000007</v>
      </c>
      <c r="F14" s="77">
        <v>0.13274450085</v>
      </c>
      <c r="G14" s="77">
        <v>0.88619872788999998</v>
      </c>
      <c r="H14" s="77">
        <v>0.88462622740000008</v>
      </c>
      <c r="I14" s="77">
        <v>1.2961012367800002</v>
      </c>
      <c r="J14" s="77">
        <v>1.13312211795</v>
      </c>
      <c r="K14" s="77">
        <v>1.6319256060900003</v>
      </c>
      <c r="L14" s="77">
        <v>2.0901867708899999</v>
      </c>
      <c r="M14" s="77">
        <v>2.7013575919999999</v>
      </c>
      <c r="N14" s="77">
        <v>1.7071387151500002</v>
      </c>
      <c r="O14" s="108" t="s">
        <v>1215</v>
      </c>
    </row>
    <row r="15" spans="1:15">
      <c r="A15" s="116" t="s">
        <v>1170</v>
      </c>
      <c r="B15" s="77">
        <v>553.38636938731008</v>
      </c>
      <c r="C15" s="77">
        <v>560.78355634765001</v>
      </c>
      <c r="D15" s="77">
        <v>571.95756527315098</v>
      </c>
      <c r="E15" s="77">
        <v>579.83207395849308</v>
      </c>
      <c r="F15" s="77">
        <v>593.76388623626099</v>
      </c>
      <c r="G15" s="77">
        <v>608.64623496212789</v>
      </c>
      <c r="H15" s="77">
        <v>605.11345896639966</v>
      </c>
      <c r="I15" s="77">
        <v>611.65326535724</v>
      </c>
      <c r="J15" s="77">
        <v>615.73845094754574</v>
      </c>
      <c r="K15" s="77">
        <v>639.25451811350013</v>
      </c>
      <c r="L15" s="77">
        <v>643.19859298221058</v>
      </c>
      <c r="M15" s="77">
        <v>657.11156286927587</v>
      </c>
      <c r="N15" s="77">
        <v>656.29503567994743</v>
      </c>
      <c r="O15" s="108" t="s">
        <v>969</v>
      </c>
    </row>
    <row r="16" spans="1:15">
      <c r="A16" s="115" t="s">
        <v>1111</v>
      </c>
      <c r="B16" s="77"/>
      <c r="C16" s="77"/>
      <c r="D16" s="77"/>
      <c r="E16" s="77"/>
      <c r="F16" s="77"/>
      <c r="G16" s="77"/>
      <c r="H16" s="77"/>
      <c r="I16" s="77"/>
      <c r="J16" s="77"/>
      <c r="K16" s="77"/>
      <c r="L16" s="77"/>
      <c r="M16" s="77"/>
      <c r="N16" s="77"/>
      <c r="O16" s="413" t="s">
        <v>1216</v>
      </c>
    </row>
    <row r="17" spans="1:15">
      <c r="A17" s="116" t="s">
        <v>1171</v>
      </c>
      <c r="B17" s="77">
        <v>0</v>
      </c>
      <c r="C17" s="77">
        <v>0</v>
      </c>
      <c r="D17" s="77">
        <v>0</v>
      </c>
      <c r="E17" s="77">
        <v>0</v>
      </c>
      <c r="F17" s="77">
        <v>0</v>
      </c>
      <c r="G17" s="77">
        <v>0</v>
      </c>
      <c r="H17" s="77">
        <v>16</v>
      </c>
      <c r="I17" s="77">
        <v>16</v>
      </c>
      <c r="J17" s="77">
        <v>16</v>
      </c>
      <c r="K17" s="77">
        <v>16</v>
      </c>
      <c r="L17" s="77">
        <v>16</v>
      </c>
      <c r="M17" s="77">
        <v>16</v>
      </c>
      <c r="N17" s="77">
        <v>16</v>
      </c>
      <c r="O17" s="108" t="s">
        <v>1217</v>
      </c>
    </row>
    <row r="18" spans="1:15">
      <c r="A18" s="116" t="s">
        <v>1172</v>
      </c>
      <c r="B18" s="77">
        <v>0</v>
      </c>
      <c r="C18" s="77">
        <v>0</v>
      </c>
      <c r="D18" s="77">
        <v>0</v>
      </c>
      <c r="E18" s="77">
        <v>0</v>
      </c>
      <c r="F18" s="77">
        <v>0</v>
      </c>
      <c r="G18" s="77">
        <v>0</v>
      </c>
      <c r="H18" s="77">
        <v>0</v>
      </c>
      <c r="I18" s="77">
        <v>0</v>
      </c>
      <c r="J18" s="77">
        <v>0</v>
      </c>
      <c r="K18" s="77">
        <v>0</v>
      </c>
      <c r="L18" s="77">
        <v>0</v>
      </c>
      <c r="M18" s="77">
        <v>0</v>
      </c>
      <c r="N18" s="77">
        <v>0</v>
      </c>
      <c r="O18" s="108" t="s">
        <v>1218</v>
      </c>
    </row>
    <row r="19" spans="1:15">
      <c r="A19" s="116" t="s">
        <v>1173</v>
      </c>
      <c r="B19" s="77">
        <v>0</v>
      </c>
      <c r="C19" s="77">
        <v>0</v>
      </c>
      <c r="D19" s="77">
        <v>0</v>
      </c>
      <c r="E19" s="77">
        <v>0</v>
      </c>
      <c r="F19" s="77">
        <v>0</v>
      </c>
      <c r="G19" s="77">
        <v>0</v>
      </c>
      <c r="H19" s="77">
        <v>0.108743804</v>
      </c>
      <c r="I19" s="77">
        <v>0.105763206</v>
      </c>
      <c r="J19" s="77">
        <v>0.11176491700000001</v>
      </c>
      <c r="K19" s="77">
        <v>0.24218906800000001</v>
      </c>
      <c r="L19" s="77">
        <v>0.375051405</v>
      </c>
      <c r="M19" s="77">
        <v>0.46928477200000002</v>
      </c>
      <c r="N19" s="77">
        <v>0.54841200899999998</v>
      </c>
      <c r="O19" s="108" t="s">
        <v>1219</v>
      </c>
    </row>
    <row r="20" spans="1:15">
      <c r="A20" s="116" t="s">
        <v>1174</v>
      </c>
      <c r="B20" s="77">
        <v>4.7232067541400005</v>
      </c>
      <c r="C20" s="77">
        <v>4.6784510867700009</v>
      </c>
      <c r="D20" s="77">
        <v>4.5459950097497606</v>
      </c>
      <c r="E20" s="77">
        <v>4.3939886383555935</v>
      </c>
      <c r="F20" s="77">
        <v>4.3592907913955941</v>
      </c>
      <c r="G20" s="77">
        <v>4.6926349888355405</v>
      </c>
      <c r="H20" s="77">
        <v>6.7626020329059999</v>
      </c>
      <c r="I20" s="77">
        <v>6.7185757162199993</v>
      </c>
      <c r="J20" s="77">
        <v>7.1610011315123598</v>
      </c>
      <c r="K20" s="77">
        <v>7.1570828415055532</v>
      </c>
      <c r="L20" s="77">
        <v>7.0531261264088894</v>
      </c>
      <c r="M20" s="77">
        <v>7.2501307410380553</v>
      </c>
      <c r="N20" s="77">
        <v>7.1593365664680562</v>
      </c>
      <c r="O20" s="108" t="s">
        <v>1220</v>
      </c>
    </row>
    <row r="21" spans="1:15">
      <c r="A21" s="116" t="s">
        <v>1175</v>
      </c>
      <c r="B21" s="77">
        <v>4.0242082190000001</v>
      </c>
      <c r="C21" s="77">
        <v>4.0000069070000004</v>
      </c>
      <c r="D21" s="77">
        <v>4.0374982307237381</v>
      </c>
      <c r="E21" s="77">
        <v>4.3714671900412387</v>
      </c>
      <c r="F21" s="77">
        <v>4.2823789853399896</v>
      </c>
      <c r="G21" s="77">
        <v>3.6843836168257016</v>
      </c>
      <c r="H21" s="77">
        <v>0</v>
      </c>
      <c r="I21" s="77">
        <v>0</v>
      </c>
      <c r="J21" s="77">
        <v>0</v>
      </c>
      <c r="K21" s="77">
        <v>0</v>
      </c>
      <c r="L21" s="77">
        <v>0</v>
      </c>
      <c r="M21" s="77">
        <v>0</v>
      </c>
      <c r="N21" s="77">
        <v>3.3312500000000002E-2</v>
      </c>
      <c r="O21" s="108" t="s">
        <v>1221</v>
      </c>
    </row>
    <row r="22" spans="1:15">
      <c r="A22" s="116" t="s">
        <v>1176</v>
      </c>
      <c r="B22" s="77">
        <v>0</v>
      </c>
      <c r="C22" s="77">
        <v>0</v>
      </c>
      <c r="D22" s="77">
        <v>0</v>
      </c>
      <c r="E22" s="77">
        <v>0</v>
      </c>
      <c r="F22" s="77">
        <v>0</v>
      </c>
      <c r="G22" s="77">
        <v>0</v>
      </c>
      <c r="H22" s="77">
        <v>0</v>
      </c>
      <c r="I22" s="77">
        <v>0</v>
      </c>
      <c r="J22" s="77">
        <v>0</v>
      </c>
      <c r="K22" s="77">
        <v>0</v>
      </c>
      <c r="L22" s="77">
        <v>0</v>
      </c>
      <c r="M22" s="77">
        <v>0</v>
      </c>
      <c r="N22" s="77">
        <v>0</v>
      </c>
      <c r="O22" s="108" t="s">
        <v>1222</v>
      </c>
    </row>
    <row r="23" spans="1:15">
      <c r="A23" s="116" t="s">
        <v>1177</v>
      </c>
      <c r="B23" s="77">
        <v>0.225993204</v>
      </c>
      <c r="C23" s="77">
        <v>0.225993204</v>
      </c>
      <c r="D23" s="77">
        <v>0.22599320434840378</v>
      </c>
      <c r="E23" s="77">
        <v>0.22599320434840378</v>
      </c>
      <c r="F23" s="77">
        <v>0.22599320434840378</v>
      </c>
      <c r="G23" s="77">
        <v>1.2663711335984036</v>
      </c>
      <c r="H23" s="77">
        <v>1.2067621760984037</v>
      </c>
      <c r="I23" s="77">
        <v>1.2067621760984037</v>
      </c>
      <c r="J23" s="77">
        <v>1.2083049520984037</v>
      </c>
      <c r="K23" s="77">
        <v>1.2083049520984037</v>
      </c>
      <c r="L23" s="77">
        <v>1.2083049520984037</v>
      </c>
      <c r="M23" s="77">
        <v>1.2083049520984037</v>
      </c>
      <c r="N23" s="77">
        <v>1.7687810940984037</v>
      </c>
      <c r="O23" s="108" t="s">
        <v>1223</v>
      </c>
    </row>
    <row r="24" spans="1:15">
      <c r="A24" s="116" t="s">
        <v>1178</v>
      </c>
      <c r="B24" s="77">
        <v>0</v>
      </c>
      <c r="C24" s="77">
        <v>0</v>
      </c>
      <c r="D24" s="77">
        <v>0</v>
      </c>
      <c r="E24" s="77">
        <v>0</v>
      </c>
      <c r="F24" s="77">
        <v>0</v>
      </c>
      <c r="G24" s="77">
        <v>0</v>
      </c>
      <c r="H24" s="77">
        <v>4.1331086195660998</v>
      </c>
      <c r="I24" s="77">
        <v>4.0721196695800002</v>
      </c>
      <c r="J24" s="77">
        <v>3.7778504250675398</v>
      </c>
      <c r="K24" s="77">
        <v>5.0343043667446228</v>
      </c>
      <c r="L24" s="77">
        <v>4.9422588871383324</v>
      </c>
      <c r="M24" s="77">
        <v>5.172539941812043</v>
      </c>
      <c r="N24" s="77">
        <v>3.6795688478520421</v>
      </c>
      <c r="O24" s="108" t="s">
        <v>1224</v>
      </c>
    </row>
    <row r="25" spans="1:15">
      <c r="A25" s="116" t="s">
        <v>1179</v>
      </c>
      <c r="B25" s="77">
        <v>8.9734081781399997</v>
      </c>
      <c r="C25" s="77">
        <v>8.9044511977700012</v>
      </c>
      <c r="D25" s="77">
        <v>8.8094864448219035</v>
      </c>
      <c r="E25" s="77">
        <v>8.991449032745237</v>
      </c>
      <c r="F25" s="77">
        <v>8.8676629810839884</v>
      </c>
      <c r="G25" s="77">
        <v>9.6433897392596482</v>
      </c>
      <c r="H25" s="77">
        <v>28.211216632570505</v>
      </c>
      <c r="I25" s="77">
        <v>28.103220767898407</v>
      </c>
      <c r="J25" s="77">
        <v>26.050756531678303</v>
      </c>
      <c r="K25" s="77">
        <v>29.641881228348581</v>
      </c>
      <c r="L25" s="77">
        <v>29.578741370645627</v>
      </c>
      <c r="M25" s="77">
        <v>30.1002604069485</v>
      </c>
      <c r="N25" s="77">
        <v>29.189411017418504</v>
      </c>
      <c r="O25" s="108" t="s">
        <v>970</v>
      </c>
    </row>
    <row r="26" spans="1:15">
      <c r="A26" s="117" t="s">
        <v>306</v>
      </c>
      <c r="B26" s="77">
        <v>562.35977756544992</v>
      </c>
      <c r="C26" s="77">
        <v>569.68800754541996</v>
      </c>
      <c r="D26" s="77">
        <v>580.76705171797289</v>
      </c>
      <c r="E26" s="77">
        <v>588.82352299123829</v>
      </c>
      <c r="F26" s="77">
        <v>602.63154921734497</v>
      </c>
      <c r="G26" s="77">
        <v>618.28962470138754</v>
      </c>
      <c r="H26" s="77">
        <v>633.32467559897009</v>
      </c>
      <c r="I26" s="77">
        <v>639.75648612513839</v>
      </c>
      <c r="J26" s="77">
        <v>643.99737237322415</v>
      </c>
      <c r="K26" s="77">
        <v>668.89639934184879</v>
      </c>
      <c r="L26" s="77">
        <v>672.7773343528562</v>
      </c>
      <c r="M26" s="77">
        <v>687.21182327622432</v>
      </c>
      <c r="N26" s="77">
        <v>685.48444669736591</v>
      </c>
      <c r="O26" s="414" t="s">
        <v>458</v>
      </c>
    </row>
    <row r="27" spans="1:15">
      <c r="A27" s="111" t="s">
        <v>1180</v>
      </c>
      <c r="B27" s="77"/>
      <c r="C27" s="77"/>
      <c r="D27" s="77"/>
      <c r="E27" s="77"/>
      <c r="F27" s="77"/>
      <c r="G27" s="77"/>
      <c r="H27" s="77"/>
      <c r="I27" s="77"/>
      <c r="J27" s="77"/>
      <c r="K27" s="77"/>
      <c r="L27" s="77"/>
      <c r="M27" s="77"/>
      <c r="N27" s="77"/>
      <c r="O27" s="412" t="s">
        <v>862</v>
      </c>
    </row>
    <row r="28" spans="1:15">
      <c r="A28" s="115" t="s">
        <v>1182</v>
      </c>
      <c r="B28" s="77"/>
      <c r="C28" s="77"/>
      <c r="D28" s="77"/>
      <c r="E28" s="77"/>
      <c r="F28" s="77"/>
      <c r="G28" s="77"/>
      <c r="H28" s="77"/>
      <c r="I28" s="77"/>
      <c r="J28" s="77"/>
      <c r="K28" s="77"/>
      <c r="L28" s="77"/>
      <c r="M28" s="77"/>
      <c r="N28" s="77"/>
      <c r="O28" s="413" t="s">
        <v>346</v>
      </c>
    </row>
    <row r="29" spans="1:15">
      <c r="A29" s="116" t="s">
        <v>1183</v>
      </c>
      <c r="B29" s="77">
        <v>0</v>
      </c>
      <c r="C29" s="77">
        <v>0</v>
      </c>
      <c r="D29" s="77">
        <v>0</v>
      </c>
      <c r="E29" s="77">
        <v>0</v>
      </c>
      <c r="F29" s="77">
        <v>0</v>
      </c>
      <c r="G29" s="77">
        <v>0.6390422288839912</v>
      </c>
      <c r="H29" s="77">
        <v>0.33678830380000002</v>
      </c>
      <c r="I29" s="77">
        <v>0.42235518002</v>
      </c>
      <c r="J29" s="77">
        <v>0.65148334202000047</v>
      </c>
      <c r="K29" s="77">
        <v>0.32921844902000047</v>
      </c>
      <c r="L29" s="77">
        <v>2.3241716020000459E-2</v>
      </c>
      <c r="M29" s="77">
        <v>0</v>
      </c>
      <c r="N29" s="77">
        <v>0.54316936008999683</v>
      </c>
      <c r="O29" s="415" t="s">
        <v>1226</v>
      </c>
    </row>
    <row r="30" spans="1:15">
      <c r="A30" s="116" t="s">
        <v>1184</v>
      </c>
      <c r="B30" s="77">
        <v>13.56746332482</v>
      </c>
      <c r="C30" s="77">
        <v>14.99740107269</v>
      </c>
      <c r="D30" s="77">
        <v>17.060662838602678</v>
      </c>
      <c r="E30" s="77">
        <v>19.081686648367064</v>
      </c>
      <c r="F30" s="77">
        <v>20.801338329881904</v>
      </c>
      <c r="G30" s="77">
        <v>26.443056150036792</v>
      </c>
      <c r="H30" s="77">
        <v>29.028062147153772</v>
      </c>
      <c r="I30" s="77">
        <v>30.745605658919999</v>
      </c>
      <c r="J30" s="77">
        <v>33.938650024477099</v>
      </c>
      <c r="K30" s="77">
        <v>44.297885437984021</v>
      </c>
      <c r="L30" s="77">
        <v>49.975776408920957</v>
      </c>
      <c r="M30" s="77">
        <v>54.325267341757893</v>
      </c>
      <c r="N30" s="77">
        <v>56.370325892294829</v>
      </c>
      <c r="O30" s="415" t="s">
        <v>1227</v>
      </c>
    </row>
    <row r="31" spans="1:15">
      <c r="A31" s="116" t="s">
        <v>1185</v>
      </c>
      <c r="B31" s="95">
        <v>3.0391514011799998</v>
      </c>
      <c r="C31" s="95">
        <v>2.98282561058</v>
      </c>
      <c r="D31" s="95">
        <v>5.2288506185286607</v>
      </c>
      <c r="E31" s="95">
        <v>5.6434470351344679</v>
      </c>
      <c r="F31" s="95">
        <v>6.003166320221049</v>
      </c>
      <c r="G31" s="95">
        <v>6.1642965380872194</v>
      </c>
      <c r="H31" s="95">
        <v>5.7761031617906999</v>
      </c>
      <c r="I31" s="95">
        <v>5.8848430618299998</v>
      </c>
      <c r="J31" s="95">
        <v>1.7263024076871079</v>
      </c>
      <c r="K31" s="95">
        <v>1.7772051719096189</v>
      </c>
      <c r="L31" s="95">
        <v>2.3806129693712959</v>
      </c>
      <c r="M31" s="95">
        <v>2.4996620546962212</v>
      </c>
      <c r="N31" s="95">
        <v>2.0053588665607216</v>
      </c>
      <c r="O31" s="415" t="s">
        <v>1228</v>
      </c>
    </row>
    <row r="32" spans="1:15">
      <c r="A32" s="116" t="s">
        <v>1186</v>
      </c>
      <c r="B32" s="77">
        <v>0</v>
      </c>
      <c r="C32" s="77">
        <v>0</v>
      </c>
      <c r="D32" s="77">
        <v>0</v>
      </c>
      <c r="E32" s="77">
        <v>0</v>
      </c>
      <c r="F32" s="77">
        <v>4.5065379016400007</v>
      </c>
      <c r="G32" s="77">
        <v>1.35417727701</v>
      </c>
      <c r="H32" s="77">
        <v>2.7320944049587097</v>
      </c>
      <c r="I32" s="77">
        <v>1.9021691194500001</v>
      </c>
      <c r="J32" s="77">
        <v>4.2657902432199997</v>
      </c>
      <c r="K32" s="77">
        <v>10.97861640402</v>
      </c>
      <c r="L32" s="77">
        <v>13.533964238120001</v>
      </c>
      <c r="M32" s="77">
        <v>18.198821623700002</v>
      </c>
      <c r="N32" s="77">
        <v>17.139344044774099</v>
      </c>
      <c r="O32" s="415" t="s">
        <v>1229</v>
      </c>
    </row>
    <row r="33" spans="1:15">
      <c r="A33" s="116" t="s">
        <v>1187</v>
      </c>
      <c r="B33" s="77">
        <v>0.58034020222000005</v>
      </c>
      <c r="C33" s="77">
        <v>0.66312174425000003</v>
      </c>
      <c r="D33" s="77">
        <v>0.61984537475000001</v>
      </c>
      <c r="E33" s="77">
        <v>0.67176423104999994</v>
      </c>
      <c r="F33" s="77">
        <v>0.81911534175</v>
      </c>
      <c r="G33" s="77">
        <v>1.00231917521</v>
      </c>
      <c r="H33" s="77">
        <v>0.48894830374000003</v>
      </c>
      <c r="I33" s="77">
        <v>0.47419156709999999</v>
      </c>
      <c r="J33" s="77">
        <v>0.55511490661000018</v>
      </c>
      <c r="K33" s="77">
        <v>1.1250000000000001E-5</v>
      </c>
      <c r="L33" s="77">
        <v>0</v>
      </c>
      <c r="M33" s="77">
        <v>0</v>
      </c>
      <c r="N33" s="77">
        <v>0</v>
      </c>
      <c r="O33" s="415" t="s">
        <v>1230</v>
      </c>
    </row>
    <row r="34" spans="1:15">
      <c r="A34" s="116" t="s">
        <v>1188</v>
      </c>
      <c r="B34" s="77">
        <v>0</v>
      </c>
      <c r="C34" s="77">
        <v>0</v>
      </c>
      <c r="D34" s="77">
        <v>1.8723153535599999</v>
      </c>
      <c r="E34" s="77">
        <v>0</v>
      </c>
      <c r="F34" s="77">
        <v>0</v>
      </c>
      <c r="G34" s="77">
        <v>0</v>
      </c>
      <c r="H34" s="77">
        <v>0</v>
      </c>
      <c r="I34" s="77">
        <v>0</v>
      </c>
      <c r="J34" s="77">
        <v>5.6989651000000002E-2</v>
      </c>
      <c r="K34" s="77">
        <v>0</v>
      </c>
      <c r="L34" s="77">
        <v>0</v>
      </c>
      <c r="M34" s="77">
        <v>0</v>
      </c>
      <c r="N34" s="77">
        <v>0</v>
      </c>
      <c r="O34" s="415" t="s">
        <v>1231</v>
      </c>
    </row>
    <row r="35" spans="1:15">
      <c r="A35" s="116" t="s">
        <v>1189</v>
      </c>
      <c r="B35" s="77">
        <v>2.8900925050000001</v>
      </c>
      <c r="C35" s="77">
        <v>3.6952642130000002</v>
      </c>
      <c r="D35" s="77">
        <v>4.4605809437947848</v>
      </c>
      <c r="E35" s="77">
        <v>5.3165209401781199</v>
      </c>
      <c r="F35" s="77">
        <v>6.8381381865116193</v>
      </c>
      <c r="G35" s="77">
        <v>10.161184511241453</v>
      </c>
      <c r="H35" s="77">
        <v>6.5231375600153401</v>
      </c>
      <c r="I35" s="77">
        <v>6.4471972215600006</v>
      </c>
      <c r="J35" s="77">
        <v>6.6784048368959397</v>
      </c>
      <c r="K35" s="77">
        <v>2.81487913877594</v>
      </c>
      <c r="L35" s="77">
        <v>3.0260111798539255</v>
      </c>
      <c r="M35" s="77">
        <v>2.3153622331969999</v>
      </c>
      <c r="N35" s="77">
        <v>3.396598227229481</v>
      </c>
      <c r="O35" s="415" t="s">
        <v>1232</v>
      </c>
    </row>
    <row r="36" spans="1:15">
      <c r="A36" s="116" t="s">
        <v>1190</v>
      </c>
      <c r="B36" s="77">
        <v>10.655821827</v>
      </c>
      <c r="C36" s="77">
        <v>11.03591202</v>
      </c>
      <c r="D36" s="77">
        <v>11.805921746388897</v>
      </c>
      <c r="E36" s="77">
        <v>12.557998954388896</v>
      </c>
      <c r="F36" s="77">
        <v>13.209831008388896</v>
      </c>
      <c r="G36" s="77">
        <v>13.609865832388897</v>
      </c>
      <c r="H36" s="77">
        <v>14.131918517000001</v>
      </c>
      <c r="I36" s="77">
        <v>14.744787858</v>
      </c>
      <c r="J36" s="77">
        <v>15.347882487</v>
      </c>
      <c r="K36" s="77">
        <v>15.922171558302656</v>
      </c>
      <c r="L36" s="77">
        <v>16.783337272302656</v>
      </c>
      <c r="M36" s="77">
        <v>23.188350103002655</v>
      </c>
      <c r="N36" s="77">
        <v>18.284125382262655</v>
      </c>
      <c r="O36" s="415" t="s">
        <v>1233</v>
      </c>
    </row>
    <row r="37" spans="1:15">
      <c r="A37" s="116" t="s">
        <v>1191</v>
      </c>
      <c r="B37" s="77">
        <v>8.6876527500000002E-3</v>
      </c>
      <c r="C37" s="77">
        <v>8.6876527500000002E-3</v>
      </c>
      <c r="D37" s="77">
        <v>8.6876527500000002E-3</v>
      </c>
      <c r="E37" s="77">
        <v>8.6876527500000002E-3</v>
      </c>
      <c r="F37" s="77">
        <v>8.6876527500000002E-3</v>
      </c>
      <c r="G37" s="77">
        <v>0</v>
      </c>
      <c r="H37" s="77">
        <v>0</v>
      </c>
      <c r="I37" s="77">
        <v>0</v>
      </c>
      <c r="J37" s="77">
        <v>2.274878046</v>
      </c>
      <c r="K37" s="77">
        <v>0</v>
      </c>
      <c r="L37" s="77">
        <v>0</v>
      </c>
      <c r="M37" s="77">
        <v>0</v>
      </c>
      <c r="N37" s="77">
        <v>0</v>
      </c>
      <c r="O37" s="415" t="s">
        <v>1234</v>
      </c>
    </row>
    <row r="38" spans="1:15">
      <c r="A38" s="116" t="s">
        <v>1192</v>
      </c>
      <c r="B38" s="77">
        <v>2.4334194071199997</v>
      </c>
      <c r="C38" s="77">
        <v>3.59886012112</v>
      </c>
      <c r="D38" s="77">
        <v>3.9424424181786075</v>
      </c>
      <c r="E38" s="77">
        <v>7.5931217182220543</v>
      </c>
      <c r="F38" s="77">
        <v>9.9826185761697808</v>
      </c>
      <c r="G38" s="77">
        <v>12.541331438540299</v>
      </c>
      <c r="H38" s="77">
        <v>8.3399232300729693</v>
      </c>
      <c r="I38" s="77">
        <v>9.4507837847999987</v>
      </c>
      <c r="J38" s="77">
        <v>8.3018337059998384</v>
      </c>
      <c r="K38" s="77">
        <v>10.634194832215119</v>
      </c>
      <c r="L38" s="77">
        <v>10.849341416829676</v>
      </c>
      <c r="M38" s="77">
        <v>11.218261085069999</v>
      </c>
      <c r="N38" s="77">
        <v>9.063505110384213</v>
      </c>
      <c r="O38" s="415" t="s">
        <v>1235</v>
      </c>
    </row>
    <row r="39" spans="1:15">
      <c r="A39" s="116" t="s">
        <v>1193</v>
      </c>
      <c r="B39" s="77">
        <v>33.174976320090003</v>
      </c>
      <c r="C39" s="77">
        <v>36.982072434389998</v>
      </c>
      <c r="D39" s="77">
        <v>44.999306946553624</v>
      </c>
      <c r="E39" s="77">
        <v>50.873227180090609</v>
      </c>
      <c r="F39" s="77">
        <v>62.169433317313263</v>
      </c>
      <c r="G39" s="77">
        <v>71.915273151398651</v>
      </c>
      <c r="H39" s="77">
        <v>67.356975628531501</v>
      </c>
      <c r="I39" s="77">
        <v>70.071933451679996</v>
      </c>
      <c r="J39" s="77">
        <v>73.797329650909973</v>
      </c>
      <c r="K39" s="77">
        <v>86.754182242227358</v>
      </c>
      <c r="L39" s="77">
        <v>96.572285201418524</v>
      </c>
      <c r="M39" s="77">
        <v>106.28604985242377</v>
      </c>
      <c r="N39" s="77">
        <v>106.802426883596</v>
      </c>
      <c r="O39" s="415" t="s">
        <v>971</v>
      </c>
    </row>
    <row r="40" spans="1:15">
      <c r="A40" s="115" t="s">
        <v>1194</v>
      </c>
      <c r="B40" s="77"/>
      <c r="C40" s="77"/>
      <c r="D40" s="77"/>
      <c r="E40" s="77"/>
      <c r="F40" s="77"/>
      <c r="G40" s="77"/>
      <c r="H40" s="77"/>
      <c r="I40" s="77"/>
      <c r="J40" s="77"/>
      <c r="K40" s="77"/>
      <c r="L40" s="77"/>
      <c r="M40" s="77"/>
      <c r="N40" s="77"/>
      <c r="O40" s="413" t="s">
        <v>1225</v>
      </c>
    </row>
    <row r="41" spans="1:15">
      <c r="A41" s="116" t="s">
        <v>1196</v>
      </c>
      <c r="B41" s="77">
        <v>0</v>
      </c>
      <c r="C41" s="77">
        <v>0</v>
      </c>
      <c r="D41" s="77">
        <v>0</v>
      </c>
      <c r="E41" s="77">
        <v>0</v>
      </c>
      <c r="F41" s="77">
        <v>0</v>
      </c>
      <c r="G41" s="77">
        <v>0</v>
      </c>
      <c r="H41" s="77">
        <v>0.21527120499999999</v>
      </c>
      <c r="I41" s="77">
        <v>0.23013990200000001</v>
      </c>
      <c r="J41" s="77">
        <v>0.47037296699999998</v>
      </c>
      <c r="K41" s="77">
        <v>0.77273618899999996</v>
      </c>
      <c r="L41" s="77">
        <v>0</v>
      </c>
      <c r="M41" s="77">
        <v>1.285022267</v>
      </c>
      <c r="N41" s="77">
        <v>1.4406032070000001</v>
      </c>
      <c r="O41" s="415" t="s">
        <v>1236</v>
      </c>
    </row>
    <row r="42" spans="1:15">
      <c r="A42" s="116" t="s">
        <v>1197</v>
      </c>
      <c r="B42" s="77">
        <v>3.1676147005000002</v>
      </c>
      <c r="C42" s="77">
        <v>3.8841612568300001</v>
      </c>
      <c r="D42" s="77">
        <v>3.8827375803800002</v>
      </c>
      <c r="E42" s="77">
        <v>3.9588765690800005</v>
      </c>
      <c r="F42" s="77">
        <v>3.9759757569885203</v>
      </c>
      <c r="G42" s="77">
        <v>4.2969726058199997</v>
      </c>
      <c r="H42" s="77">
        <v>5.1383147199099994</v>
      </c>
      <c r="I42" s="77">
        <v>4.7039708045299999</v>
      </c>
      <c r="J42" s="77">
        <v>4.4126547001600001</v>
      </c>
      <c r="K42" s="77">
        <v>5.5035569923600001</v>
      </c>
      <c r="L42" s="77">
        <v>7.4406315281299999</v>
      </c>
      <c r="M42" s="77">
        <v>5.6687729539999996</v>
      </c>
      <c r="N42" s="77">
        <v>6.8800792004799991</v>
      </c>
      <c r="O42" s="415" t="s">
        <v>1237</v>
      </c>
    </row>
    <row r="43" spans="1:15">
      <c r="A43" s="116" t="s">
        <v>1198</v>
      </c>
      <c r="B43" s="77">
        <v>2.8146042999999999E-2</v>
      </c>
      <c r="C43" s="77">
        <v>2.8146042999999999E-2</v>
      </c>
      <c r="D43" s="77">
        <v>2.8146042833333332E-2</v>
      </c>
      <c r="E43" s="77">
        <v>2.8146042833333332E-2</v>
      </c>
      <c r="F43" s="77">
        <v>2.8146042833333332E-2</v>
      </c>
      <c r="G43" s="77">
        <v>0.25874927603661479</v>
      </c>
      <c r="H43" s="77">
        <v>0.285912687</v>
      </c>
      <c r="I43" s="77">
        <v>0.285912687</v>
      </c>
      <c r="J43" s="77">
        <v>0.285912687</v>
      </c>
      <c r="K43" s="77">
        <v>0.285912687</v>
      </c>
      <c r="L43" s="77">
        <v>0.44064478099999999</v>
      </c>
      <c r="M43" s="77">
        <v>0.285912687</v>
      </c>
      <c r="N43" s="77">
        <v>0.285912687</v>
      </c>
      <c r="O43" s="415" t="s">
        <v>1238</v>
      </c>
    </row>
    <row r="44" spans="1:15">
      <c r="A44" s="116" t="s">
        <v>1199</v>
      </c>
      <c r="B44" s="77">
        <v>0</v>
      </c>
      <c r="C44" s="77">
        <v>0</v>
      </c>
      <c r="D44" s="77">
        <v>0</v>
      </c>
      <c r="E44" s="77">
        <v>0</v>
      </c>
      <c r="F44" s="77">
        <v>0</v>
      </c>
      <c r="G44" s="77">
        <v>0</v>
      </c>
      <c r="H44" s="77">
        <v>0</v>
      </c>
      <c r="I44" s="77">
        <v>0</v>
      </c>
      <c r="J44" s="77">
        <v>0</v>
      </c>
      <c r="K44" s="77">
        <v>0</v>
      </c>
      <c r="L44" s="77">
        <v>0</v>
      </c>
      <c r="M44" s="77">
        <v>0</v>
      </c>
      <c r="N44" s="77">
        <v>0</v>
      </c>
      <c r="O44" s="415" t="s">
        <v>1239</v>
      </c>
    </row>
    <row r="45" spans="1:15">
      <c r="A45" s="116" t="s">
        <v>1200</v>
      </c>
      <c r="B45" s="77">
        <v>0</v>
      </c>
      <c r="C45" s="77">
        <v>0</v>
      </c>
      <c r="D45" s="77">
        <v>0</v>
      </c>
      <c r="E45" s="77">
        <v>0</v>
      </c>
      <c r="F45" s="77">
        <v>0</v>
      </c>
      <c r="G45" s="77">
        <v>0</v>
      </c>
      <c r="H45" s="77">
        <v>0</v>
      </c>
      <c r="I45" s="77">
        <v>0</v>
      </c>
      <c r="J45" s="77">
        <v>0</v>
      </c>
      <c r="K45" s="77">
        <v>0</v>
      </c>
      <c r="L45" s="77">
        <v>0</v>
      </c>
      <c r="M45" s="77">
        <v>0</v>
      </c>
      <c r="N45" s="77">
        <v>0</v>
      </c>
      <c r="O45" s="415" t="s">
        <v>1240</v>
      </c>
    </row>
    <row r="46" spans="1:15">
      <c r="A46" s="116" t="s">
        <v>1195</v>
      </c>
      <c r="B46" s="77">
        <v>3.1957607435000002</v>
      </c>
      <c r="C46" s="77">
        <v>3.9123072998300001</v>
      </c>
      <c r="D46" s="77">
        <v>3.9108836232133335</v>
      </c>
      <c r="E46" s="77">
        <v>3.9870226119133338</v>
      </c>
      <c r="F46" s="77">
        <v>4.0041217998218537</v>
      </c>
      <c r="G46" s="77">
        <v>4.5557218818566145</v>
      </c>
      <c r="H46" s="77">
        <v>5.6394986119099997</v>
      </c>
      <c r="I46" s="77">
        <v>5.22002339353</v>
      </c>
      <c r="J46" s="77">
        <v>5.1689403541600001</v>
      </c>
      <c r="K46" s="77">
        <v>6.5622058683599995</v>
      </c>
      <c r="L46" s="77">
        <v>7.8812763091300004</v>
      </c>
      <c r="M46" s="77">
        <v>7.2397079079999997</v>
      </c>
      <c r="N46" s="77">
        <v>8.6065950944799994</v>
      </c>
      <c r="O46" s="415" t="s">
        <v>972</v>
      </c>
    </row>
    <row r="47" spans="1:15">
      <c r="A47" s="118" t="s">
        <v>87</v>
      </c>
      <c r="B47" s="77">
        <v>36.370737063590006</v>
      </c>
      <c r="C47" s="77">
        <v>40.894379734220003</v>
      </c>
      <c r="D47" s="77">
        <v>48.910190569766961</v>
      </c>
      <c r="E47" s="77">
        <v>54.860249792003934</v>
      </c>
      <c r="F47" s="77">
        <v>66.173555117135123</v>
      </c>
      <c r="G47" s="77">
        <v>76.470995033255264</v>
      </c>
      <c r="H47" s="77">
        <v>72.996474240441501</v>
      </c>
      <c r="I47" s="77">
        <v>75.291956845209995</v>
      </c>
      <c r="J47" s="77">
        <v>78.966270005069973</v>
      </c>
      <c r="K47" s="77">
        <v>93.316388110587354</v>
      </c>
      <c r="L47" s="77">
        <v>104.45356151054852</v>
      </c>
      <c r="M47" s="77">
        <v>113.52575776042377</v>
      </c>
      <c r="N47" s="77">
        <v>115.40902197807598</v>
      </c>
      <c r="O47" s="416" t="s">
        <v>459</v>
      </c>
    </row>
    <row r="48" spans="1:15">
      <c r="A48" s="111" t="s">
        <v>1181</v>
      </c>
      <c r="B48" s="77"/>
      <c r="C48" s="77"/>
      <c r="D48" s="77"/>
      <c r="E48" s="77"/>
      <c r="F48" s="77"/>
      <c r="G48" s="77"/>
      <c r="H48" s="77"/>
      <c r="I48" s="77"/>
      <c r="J48" s="77"/>
      <c r="K48" s="77"/>
      <c r="L48" s="77"/>
      <c r="M48" s="77"/>
      <c r="N48" s="77"/>
      <c r="O48" s="412" t="s">
        <v>1241</v>
      </c>
    </row>
    <row r="49" spans="1:15">
      <c r="A49" s="115" t="s">
        <v>1201</v>
      </c>
      <c r="B49" s="77"/>
      <c r="C49" s="77"/>
      <c r="D49" s="77"/>
      <c r="E49" s="77"/>
      <c r="F49" s="77"/>
      <c r="G49" s="77"/>
      <c r="H49" s="77"/>
      <c r="I49" s="77"/>
      <c r="J49" s="77"/>
      <c r="K49" s="77"/>
      <c r="L49" s="77"/>
      <c r="M49" s="77"/>
      <c r="N49" s="77"/>
      <c r="O49" s="413" t="s">
        <v>1242</v>
      </c>
    </row>
    <row r="50" spans="1:15">
      <c r="A50" s="116" t="s">
        <v>1159</v>
      </c>
      <c r="B50" s="77">
        <v>500</v>
      </c>
      <c r="C50" s="77">
        <v>500</v>
      </c>
      <c r="D50" s="77">
        <v>500</v>
      </c>
      <c r="E50" s="77">
        <v>500</v>
      </c>
      <c r="F50" s="77">
        <v>500</v>
      </c>
      <c r="G50" s="77">
        <v>500</v>
      </c>
      <c r="H50" s="77">
        <v>515</v>
      </c>
      <c r="I50" s="77">
        <v>515</v>
      </c>
      <c r="J50" s="77">
        <v>515</v>
      </c>
      <c r="K50" s="77">
        <v>525</v>
      </c>
      <c r="L50" s="77">
        <v>515</v>
      </c>
      <c r="M50" s="77">
        <v>515</v>
      </c>
      <c r="N50" s="77">
        <v>515</v>
      </c>
      <c r="O50" s="415" t="s">
        <v>1243</v>
      </c>
    </row>
    <row r="51" spans="1:15">
      <c r="A51" s="116" t="s">
        <v>1160</v>
      </c>
      <c r="B51" s="77">
        <v>0</v>
      </c>
      <c r="C51" s="77">
        <v>0</v>
      </c>
      <c r="D51" s="77">
        <v>0</v>
      </c>
      <c r="E51" s="77">
        <v>0</v>
      </c>
      <c r="F51" s="77">
        <v>0</v>
      </c>
      <c r="G51" s="77">
        <v>0</v>
      </c>
      <c r="H51" s="77">
        <v>0</v>
      </c>
      <c r="I51" s="77">
        <v>0</v>
      </c>
      <c r="J51" s="77">
        <v>0</v>
      </c>
      <c r="K51" s="77">
        <v>0</v>
      </c>
      <c r="L51" s="77">
        <v>0</v>
      </c>
      <c r="M51" s="77">
        <v>0</v>
      </c>
      <c r="N51" s="77">
        <v>0</v>
      </c>
      <c r="O51" s="415" t="s">
        <v>1244</v>
      </c>
    </row>
    <row r="52" spans="1:15">
      <c r="A52" s="116" t="s">
        <v>1161</v>
      </c>
      <c r="B52" s="77">
        <v>0</v>
      </c>
      <c r="C52" s="77">
        <v>0</v>
      </c>
      <c r="D52" s="77">
        <v>0</v>
      </c>
      <c r="E52" s="77">
        <v>0</v>
      </c>
      <c r="F52" s="77">
        <v>0</v>
      </c>
      <c r="G52" s="77">
        <v>0</v>
      </c>
      <c r="H52" s="77">
        <v>0</v>
      </c>
      <c r="I52" s="77">
        <v>0</v>
      </c>
      <c r="J52" s="77">
        <v>0</v>
      </c>
      <c r="K52" s="77">
        <v>0</v>
      </c>
      <c r="L52" s="77">
        <v>0</v>
      </c>
      <c r="M52" s="77">
        <v>0</v>
      </c>
      <c r="N52" s="77">
        <v>0</v>
      </c>
      <c r="O52" s="415" t="s">
        <v>1245</v>
      </c>
    </row>
    <row r="53" spans="1:15">
      <c r="A53" s="115" t="s">
        <v>1202</v>
      </c>
      <c r="B53" s="77"/>
      <c r="C53" s="77"/>
      <c r="D53" s="77"/>
      <c r="E53" s="77"/>
      <c r="F53" s="77"/>
      <c r="G53" s="77"/>
      <c r="H53" s="77"/>
      <c r="I53" s="77">
        <v>0.25212962531999999</v>
      </c>
      <c r="J53" s="77">
        <v>0.25212962531999999</v>
      </c>
      <c r="K53" s="77">
        <v>0.25212962532000022</v>
      </c>
      <c r="L53" s="77">
        <v>40.381585128439461</v>
      </c>
      <c r="M53" s="77">
        <v>40.567561026439463</v>
      </c>
      <c r="N53" s="77">
        <v>40.567561026439463</v>
      </c>
      <c r="O53" s="413" t="s">
        <v>1246</v>
      </c>
    </row>
    <row r="54" spans="1:15">
      <c r="A54" s="116" t="s">
        <v>240</v>
      </c>
      <c r="B54" s="77">
        <v>0.25212962532000022</v>
      </c>
      <c r="C54" s="77">
        <v>0.25212962532000022</v>
      </c>
      <c r="D54" s="77">
        <v>0.25212962532000022</v>
      </c>
      <c r="E54" s="77">
        <v>0</v>
      </c>
      <c r="F54" s="77">
        <v>0.25212962531999999</v>
      </c>
      <c r="G54" s="77">
        <v>0.25212962531999999</v>
      </c>
      <c r="H54" s="77">
        <v>0.25212962532000022</v>
      </c>
      <c r="I54" s="77">
        <v>0.25212962531999999</v>
      </c>
      <c r="J54" s="77">
        <v>0.25212962531999999</v>
      </c>
      <c r="K54" s="77">
        <v>0.25212962532000022</v>
      </c>
      <c r="L54" s="77">
        <v>40.381585128439461</v>
      </c>
      <c r="M54" s="77">
        <v>40.489768123439461</v>
      </c>
      <c r="N54" s="77">
        <v>40.489768123439461</v>
      </c>
      <c r="O54" s="415" t="s">
        <v>974</v>
      </c>
    </row>
    <row r="55" spans="1:15">
      <c r="A55" s="116" t="s">
        <v>241</v>
      </c>
      <c r="B55" s="77">
        <v>0</v>
      </c>
      <c r="C55" s="77">
        <v>0</v>
      </c>
      <c r="D55" s="77">
        <v>0</v>
      </c>
      <c r="E55" s="77">
        <v>0</v>
      </c>
      <c r="F55" s="77">
        <v>0</v>
      </c>
      <c r="G55" s="77">
        <v>0</v>
      </c>
      <c r="H55" s="77">
        <v>0</v>
      </c>
      <c r="I55" s="77">
        <v>0</v>
      </c>
      <c r="J55" s="77">
        <v>0</v>
      </c>
      <c r="K55" s="77">
        <v>0</v>
      </c>
      <c r="L55" s="77">
        <v>0</v>
      </c>
      <c r="M55" s="77">
        <v>7.7792902999999997E-2</v>
      </c>
      <c r="N55" s="77">
        <v>7.7792902999999997E-2</v>
      </c>
      <c r="O55" s="415" t="s">
        <v>975</v>
      </c>
    </row>
    <row r="56" spans="1:15">
      <c r="A56" s="116" t="s">
        <v>242</v>
      </c>
      <c r="B56" s="77">
        <v>0</v>
      </c>
      <c r="C56" s="77">
        <v>0</v>
      </c>
      <c r="D56" s="77">
        <v>0</v>
      </c>
      <c r="E56" s="77">
        <v>0</v>
      </c>
      <c r="F56" s="77">
        <v>0</v>
      </c>
      <c r="G56" s="77">
        <v>0</v>
      </c>
      <c r="H56" s="77">
        <v>0</v>
      </c>
      <c r="I56" s="77">
        <v>0</v>
      </c>
      <c r="J56" s="77">
        <v>0</v>
      </c>
      <c r="K56" s="77">
        <v>0</v>
      </c>
      <c r="L56" s="77">
        <v>0</v>
      </c>
      <c r="M56" s="77">
        <v>0</v>
      </c>
      <c r="N56" s="77">
        <v>0</v>
      </c>
      <c r="O56" s="415" t="s">
        <v>976</v>
      </c>
    </row>
    <row r="57" spans="1:15">
      <c r="A57" s="115" t="s">
        <v>1203</v>
      </c>
      <c r="B57" s="77">
        <v>0</v>
      </c>
      <c r="C57" s="77">
        <v>0</v>
      </c>
      <c r="D57" s="77">
        <v>0</v>
      </c>
      <c r="E57" s="77">
        <v>0</v>
      </c>
      <c r="F57" s="77">
        <v>0</v>
      </c>
      <c r="G57" s="77">
        <v>0</v>
      </c>
      <c r="H57" s="77">
        <v>0</v>
      </c>
      <c r="I57" s="77">
        <v>0</v>
      </c>
      <c r="J57" s="77">
        <v>0</v>
      </c>
      <c r="K57" s="77">
        <v>0</v>
      </c>
      <c r="L57" s="77">
        <v>0</v>
      </c>
      <c r="M57" s="77">
        <v>0</v>
      </c>
      <c r="N57" s="77">
        <v>0</v>
      </c>
      <c r="O57" s="413" t="s">
        <v>1247</v>
      </c>
    </row>
    <row r="58" spans="1:15">
      <c r="A58" s="115" t="s">
        <v>1204</v>
      </c>
      <c r="B58" s="77">
        <v>14.009756747000001</v>
      </c>
      <c r="C58" s="77">
        <v>16.033781462</v>
      </c>
      <c r="D58" s="77">
        <v>18.068545839637615</v>
      </c>
      <c r="E58" s="77">
        <v>20.374243361538994</v>
      </c>
      <c r="F58" s="77">
        <v>22.133258358333038</v>
      </c>
      <c r="G58" s="77">
        <v>24.100345670999999</v>
      </c>
      <c r="H58" s="77">
        <v>41.902496369779499</v>
      </c>
      <c r="I58" s="77">
        <v>41.902496369779996</v>
      </c>
      <c r="J58" s="77">
        <v>41.914841407779477</v>
      </c>
      <c r="K58" s="77">
        <v>41.928155297659465</v>
      </c>
      <c r="L58" s="77">
        <v>0.43273197899999999</v>
      </c>
      <c r="M58" s="77">
        <v>0</v>
      </c>
      <c r="N58" s="77">
        <v>0</v>
      </c>
      <c r="O58" s="413" t="s">
        <v>1248</v>
      </c>
    </row>
    <row r="59" spans="1:15">
      <c r="A59" s="115" t="s">
        <v>1205</v>
      </c>
      <c r="B59" s="77">
        <v>11.727154129539999</v>
      </c>
      <c r="C59" s="77">
        <v>12.50771672388</v>
      </c>
      <c r="D59" s="77">
        <v>13.536185682815283</v>
      </c>
      <c r="E59" s="77">
        <v>13.589029837695286</v>
      </c>
      <c r="F59" s="77">
        <v>14.072606116556765</v>
      </c>
      <c r="G59" s="77">
        <v>17.466154371845285</v>
      </c>
      <c r="H59" s="77">
        <v>2.9557128634331304</v>
      </c>
      <c r="I59" s="77">
        <v>6.8669532848300001</v>
      </c>
      <c r="J59" s="77">
        <v>7.855178835058533</v>
      </c>
      <c r="K59" s="77">
        <v>8.1725438089858571</v>
      </c>
      <c r="L59" s="77">
        <v>12.049953235162079</v>
      </c>
      <c r="M59" s="77">
        <v>18.10569949035952</v>
      </c>
      <c r="N59" s="77">
        <v>14.276863692852261</v>
      </c>
      <c r="O59" s="413" t="s">
        <v>1249</v>
      </c>
    </row>
    <row r="60" spans="1:15">
      <c r="A60" s="115" t="s">
        <v>1206</v>
      </c>
      <c r="B60" s="77">
        <v>0</v>
      </c>
      <c r="C60" s="77">
        <v>0</v>
      </c>
      <c r="D60" s="77">
        <v>0</v>
      </c>
      <c r="E60" s="77">
        <v>0</v>
      </c>
      <c r="F60" s="77">
        <v>0</v>
      </c>
      <c r="G60" s="77">
        <v>0</v>
      </c>
      <c r="H60" s="77">
        <v>0.21786249999999999</v>
      </c>
      <c r="I60" s="77">
        <v>0.44295000000000001</v>
      </c>
      <c r="J60" s="77">
        <v>8.9525000000000004E-3</v>
      </c>
      <c r="K60" s="77">
        <v>0.22718250000000001</v>
      </c>
      <c r="L60" s="77">
        <v>0.45950249999999998</v>
      </c>
      <c r="M60" s="77">
        <v>1.2805E-2</v>
      </c>
      <c r="N60" s="77">
        <v>0.23100000000000001</v>
      </c>
      <c r="O60" s="413" t="s">
        <v>1250</v>
      </c>
    </row>
    <row r="61" spans="1:15">
      <c r="A61" s="119" t="s">
        <v>95</v>
      </c>
      <c r="B61" s="77">
        <v>525.98904050186002</v>
      </c>
      <c r="C61" s="77">
        <v>528.79362781120005</v>
      </c>
      <c r="D61" s="77">
        <v>531.85686114777286</v>
      </c>
      <c r="E61" s="77">
        <v>533.96327319923432</v>
      </c>
      <c r="F61" s="77">
        <v>536.45799410020982</v>
      </c>
      <c r="G61" s="77">
        <v>541.81862966816527</v>
      </c>
      <c r="H61" s="77">
        <v>560.32820135853262</v>
      </c>
      <c r="I61" s="77">
        <v>564.46452927993005</v>
      </c>
      <c r="J61" s="77">
        <v>565.03110236815792</v>
      </c>
      <c r="K61" s="77">
        <v>575.58001123196539</v>
      </c>
      <c r="L61" s="77">
        <v>568.32377284260156</v>
      </c>
      <c r="M61" s="77">
        <v>573.68606551679909</v>
      </c>
      <c r="N61" s="77">
        <v>570.07542471929173</v>
      </c>
      <c r="O61" s="417" t="s">
        <v>977</v>
      </c>
    </row>
    <row r="62" spans="1:15" ht="9.75" thickBot="1">
      <c r="A62" s="117" t="s">
        <v>1207</v>
      </c>
      <c r="B62" s="80">
        <v>562.35977756544992</v>
      </c>
      <c r="C62" s="80">
        <v>569.68800754542008</v>
      </c>
      <c r="D62" s="80">
        <v>580.76705171753974</v>
      </c>
      <c r="E62" s="80">
        <v>588.82352299123829</v>
      </c>
      <c r="F62" s="80">
        <v>602.63154921734497</v>
      </c>
      <c r="G62" s="80">
        <v>618.28962470142062</v>
      </c>
      <c r="H62" s="80">
        <v>633.32467559897407</v>
      </c>
      <c r="I62" s="80">
        <v>639.75648612513999</v>
      </c>
      <c r="J62" s="80">
        <v>643.99737237322802</v>
      </c>
      <c r="K62" s="80">
        <v>668.89639934255263</v>
      </c>
      <c r="L62" s="80">
        <v>672.7773343531502</v>
      </c>
      <c r="M62" s="80">
        <v>687.21182327722283</v>
      </c>
      <c r="N62" s="80">
        <v>685.48444669736773</v>
      </c>
      <c r="O62" s="140" t="s">
        <v>978</v>
      </c>
    </row>
    <row r="63" spans="1:15" ht="9.75" thickBot="1">
      <c r="A63" s="583"/>
      <c r="B63" s="569"/>
      <c r="C63" s="569"/>
      <c r="D63" s="569"/>
      <c r="E63" s="569"/>
      <c r="F63" s="569"/>
      <c r="G63" s="569"/>
      <c r="H63" s="569"/>
      <c r="I63" s="434"/>
      <c r="J63" s="498"/>
      <c r="K63" s="498"/>
      <c r="L63" s="498"/>
      <c r="M63" s="498"/>
      <c r="N63" s="498"/>
      <c r="O63" s="120"/>
    </row>
  </sheetData>
  <customSheetViews>
    <customSheetView guid="{A346EDBB-8F5D-48AE-8CF0-8B5C084A1557}" showGridLines="0" topLeftCell="C1">
      <selection activeCell="U21" sqref="U21"/>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63:H63"/>
    <mergeCell ref="A1:O1"/>
    <mergeCell ref="A2:O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48"/>
  <sheetViews>
    <sheetView workbookViewId="0">
      <selection activeCell="B3" sqref="B1:D1048576"/>
    </sheetView>
  </sheetViews>
  <sheetFormatPr defaultColWidth="9.140625" defaultRowHeight="9"/>
  <cols>
    <col min="1" max="1" width="40.5703125" style="69" customWidth="1"/>
    <col min="2" max="14" width="6.5703125" style="68" customWidth="1"/>
    <col min="15" max="15" width="37" style="69" customWidth="1"/>
    <col min="16" max="16384" width="9.140625" style="68"/>
  </cols>
  <sheetData>
    <row r="1" spans="1:15" s="364" customFormat="1" ht="12.75">
      <c r="A1" s="560" t="s">
        <v>1070</v>
      </c>
      <c r="B1" s="561"/>
      <c r="C1" s="561"/>
      <c r="D1" s="561"/>
      <c r="E1" s="561"/>
      <c r="F1" s="561"/>
      <c r="G1" s="561"/>
      <c r="H1" s="561"/>
      <c r="I1" s="561"/>
      <c r="J1" s="561"/>
      <c r="K1" s="561"/>
      <c r="L1" s="561"/>
      <c r="M1" s="561"/>
      <c r="N1" s="561"/>
      <c r="O1" s="562"/>
    </row>
    <row r="2" spans="1:15" s="365" customFormat="1" ht="12.75">
      <c r="A2" s="570" t="s">
        <v>1369</v>
      </c>
      <c r="B2" s="571"/>
      <c r="C2" s="571"/>
      <c r="D2" s="571"/>
      <c r="E2" s="571"/>
      <c r="F2" s="571"/>
      <c r="G2" s="571"/>
      <c r="H2" s="571"/>
      <c r="I2" s="571"/>
      <c r="J2" s="571"/>
      <c r="K2" s="571"/>
      <c r="L2" s="571"/>
      <c r="M2" s="571"/>
      <c r="N2" s="571"/>
      <c r="O2" s="572"/>
    </row>
    <row r="3" spans="1:15" s="69" customFormat="1" ht="9.75" thickBot="1">
      <c r="A3" s="357"/>
      <c r="B3" s="44"/>
      <c r="C3" s="44"/>
      <c r="D3" s="44"/>
      <c r="E3" s="44"/>
      <c r="F3" s="44"/>
      <c r="G3" s="44"/>
      <c r="H3" s="44"/>
      <c r="I3" s="44"/>
      <c r="J3" s="44"/>
      <c r="K3" s="44"/>
      <c r="L3" s="44"/>
      <c r="M3" s="44"/>
      <c r="N3" s="44"/>
      <c r="O3" s="358"/>
    </row>
    <row r="4" spans="1:15" s="102" customFormat="1" ht="9.75" thickBot="1">
      <c r="A4" s="22" t="s">
        <v>6</v>
      </c>
      <c r="B4" s="46">
        <v>42186</v>
      </c>
      <c r="C4" s="46">
        <v>42217</v>
      </c>
      <c r="D4" s="46">
        <v>42248</v>
      </c>
      <c r="E4" s="46">
        <v>42278</v>
      </c>
      <c r="F4" s="99" t="s">
        <v>7</v>
      </c>
      <c r="G4" s="46">
        <v>42339</v>
      </c>
      <c r="H4" s="46">
        <v>42370</v>
      </c>
      <c r="I4" s="46">
        <v>42401</v>
      </c>
      <c r="J4" s="46">
        <v>42430</v>
      </c>
      <c r="K4" s="46">
        <v>42461</v>
      </c>
      <c r="L4" s="46">
        <v>42491</v>
      </c>
      <c r="M4" s="46">
        <v>42522</v>
      </c>
      <c r="N4" s="46">
        <v>42552</v>
      </c>
      <c r="O4" s="101" t="s">
        <v>354</v>
      </c>
    </row>
    <row r="5" spans="1:15">
      <c r="A5" s="103" t="s">
        <v>1251</v>
      </c>
      <c r="B5" s="78">
        <v>115.3479839044096</v>
      </c>
      <c r="C5" s="77">
        <v>136.42249286192583</v>
      </c>
      <c r="D5" s="77">
        <v>162.61592724893805</v>
      </c>
      <c r="E5" s="77">
        <v>189.66567505304002</v>
      </c>
      <c r="F5" s="77">
        <v>218.25083074107951</v>
      </c>
      <c r="G5" s="77">
        <v>246.83024346850982</v>
      </c>
      <c r="H5" s="79">
        <v>26.590652645726202</v>
      </c>
      <c r="I5" s="79">
        <v>50.377453775120003</v>
      </c>
      <c r="J5" s="79">
        <v>77.1884124581794</v>
      </c>
      <c r="K5" s="79">
        <v>105.40980174424553</v>
      </c>
      <c r="L5" s="79">
        <v>137.44816162201167</v>
      </c>
      <c r="M5" s="79">
        <v>169.53255922807779</v>
      </c>
      <c r="N5" s="79">
        <v>195.26869133652391</v>
      </c>
      <c r="O5" s="104" t="s">
        <v>1289</v>
      </c>
    </row>
    <row r="6" spans="1:15">
      <c r="A6" s="105" t="s">
        <v>1261</v>
      </c>
      <c r="B6" s="78">
        <v>57.586139143844804</v>
      </c>
      <c r="C6" s="77">
        <v>68.100390859382912</v>
      </c>
      <c r="D6" s="77">
        <v>80.868638716289013</v>
      </c>
      <c r="E6" s="77">
        <v>94.022927543690002</v>
      </c>
      <c r="F6" s="77">
        <v>107.99572027497975</v>
      </c>
      <c r="G6" s="77">
        <v>127.44287034798491</v>
      </c>
      <c r="H6" s="79">
        <v>15.730952779263101</v>
      </c>
      <c r="I6" s="79">
        <v>29.30782369201</v>
      </c>
      <c r="J6" s="79">
        <v>44.824480360609698</v>
      </c>
      <c r="K6" s="79">
        <v>61.200625338442762</v>
      </c>
      <c r="L6" s="79">
        <v>79.478254733015817</v>
      </c>
      <c r="M6" s="79">
        <v>98.1812866967189</v>
      </c>
      <c r="N6" s="79">
        <v>112.91994186080196</v>
      </c>
      <c r="O6" s="106" t="s">
        <v>1419</v>
      </c>
    </row>
    <row r="7" spans="1:15">
      <c r="A7" s="105" t="s">
        <v>1262</v>
      </c>
      <c r="B7" s="78">
        <v>2.819080836E-2</v>
      </c>
      <c r="C7" s="77">
        <v>3.8903571579999997E-2</v>
      </c>
      <c r="D7" s="77">
        <v>0.35112288817999998</v>
      </c>
      <c r="E7" s="77">
        <v>0.71273796283000002</v>
      </c>
      <c r="F7" s="77">
        <v>1.02023277556</v>
      </c>
      <c r="G7" s="77">
        <v>1.23074459494</v>
      </c>
      <c r="H7" s="79">
        <v>0.17021736270000001</v>
      </c>
      <c r="I7" s="79">
        <v>0.34387791631999998</v>
      </c>
      <c r="J7" s="79">
        <v>0.61003048684000005</v>
      </c>
      <c r="K7" s="79">
        <v>-4.4310891830000001</v>
      </c>
      <c r="L7" s="79">
        <v>-5.7120581324900002</v>
      </c>
      <c r="M7" s="79">
        <v>-7.70265913198</v>
      </c>
      <c r="N7" s="79">
        <v>-8.9378925030400005</v>
      </c>
      <c r="O7" s="106" t="s">
        <v>1420</v>
      </c>
    </row>
    <row r="8" spans="1:15">
      <c r="A8" s="105" t="s">
        <v>1263</v>
      </c>
      <c r="B8" s="77">
        <v>0</v>
      </c>
      <c r="C8" s="77">
        <v>0</v>
      </c>
      <c r="D8" s="77">
        <v>0</v>
      </c>
      <c r="E8" s="77">
        <v>0</v>
      </c>
      <c r="F8" s="77">
        <v>0</v>
      </c>
      <c r="G8" s="77">
        <v>-5.3802458286699997</v>
      </c>
      <c r="H8" s="79">
        <v>-2.6164782601000001</v>
      </c>
      <c r="I8" s="79">
        <v>-4.4852391417700002</v>
      </c>
      <c r="J8" s="79">
        <v>-6.8753979703600008</v>
      </c>
      <c r="K8" s="79">
        <v>-4.1193262533199997</v>
      </c>
      <c r="L8" s="79">
        <v>-5.1154953125199993</v>
      </c>
      <c r="M8" s="79">
        <v>-5.8102647506999991</v>
      </c>
      <c r="N8" s="79">
        <v>-6.4365437094999987</v>
      </c>
      <c r="O8" s="106" t="s">
        <v>1421</v>
      </c>
    </row>
    <row r="9" spans="1:15">
      <c r="A9" s="105" t="s">
        <v>1264</v>
      </c>
      <c r="B9" s="77">
        <v>5.9662E-2</v>
      </c>
      <c r="C9" s="77">
        <v>7.1952000000000002E-2</v>
      </c>
      <c r="D9" s="77">
        <v>8.8202020000000006E-2</v>
      </c>
      <c r="E9" s="77">
        <v>9.7172019999999998E-2</v>
      </c>
      <c r="F9" s="77">
        <v>0.10946232</v>
      </c>
      <c r="G9" s="77">
        <v>0.12175262000000001</v>
      </c>
      <c r="H9" s="79">
        <v>1.0634441E-2</v>
      </c>
      <c r="I9" s="79">
        <v>2.2264421E-2</v>
      </c>
      <c r="J9" s="79">
        <v>3.5093352000000001E-2</v>
      </c>
      <c r="K9" s="79">
        <v>5.4690969999999998E-2</v>
      </c>
      <c r="L9" s="79">
        <v>7.3379523000000002E-2</v>
      </c>
      <c r="M9" s="79">
        <v>9.7916799999999998E-2</v>
      </c>
      <c r="N9" s="79">
        <v>8.8840020000000006E-2</v>
      </c>
      <c r="O9" s="106" t="s">
        <v>1422</v>
      </c>
    </row>
    <row r="10" spans="1:15">
      <c r="A10" s="105" t="s">
        <v>295</v>
      </c>
      <c r="B10" s="77">
        <v>57.673991952204801</v>
      </c>
      <c r="C10" s="77">
        <v>68.211246430962916</v>
      </c>
      <c r="D10" s="77">
        <v>81.307963624469025</v>
      </c>
      <c r="E10" s="77">
        <v>94.832837526520009</v>
      </c>
      <c r="F10" s="77">
        <v>109.12541537053976</v>
      </c>
      <c r="G10" s="77">
        <v>123.41512173425491</v>
      </c>
      <c r="H10" s="79">
        <v>13.295326322863101</v>
      </c>
      <c r="I10" s="79">
        <v>25.188726887560001</v>
      </c>
      <c r="J10" s="79">
        <v>38.5942062290897</v>
      </c>
      <c r="K10" s="79">
        <v>52.704900872122764</v>
      </c>
      <c r="L10" s="79">
        <v>68.724080811005834</v>
      </c>
      <c r="M10" s="79">
        <v>84.766279614038893</v>
      </c>
      <c r="N10" s="79">
        <v>97.634345668261957</v>
      </c>
      <c r="O10" s="106" t="s">
        <v>979</v>
      </c>
    </row>
    <row r="11" spans="1:15">
      <c r="A11" s="103" t="s">
        <v>1252</v>
      </c>
      <c r="B11" s="77">
        <v>51.622297627047331</v>
      </c>
      <c r="C11" s="77">
        <v>61.169233809214667</v>
      </c>
      <c r="D11" s="77">
        <v>75.156937229589005</v>
      </c>
      <c r="E11" s="77">
        <v>88.365144445140004</v>
      </c>
      <c r="F11" s="77">
        <v>105.30273328518503</v>
      </c>
      <c r="G11" s="77">
        <v>120.07405205219831</v>
      </c>
      <c r="H11" s="79">
        <v>12.783497615812207</v>
      </c>
      <c r="I11" s="79">
        <v>24.015354341760002</v>
      </c>
      <c r="J11" s="79">
        <v>46.495823795966906</v>
      </c>
      <c r="K11" s="79">
        <v>66.792481073863513</v>
      </c>
      <c r="L11" s="79">
        <v>81.251159061983515</v>
      </c>
      <c r="M11" s="79">
        <v>96.667708285523531</v>
      </c>
      <c r="N11" s="79">
        <v>118.62798789021171</v>
      </c>
      <c r="O11" s="104" t="s">
        <v>1290</v>
      </c>
    </row>
    <row r="12" spans="1:15">
      <c r="A12" s="105" t="s">
        <v>1265</v>
      </c>
      <c r="B12" s="77">
        <v>6.216444043570001</v>
      </c>
      <c r="C12" s="77">
        <v>7.8556699425299996</v>
      </c>
      <c r="D12" s="77">
        <v>8.6595287840000008</v>
      </c>
      <c r="E12" s="77">
        <v>9.9074277189999993</v>
      </c>
      <c r="F12" s="77">
        <v>12.923590343809988</v>
      </c>
      <c r="G12" s="77">
        <v>17.116988122309998</v>
      </c>
      <c r="H12" s="79">
        <v>3.2977604493899997</v>
      </c>
      <c r="I12" s="79">
        <v>6.2552495824799994</v>
      </c>
      <c r="J12" s="79">
        <v>14.847773646729999</v>
      </c>
      <c r="K12" s="79">
        <v>20.019052548729999</v>
      </c>
      <c r="L12" s="79">
        <v>23.82802674593</v>
      </c>
      <c r="M12" s="79">
        <v>29.519731748590004</v>
      </c>
      <c r="N12" s="79">
        <v>37.046874772350002</v>
      </c>
      <c r="O12" s="106" t="s">
        <v>980</v>
      </c>
    </row>
    <row r="13" spans="1:15">
      <c r="A13" s="105" t="s">
        <v>1266</v>
      </c>
      <c r="B13" s="77">
        <v>1.5974903212700002</v>
      </c>
      <c r="C13" s="77">
        <v>-2.4462147547330004</v>
      </c>
      <c r="D13" s="77">
        <v>-1.2773377212899999</v>
      </c>
      <c r="E13" s="77">
        <v>-0.29116336038000012</v>
      </c>
      <c r="F13" s="77">
        <v>0.53786790335600998</v>
      </c>
      <c r="G13" s="77">
        <v>-4.8233217000000002</v>
      </c>
      <c r="H13" s="79">
        <v>1.5998364000000001E-2</v>
      </c>
      <c r="I13" s="79">
        <v>-1.59582452674</v>
      </c>
      <c r="J13" s="79">
        <v>-2.6028225217399998</v>
      </c>
      <c r="K13" s="79">
        <v>-3.6238337889999999</v>
      </c>
      <c r="L13" s="79">
        <v>-5.9646493765799997</v>
      </c>
      <c r="M13" s="79">
        <v>-7.3956489631499993</v>
      </c>
      <c r="N13" s="79">
        <v>-9.1562297233100001</v>
      </c>
      <c r="O13" s="106" t="s">
        <v>981</v>
      </c>
    </row>
    <row r="14" spans="1:15">
      <c r="A14" s="105" t="s">
        <v>1267</v>
      </c>
      <c r="B14" s="77">
        <v>3.6553555090000018</v>
      </c>
      <c r="C14" s="77">
        <v>7.91751611846</v>
      </c>
      <c r="D14" s="77">
        <v>8.6861021680100006</v>
      </c>
      <c r="E14" s="77">
        <v>9.5143183649500003</v>
      </c>
      <c r="F14" s="77">
        <v>10.183249606618521</v>
      </c>
      <c r="G14" s="77">
        <v>10.904281279709998</v>
      </c>
      <c r="H14" s="79">
        <v>1.327345234441103</v>
      </c>
      <c r="I14" s="79">
        <v>1.5027105240600001</v>
      </c>
      <c r="J14" s="79">
        <v>1.740097510715453</v>
      </c>
      <c r="K14" s="79">
        <v>3.3269542881937588</v>
      </c>
      <c r="L14" s="79">
        <v>5.1548530429637598</v>
      </c>
      <c r="M14" s="79">
        <v>5.1088710459437578</v>
      </c>
      <c r="N14" s="79">
        <v>6.9997843232737562</v>
      </c>
      <c r="O14" s="106" t="s">
        <v>982</v>
      </c>
    </row>
    <row r="15" spans="1:15">
      <c r="A15" s="105" t="s">
        <v>1268</v>
      </c>
      <c r="B15" s="77">
        <v>14.341858939683666</v>
      </c>
      <c r="C15" s="77">
        <v>17.257645598350333</v>
      </c>
      <c r="D15" s="77">
        <v>21.5101753840745</v>
      </c>
      <c r="E15" s="77">
        <v>25.051989499000001</v>
      </c>
      <c r="F15" s="77">
        <v>29.006658788808</v>
      </c>
      <c r="G15" s="77">
        <v>36.839078324079161</v>
      </c>
      <c r="H15" s="79">
        <v>1.7506447600750001</v>
      </c>
      <c r="I15" s="79">
        <v>5.8455415910799999</v>
      </c>
      <c r="J15" s="79">
        <v>9.2628632622779996</v>
      </c>
      <c r="K15" s="79">
        <v>13.674067489007999</v>
      </c>
      <c r="L15" s="79">
        <v>17.607349118678002</v>
      </c>
      <c r="M15" s="79">
        <v>21.100900311377998</v>
      </c>
      <c r="N15" s="79">
        <v>24.423564572792099</v>
      </c>
      <c r="O15" s="106" t="s">
        <v>983</v>
      </c>
    </row>
    <row r="16" spans="1:15">
      <c r="A16" s="103" t="s">
        <v>296</v>
      </c>
      <c r="B16" s="77">
        <v>25.811148813523666</v>
      </c>
      <c r="C16" s="77">
        <v>30.584616904607334</v>
      </c>
      <c r="D16" s="77">
        <v>37.578468614794502</v>
      </c>
      <c r="E16" s="77">
        <v>44.182572222570002</v>
      </c>
      <c r="F16" s="77">
        <v>52.651366642592514</v>
      </c>
      <c r="G16" s="77">
        <v>60.037026026099156</v>
      </c>
      <c r="H16" s="79">
        <v>6.3917488079061036</v>
      </c>
      <c r="I16" s="79">
        <v>12.007677170880001</v>
      </c>
      <c r="J16" s="79">
        <v>23.247911897983453</v>
      </c>
      <c r="K16" s="79">
        <v>33.396240536931757</v>
      </c>
      <c r="L16" s="79">
        <v>40.625579530991757</v>
      </c>
      <c r="M16" s="79">
        <v>48.333854142761766</v>
      </c>
      <c r="N16" s="79">
        <v>59.313993945105857</v>
      </c>
      <c r="O16" s="104" t="s">
        <v>553</v>
      </c>
    </row>
    <row r="17" spans="1:15">
      <c r="A17" s="103" t="s">
        <v>1253</v>
      </c>
      <c r="B17" s="77">
        <v>31.862843138681136</v>
      </c>
      <c r="C17" s="77">
        <v>37.626629526355579</v>
      </c>
      <c r="D17" s="77">
        <v>43.729495009674523</v>
      </c>
      <c r="E17" s="77">
        <v>50.650265304949997</v>
      </c>
      <c r="F17" s="77">
        <v>56.474048727947235</v>
      </c>
      <c r="G17" s="77">
        <v>63.378095708155747</v>
      </c>
      <c r="H17" s="79">
        <v>6.8293266629569969</v>
      </c>
      <c r="I17" s="79">
        <v>13.10363872868</v>
      </c>
      <c r="J17" s="79">
        <v>15.194491805106242</v>
      </c>
      <c r="K17" s="79">
        <v>19.078523223191009</v>
      </c>
      <c r="L17" s="79">
        <v>27.762455474014065</v>
      </c>
      <c r="M17" s="79">
        <v>35.893387983277137</v>
      </c>
      <c r="N17" s="79">
        <v>38.320351723156101</v>
      </c>
      <c r="O17" s="104" t="s">
        <v>1291</v>
      </c>
    </row>
    <row r="18" spans="1:15">
      <c r="A18" s="103" t="s">
        <v>1254</v>
      </c>
      <c r="B18" s="77">
        <v>27.672780507327488</v>
      </c>
      <c r="C18" s="77">
        <v>33.465386599426942</v>
      </c>
      <c r="D18" s="77">
        <v>39.077212331291868</v>
      </c>
      <c r="E18" s="77">
        <v>44.801834685460001</v>
      </c>
      <c r="F18" s="77">
        <v>50.397013647940916</v>
      </c>
      <c r="G18" s="77">
        <v>67.080139080755572</v>
      </c>
      <c r="H18" s="79">
        <v>6.2063526970387874</v>
      </c>
      <c r="I18" s="79">
        <v>14.050378480380001</v>
      </c>
      <c r="J18" s="79">
        <v>23.216181645279267</v>
      </c>
      <c r="K18" s="79">
        <v>29.002466033117351</v>
      </c>
      <c r="L18" s="79">
        <v>35.69529862978694</v>
      </c>
      <c r="M18" s="79">
        <v>42.288759280816805</v>
      </c>
      <c r="N18" s="79">
        <v>47.258923206877348</v>
      </c>
      <c r="O18" s="104" t="s">
        <v>1292</v>
      </c>
    </row>
    <row r="19" spans="1:15">
      <c r="A19" s="105" t="s">
        <v>1269</v>
      </c>
      <c r="B19" s="77">
        <v>13.836390253663744</v>
      </c>
      <c r="C19" s="77">
        <v>16.732693299713471</v>
      </c>
      <c r="D19" s="77">
        <v>19.538606165645934</v>
      </c>
      <c r="E19" s="77">
        <v>22.400917342730001</v>
      </c>
      <c r="F19" s="77">
        <v>25.198506823970458</v>
      </c>
      <c r="G19" s="77">
        <v>33.540069540377786</v>
      </c>
      <c r="H19" s="79">
        <v>2.8842787882793943</v>
      </c>
      <c r="I19" s="79">
        <v>6.2768228845399996</v>
      </c>
      <c r="J19" s="79">
        <v>10.312217956289635</v>
      </c>
      <c r="K19" s="79">
        <v>13.080238145538676</v>
      </c>
      <c r="L19" s="79">
        <v>16.176797067113469</v>
      </c>
      <c r="M19" s="79">
        <v>19.4354140360184</v>
      </c>
      <c r="N19" s="79">
        <v>21.858458351028673</v>
      </c>
      <c r="O19" s="106" t="s">
        <v>984</v>
      </c>
    </row>
    <row r="20" spans="1:15">
      <c r="A20" s="105" t="s">
        <v>1270</v>
      </c>
      <c r="B20" s="77">
        <v>0</v>
      </c>
      <c r="C20" s="77">
        <v>0</v>
      </c>
      <c r="D20" s="77">
        <v>0</v>
      </c>
      <c r="E20" s="77">
        <v>0</v>
      </c>
      <c r="F20" s="77">
        <v>0</v>
      </c>
      <c r="G20" s="77">
        <v>0</v>
      </c>
      <c r="H20" s="79">
        <v>0</v>
      </c>
      <c r="I20" s="79">
        <v>0</v>
      </c>
      <c r="J20" s="79">
        <v>0</v>
      </c>
      <c r="K20" s="79">
        <v>0</v>
      </c>
      <c r="L20" s="79">
        <v>0</v>
      </c>
      <c r="M20" s="79">
        <v>0</v>
      </c>
      <c r="N20" s="79">
        <v>0</v>
      </c>
      <c r="O20" s="106" t="s">
        <v>1081</v>
      </c>
    </row>
    <row r="21" spans="1:15">
      <c r="A21" s="105" t="s">
        <v>1271</v>
      </c>
      <c r="B21" s="77">
        <v>0</v>
      </c>
      <c r="C21" s="77">
        <v>0</v>
      </c>
      <c r="D21" s="77">
        <v>0</v>
      </c>
      <c r="E21" s="77">
        <v>0</v>
      </c>
      <c r="F21" s="77">
        <v>0</v>
      </c>
      <c r="G21" s="77">
        <v>0</v>
      </c>
      <c r="H21" s="79">
        <v>0</v>
      </c>
      <c r="I21" s="79">
        <v>0</v>
      </c>
      <c r="J21" s="79">
        <v>0</v>
      </c>
      <c r="K21" s="79">
        <v>0</v>
      </c>
      <c r="L21" s="79">
        <v>0</v>
      </c>
      <c r="M21" s="79">
        <v>0</v>
      </c>
      <c r="N21" s="79">
        <v>0</v>
      </c>
      <c r="O21" s="106" t="s">
        <v>1082</v>
      </c>
    </row>
    <row r="22" spans="1:15">
      <c r="A22" s="105" t="s">
        <v>1272</v>
      </c>
      <c r="B22" s="77">
        <v>0</v>
      </c>
      <c r="C22" s="77">
        <v>0</v>
      </c>
      <c r="D22" s="77">
        <v>0</v>
      </c>
      <c r="E22" s="77">
        <v>0</v>
      </c>
      <c r="F22" s="77">
        <v>0</v>
      </c>
      <c r="G22" s="77">
        <v>0</v>
      </c>
      <c r="H22" s="79">
        <v>0</v>
      </c>
      <c r="I22" s="79">
        <v>0</v>
      </c>
      <c r="J22" s="79">
        <v>0</v>
      </c>
      <c r="K22" s="79">
        <v>0</v>
      </c>
      <c r="L22" s="79">
        <v>0</v>
      </c>
      <c r="M22" s="79">
        <v>0</v>
      </c>
      <c r="N22" s="79">
        <v>0</v>
      </c>
      <c r="O22" s="106" t="s">
        <v>1083</v>
      </c>
    </row>
    <row r="23" spans="1:15">
      <c r="A23" s="105" t="s">
        <v>1273</v>
      </c>
      <c r="B23" s="77">
        <v>0</v>
      </c>
      <c r="C23" s="77">
        <v>0</v>
      </c>
      <c r="D23" s="77">
        <v>0</v>
      </c>
      <c r="E23" s="77">
        <v>0</v>
      </c>
      <c r="F23" s="77">
        <v>0</v>
      </c>
      <c r="G23" s="77">
        <v>0</v>
      </c>
      <c r="H23" s="79">
        <v>0</v>
      </c>
      <c r="I23" s="79">
        <v>0</v>
      </c>
      <c r="J23" s="79">
        <v>0</v>
      </c>
      <c r="K23" s="79">
        <v>0</v>
      </c>
      <c r="L23" s="79">
        <v>0</v>
      </c>
      <c r="M23" s="79">
        <v>0</v>
      </c>
      <c r="N23" s="79">
        <v>0</v>
      </c>
      <c r="O23" s="106" t="s">
        <v>1084</v>
      </c>
    </row>
    <row r="24" spans="1:15">
      <c r="A24" s="105" t="s">
        <v>1274</v>
      </c>
      <c r="B24" s="77">
        <v>0</v>
      </c>
      <c r="C24" s="77">
        <v>0</v>
      </c>
      <c r="D24" s="77">
        <v>0</v>
      </c>
      <c r="E24" s="77">
        <v>0</v>
      </c>
      <c r="F24" s="77">
        <v>0</v>
      </c>
      <c r="G24" s="77">
        <v>0</v>
      </c>
      <c r="H24" s="79">
        <v>0.21889756024000001</v>
      </c>
      <c r="I24" s="79">
        <v>0.74836635565000009</v>
      </c>
      <c r="J24" s="79">
        <v>1.2958728663499999</v>
      </c>
      <c r="K24" s="79">
        <v>1.42099487102</v>
      </c>
      <c r="L24" s="79">
        <v>1.6708522477800001</v>
      </c>
      <c r="M24" s="79">
        <v>1.7089656043900001</v>
      </c>
      <c r="N24" s="79">
        <v>1.7710032524100001</v>
      </c>
      <c r="O24" s="106" t="s">
        <v>1085</v>
      </c>
    </row>
    <row r="25" spans="1:15">
      <c r="A25" s="105" t="s">
        <v>297</v>
      </c>
      <c r="B25" s="77">
        <v>13.836390253663744</v>
      </c>
      <c r="C25" s="77">
        <v>16.732693299713471</v>
      </c>
      <c r="D25" s="77">
        <v>19.538606165645934</v>
      </c>
      <c r="E25" s="77">
        <v>22.400917342730001</v>
      </c>
      <c r="F25" s="77">
        <v>25.198506823970458</v>
      </c>
      <c r="G25" s="77">
        <v>33.540069540377786</v>
      </c>
      <c r="H25" s="79">
        <v>3.1031763485193937</v>
      </c>
      <c r="I25" s="79">
        <v>7.0251892401900005</v>
      </c>
      <c r="J25" s="79">
        <v>11.608090822639634</v>
      </c>
      <c r="K25" s="79">
        <v>14.501233016558675</v>
      </c>
      <c r="L25" s="79">
        <v>17.84764931489347</v>
      </c>
      <c r="M25" s="79">
        <v>21.144379640408403</v>
      </c>
      <c r="N25" s="79">
        <v>23.629461603438674</v>
      </c>
      <c r="O25" s="106" t="s">
        <v>1086</v>
      </c>
    </row>
    <row r="26" spans="1:15">
      <c r="A26" s="103" t="s">
        <v>1255</v>
      </c>
      <c r="B26" s="77">
        <v>54.005429139623551</v>
      </c>
      <c r="C26" s="77">
        <v>65.26584914648106</v>
      </c>
      <c r="D26" s="77">
        <v>73.957621197743563</v>
      </c>
      <c r="E26" s="77">
        <v>88.608436067499994</v>
      </c>
      <c r="F26" s="77">
        <v>100.07781874083716</v>
      </c>
      <c r="G26" s="77">
        <v>219.54265495020366</v>
      </c>
      <c r="H26" s="79">
        <v>11.021691697312221</v>
      </c>
      <c r="I26" s="79">
        <v>21.758599336440003</v>
      </c>
      <c r="J26" s="79">
        <v>30.142815799508977</v>
      </c>
      <c r="K26" s="79">
        <v>40.90761710614639</v>
      </c>
      <c r="L26" s="79">
        <v>53.509300624297168</v>
      </c>
      <c r="M26" s="79">
        <v>61.659342096790354</v>
      </c>
      <c r="N26" s="79">
        <v>81.345039017663339</v>
      </c>
      <c r="O26" s="104" t="s">
        <v>1293</v>
      </c>
    </row>
    <row r="27" spans="1:15">
      <c r="A27" s="105" t="s">
        <v>1275</v>
      </c>
      <c r="B27" s="77">
        <v>14.826764020063331</v>
      </c>
      <c r="C27" s="77">
        <v>18.269297765141115</v>
      </c>
      <c r="D27" s="77">
        <v>20.520370108901112</v>
      </c>
      <c r="E27" s="77">
        <v>24.66367832765</v>
      </c>
      <c r="F27" s="77">
        <v>27.800818062826668</v>
      </c>
      <c r="G27" s="77">
        <v>41.996155185315558</v>
      </c>
      <c r="H27" s="79">
        <v>3.4764859227755553</v>
      </c>
      <c r="I27" s="79">
        <v>6.5218842166000002</v>
      </c>
      <c r="J27" s="79">
        <v>8.9691908292877773</v>
      </c>
      <c r="K27" s="79">
        <v>11.819017961907775</v>
      </c>
      <c r="L27" s="79">
        <v>15.872597648769096</v>
      </c>
      <c r="M27" s="79">
        <v>18.150063874531899</v>
      </c>
      <c r="N27" s="79">
        <v>25.002312535587031</v>
      </c>
      <c r="O27" s="106" t="s">
        <v>1087</v>
      </c>
    </row>
    <row r="28" spans="1:15">
      <c r="A28" s="105" t="s">
        <v>1276</v>
      </c>
      <c r="B28" s="77">
        <v>1.2090986086973328</v>
      </c>
      <c r="C28" s="77">
        <v>1.3943334362860831</v>
      </c>
      <c r="D28" s="77">
        <v>1.5812486695573333</v>
      </c>
      <c r="E28" s="77">
        <v>1.8406019414200001</v>
      </c>
      <c r="F28" s="77">
        <v>1.9168106333752499</v>
      </c>
      <c r="G28" s="77">
        <v>24.781821107776256</v>
      </c>
      <c r="H28" s="79">
        <v>0.19653125484388892</v>
      </c>
      <c r="I28" s="79">
        <v>0.39939440751999999</v>
      </c>
      <c r="J28" s="79">
        <v>0.58581836992610481</v>
      </c>
      <c r="K28" s="79">
        <v>0.80296395425582689</v>
      </c>
      <c r="L28" s="79">
        <v>1.063600455318781</v>
      </c>
      <c r="M28" s="79">
        <v>1.2958827211859045</v>
      </c>
      <c r="N28" s="79">
        <v>1.5735931301859047</v>
      </c>
      <c r="O28" s="106" t="s">
        <v>1088</v>
      </c>
    </row>
    <row r="29" spans="1:15">
      <c r="A29" s="105" t="s">
        <v>1277</v>
      </c>
      <c r="B29" s="77">
        <v>5.965667153717777</v>
      </c>
      <c r="C29" s="77">
        <v>6.4732911210300008</v>
      </c>
      <c r="D29" s="77">
        <v>7.3074747868799994</v>
      </c>
      <c r="E29" s="77">
        <v>9.2243967886700009</v>
      </c>
      <c r="F29" s="77">
        <v>10.341956044413331</v>
      </c>
      <c r="G29" s="77">
        <v>31.726296787500001</v>
      </c>
      <c r="H29" s="79">
        <v>0.9105558967366667</v>
      </c>
      <c r="I29" s="79">
        <v>1.7799438217799999</v>
      </c>
      <c r="J29" s="79">
        <v>2.3360746478466665</v>
      </c>
      <c r="K29" s="79">
        <v>3.3774892525833331</v>
      </c>
      <c r="L29" s="79">
        <v>3.9606383054399998</v>
      </c>
      <c r="M29" s="79">
        <v>4.6193441330766669</v>
      </c>
      <c r="N29" s="79">
        <v>5.5523429310633334</v>
      </c>
      <c r="O29" s="106" t="s">
        <v>1089</v>
      </c>
    </row>
    <row r="30" spans="1:15">
      <c r="A30" s="105" t="s">
        <v>1278</v>
      </c>
      <c r="B30" s="77">
        <v>0</v>
      </c>
      <c r="C30" s="77">
        <v>0</v>
      </c>
      <c r="D30" s="77">
        <v>0</v>
      </c>
      <c r="E30" s="77">
        <v>0</v>
      </c>
      <c r="F30" s="77">
        <v>0</v>
      </c>
      <c r="G30" s="77">
        <v>0</v>
      </c>
      <c r="H30" s="79">
        <v>0</v>
      </c>
      <c r="I30" s="79">
        <v>0</v>
      </c>
      <c r="J30" s="79">
        <v>0</v>
      </c>
      <c r="K30" s="79">
        <v>0</v>
      </c>
      <c r="L30" s="79">
        <v>0</v>
      </c>
      <c r="M30" s="79">
        <v>0</v>
      </c>
      <c r="N30" s="79">
        <v>0</v>
      </c>
      <c r="O30" s="106" t="s">
        <v>1090</v>
      </c>
    </row>
    <row r="31" spans="1:15">
      <c r="A31" s="105" t="s">
        <v>1279</v>
      </c>
      <c r="B31" s="77">
        <v>0</v>
      </c>
      <c r="C31" s="77">
        <v>0</v>
      </c>
      <c r="D31" s="77">
        <v>0</v>
      </c>
      <c r="E31" s="77">
        <v>0</v>
      </c>
      <c r="F31" s="77">
        <v>0</v>
      </c>
      <c r="G31" s="77">
        <v>0</v>
      </c>
      <c r="H31" s="79">
        <v>0</v>
      </c>
      <c r="I31" s="79">
        <v>0</v>
      </c>
      <c r="J31" s="79">
        <v>0</v>
      </c>
      <c r="K31" s="79">
        <v>0</v>
      </c>
      <c r="L31" s="79">
        <v>0</v>
      </c>
      <c r="M31" s="79">
        <v>0</v>
      </c>
      <c r="N31" s="79">
        <v>0</v>
      </c>
      <c r="O31" s="106" t="s">
        <v>1423</v>
      </c>
    </row>
    <row r="32" spans="1:15">
      <c r="A32" s="105" t="s">
        <v>1280</v>
      </c>
      <c r="B32" s="77">
        <v>0</v>
      </c>
      <c r="C32" s="77">
        <v>0</v>
      </c>
      <c r="D32" s="77">
        <v>0</v>
      </c>
      <c r="E32" s="77">
        <v>0</v>
      </c>
      <c r="F32" s="77">
        <v>0</v>
      </c>
      <c r="G32" s="77">
        <v>0</v>
      </c>
      <c r="H32" s="79">
        <v>0</v>
      </c>
      <c r="I32" s="79">
        <v>0</v>
      </c>
      <c r="J32" s="79">
        <v>0</v>
      </c>
      <c r="K32" s="79">
        <v>0</v>
      </c>
      <c r="L32" s="79">
        <v>0</v>
      </c>
      <c r="M32" s="79">
        <v>0</v>
      </c>
      <c r="N32" s="79">
        <v>0</v>
      </c>
      <c r="O32" s="106" t="s">
        <v>1091</v>
      </c>
    </row>
    <row r="33" spans="1:15">
      <c r="A33" s="105" t="s">
        <v>1281</v>
      </c>
      <c r="B33" s="77">
        <v>0</v>
      </c>
      <c r="C33" s="77">
        <v>0</v>
      </c>
      <c r="D33" s="77">
        <v>0</v>
      </c>
      <c r="E33" s="77">
        <v>0</v>
      </c>
      <c r="F33" s="77">
        <v>0</v>
      </c>
      <c r="G33" s="77">
        <v>0</v>
      </c>
      <c r="H33" s="79">
        <v>0</v>
      </c>
      <c r="I33" s="79">
        <v>0</v>
      </c>
      <c r="J33" s="79">
        <v>0</v>
      </c>
      <c r="K33" s="79">
        <v>0</v>
      </c>
      <c r="L33" s="79">
        <v>0</v>
      </c>
      <c r="M33" s="79">
        <v>0</v>
      </c>
      <c r="N33" s="79">
        <v>0</v>
      </c>
      <c r="O33" s="106" t="s">
        <v>1092</v>
      </c>
    </row>
    <row r="34" spans="1:15">
      <c r="A34" s="105" t="s">
        <v>1282</v>
      </c>
      <c r="B34" s="77">
        <v>5.0011847873333339</v>
      </c>
      <c r="C34" s="77">
        <v>6.4960022507833326</v>
      </c>
      <c r="D34" s="77">
        <v>7.5697170335333333</v>
      </c>
      <c r="E34" s="77">
        <v>8.5755409760100001</v>
      </c>
      <c r="F34" s="77">
        <v>9.9793246298033331</v>
      </c>
      <c r="G34" s="77">
        <v>11.267054394510001</v>
      </c>
      <c r="H34" s="79">
        <v>0.92727277429999999</v>
      </c>
      <c r="I34" s="79">
        <v>2.1780772223200002</v>
      </c>
      <c r="J34" s="79">
        <v>3.1803240526939396</v>
      </c>
      <c r="K34" s="79">
        <v>4.4543373843262621</v>
      </c>
      <c r="L34" s="79">
        <v>5.8578139026207063</v>
      </c>
      <c r="M34" s="79">
        <v>6.7643803196007068</v>
      </c>
      <c r="N34" s="79">
        <v>8.5442709119954028</v>
      </c>
      <c r="O34" s="106" t="s">
        <v>1093</v>
      </c>
    </row>
    <row r="35" spans="1:15">
      <c r="A35" s="105" t="s">
        <v>298</v>
      </c>
      <c r="B35" s="77">
        <v>27.002714569811776</v>
      </c>
      <c r="C35" s="77">
        <v>32.63292457324053</v>
      </c>
      <c r="D35" s="77">
        <v>36.978810598871782</v>
      </c>
      <c r="E35" s="77">
        <v>44.304218033749997</v>
      </c>
      <c r="F35" s="77">
        <v>50.03890937041858</v>
      </c>
      <c r="G35" s="77">
        <v>109.77132747510183</v>
      </c>
      <c r="H35" s="79">
        <v>5.5108458486561105</v>
      </c>
      <c r="I35" s="79">
        <v>10.879299668220002</v>
      </c>
      <c r="J35" s="79">
        <v>15.071407899754488</v>
      </c>
      <c r="K35" s="79">
        <v>20.453808553073195</v>
      </c>
      <c r="L35" s="79">
        <v>26.754650312148584</v>
      </c>
      <c r="M35" s="79">
        <v>30.829671048395177</v>
      </c>
      <c r="N35" s="79">
        <v>40.67251950883167</v>
      </c>
      <c r="O35" s="106" t="s">
        <v>1094</v>
      </c>
    </row>
    <row r="36" spans="1:15">
      <c r="A36" s="103" t="s">
        <v>1256</v>
      </c>
      <c r="B36" s="77">
        <v>18.696518822533104</v>
      </c>
      <c r="C36" s="77">
        <v>21.726398252828517</v>
      </c>
      <c r="D36" s="77">
        <v>26.289290576448678</v>
      </c>
      <c r="E36" s="77">
        <v>28.74696461393</v>
      </c>
      <c r="F36" s="77">
        <v>31.633646181499113</v>
      </c>
      <c r="G36" s="77">
        <v>-12.853162226568283</v>
      </c>
      <c r="H36" s="79">
        <v>4.334146342820282</v>
      </c>
      <c r="I36" s="79">
        <v>9.0056408046500014</v>
      </c>
      <c r="J36" s="79">
        <v>11.354342171991391</v>
      </c>
      <c r="K36" s="79">
        <v>12.574356358676489</v>
      </c>
      <c r="L36" s="79">
        <v>18.180902808758951</v>
      </c>
      <c r="M36" s="79">
        <v>25.412041039290358</v>
      </c>
      <c r="N36" s="79">
        <v>21.277293817763098</v>
      </c>
      <c r="O36" s="104" t="s">
        <v>1294</v>
      </c>
    </row>
    <row r="37" spans="1:15">
      <c r="A37" s="103" t="s">
        <v>1257</v>
      </c>
      <c r="B37" s="77">
        <v>-0.69941224535865365</v>
      </c>
      <c r="C37" s="77">
        <v>-0.67415273613342475</v>
      </c>
      <c r="D37" s="77">
        <v>-0.67966485299168244</v>
      </c>
      <c r="E37" s="77">
        <v>-0.64038928284000007</v>
      </c>
      <c r="F37" s="77">
        <v>-0.66594549037398032</v>
      </c>
      <c r="G37" s="77">
        <v>-1.0757794029758712</v>
      </c>
      <c r="H37" s="79">
        <v>-0.17233833791968745</v>
      </c>
      <c r="I37" s="79">
        <v>-0.29583799460000004</v>
      </c>
      <c r="J37" s="79">
        <v>-0.55375489390334853</v>
      </c>
      <c r="K37" s="79">
        <v>-0.67431696347388614</v>
      </c>
      <c r="L37" s="79">
        <v>-1.0305025492430091</v>
      </c>
      <c r="M37" s="79">
        <v>-1.4648543728920793</v>
      </c>
      <c r="N37" s="79">
        <v>-1.5169701162480793</v>
      </c>
      <c r="O37" s="104" t="s">
        <v>1295</v>
      </c>
    </row>
    <row r="38" spans="1:15">
      <c r="A38" s="105" t="s">
        <v>1283</v>
      </c>
      <c r="B38" s="77">
        <v>0.112644040697</v>
      </c>
      <c r="C38" s="77">
        <v>0.16605595623699998</v>
      </c>
      <c r="D38" s="77">
        <v>0.25385546822900001</v>
      </c>
      <c r="E38" s="77">
        <v>0.33565948757999997</v>
      </c>
      <c r="F38" s="77">
        <v>0.38417180779900001</v>
      </c>
      <c r="G38" s="77">
        <v>0.92395212781070735</v>
      </c>
      <c r="H38" s="79">
        <v>1.9253083859999999E-3</v>
      </c>
      <c r="I38" s="79">
        <v>8.2558770700000006E-3</v>
      </c>
      <c r="J38" s="79">
        <v>1.5412778482019803E-2</v>
      </c>
      <c r="K38" s="79">
        <v>6.5886914220198017E-3</v>
      </c>
      <c r="L38" s="79">
        <v>-4.9452038937980197E-2</v>
      </c>
      <c r="M38" s="79">
        <v>-0.17086177712798017</v>
      </c>
      <c r="N38" s="79">
        <v>-0.1969196488059802</v>
      </c>
      <c r="O38" s="106" t="s">
        <v>1095</v>
      </c>
    </row>
    <row r="39" spans="1:15">
      <c r="A39" s="105" t="s">
        <v>1284</v>
      </c>
      <c r="B39" s="77">
        <v>-0.46235016337632684</v>
      </c>
      <c r="C39" s="77">
        <v>-0.50313232430371235</v>
      </c>
      <c r="D39" s="77">
        <v>-0.59368789472484129</v>
      </c>
      <c r="E39" s="77">
        <v>-0.65585412899999995</v>
      </c>
      <c r="F39" s="77">
        <v>-0.71714455298599011</v>
      </c>
      <c r="G39" s="77">
        <v>-1.4618418292986428</v>
      </c>
      <c r="H39" s="79">
        <v>-8.8094477345843733E-2</v>
      </c>
      <c r="I39" s="79">
        <v>-0.15617487436999999</v>
      </c>
      <c r="J39" s="79">
        <v>-0.29229022543369404</v>
      </c>
      <c r="K39" s="79">
        <v>-0.34374717315896286</v>
      </c>
      <c r="L39" s="79">
        <v>-0.46579923568352444</v>
      </c>
      <c r="M39" s="79">
        <v>-0.56156540931805943</v>
      </c>
      <c r="N39" s="79">
        <v>-0.56156540931805943</v>
      </c>
      <c r="O39" s="106" t="s">
        <v>1096</v>
      </c>
    </row>
    <row r="40" spans="1:15">
      <c r="A40" s="105" t="s">
        <v>299</v>
      </c>
      <c r="B40" s="77">
        <v>-0.34970612267932683</v>
      </c>
      <c r="C40" s="77">
        <v>-0.33707636806671237</v>
      </c>
      <c r="D40" s="77">
        <v>-0.33983242649584122</v>
      </c>
      <c r="E40" s="77">
        <v>-0.32019464142000004</v>
      </c>
      <c r="F40" s="77">
        <v>-0.33297274518699016</v>
      </c>
      <c r="G40" s="77">
        <v>-0.53788970148793558</v>
      </c>
      <c r="H40" s="79">
        <v>-8.6169168959843723E-2</v>
      </c>
      <c r="I40" s="79">
        <v>-0.14791899730000002</v>
      </c>
      <c r="J40" s="79">
        <v>-0.27687744695167427</v>
      </c>
      <c r="K40" s="79">
        <v>-0.33715848173694307</v>
      </c>
      <c r="L40" s="79">
        <v>-0.51525127462150455</v>
      </c>
      <c r="M40" s="79">
        <v>-0.73242718644603966</v>
      </c>
      <c r="N40" s="79">
        <v>-0.75848505812403966</v>
      </c>
      <c r="O40" s="106" t="s">
        <v>1097</v>
      </c>
    </row>
    <row r="41" spans="1:15">
      <c r="A41" s="103" t="s">
        <v>1258</v>
      </c>
      <c r="B41" s="77">
        <v>18.346812699853778</v>
      </c>
      <c r="C41" s="77">
        <v>21.389321884761802</v>
      </c>
      <c r="D41" s="77">
        <v>25.949458149952836</v>
      </c>
      <c r="E41" s="77">
        <v>28.426769972510002</v>
      </c>
      <c r="F41" s="77">
        <v>31.300673436312124</v>
      </c>
      <c r="G41" s="77">
        <v>-13.391051928056214</v>
      </c>
      <c r="H41" s="79">
        <v>4.2479771738604377</v>
      </c>
      <c r="I41" s="79">
        <v>8.8577218073500017</v>
      </c>
      <c r="J41" s="79">
        <v>11.077464725039714</v>
      </c>
      <c r="K41" s="79">
        <v>12.237197876939547</v>
      </c>
      <c r="L41" s="79">
        <v>17.665651534137442</v>
      </c>
      <c r="M41" s="79">
        <v>24.679613852844316</v>
      </c>
      <c r="N41" s="79">
        <v>20.518808759639061</v>
      </c>
      <c r="O41" s="104" t="s">
        <v>1296</v>
      </c>
    </row>
    <row r="42" spans="1:15">
      <c r="A42" s="103" t="s">
        <v>1259</v>
      </c>
      <c r="B42" s="77">
        <v>3.33666156359453</v>
      </c>
      <c r="C42" s="77">
        <v>3.5745834392470779</v>
      </c>
      <c r="D42" s="77">
        <v>5.0714863680000004</v>
      </c>
      <c r="E42" s="77">
        <v>5.4423861379999998</v>
      </c>
      <c r="F42" s="77">
        <v>5.8215687016076094</v>
      </c>
      <c r="G42" s="77">
        <v>11.359571276953782</v>
      </c>
      <c r="H42" s="79">
        <v>-0.52993358594227413</v>
      </c>
      <c r="I42" s="79">
        <v>-0.47620375680000004</v>
      </c>
      <c r="J42" s="79">
        <v>-0.95504755334118385</v>
      </c>
      <c r="K42" s="79">
        <v>-1.0698828289536946</v>
      </c>
      <c r="L42" s="79">
        <v>-1.9864311520953717</v>
      </c>
      <c r="M42" s="79">
        <v>-2.3438113506227971</v>
      </c>
      <c r="N42" s="79">
        <v>-2.5089360403227974</v>
      </c>
      <c r="O42" s="104" t="s">
        <v>1297</v>
      </c>
    </row>
    <row r="43" spans="1:15">
      <c r="A43" s="105" t="s">
        <v>1285</v>
      </c>
      <c r="B43" s="77">
        <v>3.33666156359453</v>
      </c>
      <c r="C43" s="77">
        <v>3.5745834392470779</v>
      </c>
      <c r="D43" s="77">
        <v>5.0714863680000004</v>
      </c>
      <c r="E43" s="77">
        <v>5.4423861379999998</v>
      </c>
      <c r="F43" s="77">
        <v>5.8215687016076094</v>
      </c>
      <c r="G43" s="77">
        <v>10.310505694953781</v>
      </c>
      <c r="H43" s="79">
        <v>-0.52993358594227413</v>
      </c>
      <c r="I43" s="79">
        <v>-0.47620375680000004</v>
      </c>
      <c r="J43" s="79">
        <v>-0.95504755334118385</v>
      </c>
      <c r="K43" s="79">
        <v>-1.0698828289536946</v>
      </c>
      <c r="L43" s="79">
        <v>-1.9864311520953717</v>
      </c>
      <c r="M43" s="79">
        <v>-2.3438113506227971</v>
      </c>
      <c r="N43" s="79">
        <v>-1.9484598983227972</v>
      </c>
      <c r="O43" s="106" t="s">
        <v>1098</v>
      </c>
    </row>
    <row r="44" spans="1:15">
      <c r="A44" s="105" t="s">
        <v>1286</v>
      </c>
      <c r="B44" s="77">
        <v>0</v>
      </c>
      <c r="C44" s="77">
        <v>0</v>
      </c>
      <c r="D44" s="77">
        <v>0</v>
      </c>
      <c r="E44" s="77">
        <v>0</v>
      </c>
      <c r="F44" s="77">
        <v>0</v>
      </c>
      <c r="G44" s="77">
        <v>1.0490655820000001</v>
      </c>
      <c r="H44" s="79">
        <v>0</v>
      </c>
      <c r="I44" s="79">
        <v>0</v>
      </c>
      <c r="J44" s="79">
        <v>0</v>
      </c>
      <c r="K44" s="79">
        <v>0</v>
      </c>
      <c r="L44" s="79">
        <v>0</v>
      </c>
      <c r="M44" s="79">
        <v>0</v>
      </c>
      <c r="N44" s="79">
        <v>-0.56047614199999995</v>
      </c>
      <c r="O44" s="106" t="s">
        <v>1099</v>
      </c>
    </row>
    <row r="45" spans="1:15">
      <c r="A45" s="107" t="s">
        <v>1287</v>
      </c>
      <c r="B45" s="77">
        <v>0</v>
      </c>
      <c r="C45" s="77">
        <v>0</v>
      </c>
      <c r="D45" s="77">
        <v>0</v>
      </c>
      <c r="E45" s="77">
        <v>0</v>
      </c>
      <c r="F45" s="77">
        <v>0</v>
      </c>
      <c r="G45" s="77">
        <v>0</v>
      </c>
      <c r="H45" s="79">
        <v>0</v>
      </c>
      <c r="I45" s="79">
        <v>0</v>
      </c>
      <c r="J45" s="79">
        <v>0</v>
      </c>
      <c r="K45" s="79">
        <v>0</v>
      </c>
      <c r="L45" s="79">
        <v>0</v>
      </c>
      <c r="M45" s="79">
        <v>0</v>
      </c>
      <c r="N45" s="79">
        <v>-0.56047614199999995</v>
      </c>
      <c r="O45" s="108" t="s">
        <v>1100</v>
      </c>
    </row>
    <row r="46" spans="1:15">
      <c r="A46" s="107" t="s">
        <v>1288</v>
      </c>
      <c r="B46" s="77">
        <v>0</v>
      </c>
      <c r="C46" s="77">
        <v>0</v>
      </c>
      <c r="D46" s="77">
        <v>0</v>
      </c>
      <c r="E46" s="77">
        <v>0</v>
      </c>
      <c r="F46" s="77">
        <v>0</v>
      </c>
      <c r="G46" s="77">
        <v>1.0490655820000001</v>
      </c>
      <c r="H46" s="79">
        <v>0</v>
      </c>
      <c r="I46" s="79">
        <v>0</v>
      </c>
      <c r="J46" s="79">
        <v>0</v>
      </c>
      <c r="K46" s="79">
        <v>0</v>
      </c>
      <c r="L46" s="79">
        <v>0</v>
      </c>
      <c r="M46" s="79">
        <v>0</v>
      </c>
      <c r="N46" s="79">
        <v>0</v>
      </c>
      <c r="O46" s="108" t="s">
        <v>1101</v>
      </c>
    </row>
    <row r="47" spans="1:15" ht="9.75" thickBot="1">
      <c r="A47" s="103" t="s">
        <v>1260</v>
      </c>
      <c r="B47" s="77">
        <v>15.010151136259246</v>
      </c>
      <c r="C47" s="77">
        <v>17.814738445514724</v>
      </c>
      <c r="D47" s="77">
        <v>20.877971782630002</v>
      </c>
      <c r="E47" s="77">
        <v>22.984383833510002</v>
      </c>
      <c r="F47" s="77">
        <v>25.479104734704514</v>
      </c>
      <c r="G47" s="77">
        <v>-22.652492041009992</v>
      </c>
      <c r="H47" s="79">
        <v>2.9557128634331638</v>
      </c>
      <c r="I47" s="79">
        <v>6.8669532848300019</v>
      </c>
      <c r="J47" s="79">
        <v>7.8551788350585312</v>
      </c>
      <c r="K47" s="79">
        <v>8.1906326994258531</v>
      </c>
      <c r="L47" s="79">
        <v>12.049953235162073</v>
      </c>
      <c r="M47" s="79">
        <v>18.105699490357516</v>
      </c>
      <c r="N47" s="79">
        <v>14.110019086852262</v>
      </c>
      <c r="O47" s="104" t="s">
        <v>1298</v>
      </c>
    </row>
    <row r="48" spans="1:15" ht="9.75" thickBot="1">
      <c r="A48" s="573"/>
      <c r="B48" s="574"/>
      <c r="C48" s="574"/>
      <c r="D48" s="574"/>
      <c r="E48" s="574"/>
      <c r="F48" s="574"/>
      <c r="G48" s="574"/>
      <c r="H48" s="574"/>
      <c r="I48" s="574"/>
      <c r="J48" s="574"/>
      <c r="K48" s="574"/>
      <c r="L48" s="574"/>
      <c r="M48" s="574"/>
      <c r="N48" s="574"/>
      <c r="O48" s="575"/>
    </row>
  </sheetData>
  <customSheetViews>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selection activeCell="O3" sqref="O1:S1048576"/>
    </sheetView>
  </sheetViews>
  <sheetFormatPr defaultColWidth="9.140625" defaultRowHeight="9"/>
  <cols>
    <col min="1" max="1" width="39" style="68" customWidth="1"/>
    <col min="2" max="3" width="6.28515625" style="68" bestFit="1" customWidth="1"/>
    <col min="4" max="6" width="6.85546875" style="68" bestFit="1" customWidth="1"/>
    <col min="7" max="7" width="6.28515625" style="68" bestFit="1" customWidth="1"/>
    <col min="8" max="12" width="6.5703125" style="68" bestFit="1" customWidth="1"/>
    <col min="13" max="13" width="6.85546875" style="68" bestFit="1" customWidth="1"/>
    <col min="14" max="14" width="5.85546875" style="68" customWidth="1"/>
    <col min="15" max="15" width="46.5703125" style="428" customWidth="1"/>
    <col min="16" max="16384" width="9.140625" style="68"/>
  </cols>
  <sheetData>
    <row r="1" spans="1:18" s="364" customFormat="1" ht="12.75">
      <c r="A1" s="560" t="s">
        <v>1071</v>
      </c>
      <c r="B1" s="561"/>
      <c r="C1" s="561"/>
      <c r="D1" s="561"/>
      <c r="E1" s="561"/>
      <c r="F1" s="561"/>
      <c r="G1" s="561"/>
      <c r="H1" s="561"/>
      <c r="I1" s="561"/>
      <c r="J1" s="561"/>
      <c r="K1" s="561"/>
      <c r="L1" s="561"/>
      <c r="M1" s="561"/>
      <c r="N1" s="561"/>
      <c r="O1" s="562"/>
    </row>
    <row r="2" spans="1:18" s="365" customFormat="1" ht="12.75">
      <c r="A2" s="563" t="s">
        <v>1370</v>
      </c>
      <c r="B2" s="564"/>
      <c r="C2" s="564"/>
      <c r="D2" s="564"/>
      <c r="E2" s="564"/>
      <c r="F2" s="564"/>
      <c r="G2" s="564"/>
      <c r="H2" s="564"/>
      <c r="I2" s="564"/>
      <c r="J2" s="564"/>
      <c r="K2" s="564"/>
      <c r="L2" s="564"/>
      <c r="M2" s="564"/>
      <c r="N2" s="564"/>
      <c r="O2" s="565"/>
    </row>
    <row r="3" spans="1:18" s="69" customFormat="1" ht="9.75" thickBot="1">
      <c r="A3" s="383"/>
      <c r="B3" s="82"/>
      <c r="C3" s="82"/>
      <c r="D3" s="82"/>
      <c r="E3" s="82"/>
      <c r="F3" s="82"/>
      <c r="G3" s="82"/>
      <c r="H3" s="82"/>
      <c r="I3" s="82"/>
      <c r="J3" s="82"/>
      <c r="K3" s="82"/>
      <c r="L3" s="82"/>
      <c r="M3" s="82"/>
      <c r="N3" s="82"/>
      <c r="O3" s="384"/>
    </row>
    <row r="4" spans="1:18" ht="9.75" thickBot="1">
      <c r="A4" s="99" t="s">
        <v>6</v>
      </c>
      <c r="B4" s="46">
        <v>42186</v>
      </c>
      <c r="C4" s="46">
        <v>42217</v>
      </c>
      <c r="D4" s="46">
        <v>42248</v>
      </c>
      <c r="E4" s="46">
        <v>42278</v>
      </c>
      <c r="F4" s="99" t="s">
        <v>7</v>
      </c>
      <c r="G4" s="46">
        <v>42339</v>
      </c>
      <c r="H4" s="46">
        <v>42370</v>
      </c>
      <c r="I4" s="46">
        <v>42401</v>
      </c>
      <c r="J4" s="46">
        <v>42430</v>
      </c>
      <c r="K4" s="46">
        <v>42461</v>
      </c>
      <c r="L4" s="46">
        <v>42491</v>
      </c>
      <c r="M4" s="46">
        <v>42522</v>
      </c>
      <c r="N4" s="46">
        <v>42552</v>
      </c>
      <c r="O4" s="47" t="s">
        <v>354</v>
      </c>
    </row>
    <row r="5" spans="1:18">
      <c r="A5" s="83" t="s">
        <v>1299</v>
      </c>
      <c r="B5" s="78"/>
      <c r="C5" s="77"/>
      <c r="D5" s="77"/>
      <c r="E5" s="77"/>
      <c r="F5" s="77"/>
      <c r="G5" s="77"/>
      <c r="H5" s="84"/>
      <c r="I5" s="84"/>
      <c r="J5" s="84"/>
      <c r="K5" s="84"/>
      <c r="L5" s="84"/>
      <c r="M5" s="84"/>
      <c r="N5" s="84"/>
      <c r="O5" s="412" t="s">
        <v>1394</v>
      </c>
    </row>
    <row r="6" spans="1:18">
      <c r="A6" s="85" t="s">
        <v>243</v>
      </c>
      <c r="B6" s="76">
        <v>0</v>
      </c>
      <c r="C6" s="76">
        <v>0</v>
      </c>
      <c r="D6" s="76">
        <v>0</v>
      </c>
      <c r="E6" s="76">
        <v>0</v>
      </c>
      <c r="F6" s="76">
        <v>0</v>
      </c>
      <c r="G6" s="76">
        <v>0</v>
      </c>
      <c r="H6" s="76">
        <v>0</v>
      </c>
      <c r="I6" s="76">
        <v>0</v>
      </c>
      <c r="J6" s="76">
        <v>0</v>
      </c>
      <c r="K6" s="76">
        <v>0</v>
      </c>
      <c r="L6" s="76">
        <v>0</v>
      </c>
      <c r="M6" s="76">
        <v>0</v>
      </c>
      <c r="N6" s="76">
        <v>0</v>
      </c>
      <c r="O6" s="413" t="s">
        <v>1117</v>
      </c>
    </row>
    <row r="7" spans="1:18">
      <c r="A7" s="85" t="s">
        <v>244</v>
      </c>
      <c r="B7" s="76">
        <v>0</v>
      </c>
      <c r="C7" s="76">
        <v>0</v>
      </c>
      <c r="D7" s="76">
        <v>0</v>
      </c>
      <c r="E7" s="76">
        <v>0</v>
      </c>
      <c r="F7" s="76">
        <v>0</v>
      </c>
      <c r="G7" s="76">
        <v>0</v>
      </c>
      <c r="H7" s="76">
        <v>0</v>
      </c>
      <c r="I7" s="76">
        <v>0</v>
      </c>
      <c r="J7" s="76">
        <v>0</v>
      </c>
      <c r="K7" s="76">
        <v>0</v>
      </c>
      <c r="L7" s="76">
        <v>0</v>
      </c>
      <c r="M7" s="76">
        <v>0</v>
      </c>
      <c r="N7" s="76">
        <v>0</v>
      </c>
      <c r="O7" s="413" t="s">
        <v>1119</v>
      </c>
    </row>
    <row r="8" spans="1:18">
      <c r="A8" s="85" t="s">
        <v>245</v>
      </c>
      <c r="B8" s="76">
        <v>0.46521008806999997</v>
      </c>
      <c r="C8" s="76">
        <v>0.46521008806999997</v>
      </c>
      <c r="D8" s="76">
        <v>0.46521008806999997</v>
      </c>
      <c r="E8" s="76">
        <v>0.46521008806999997</v>
      </c>
      <c r="F8" s="76">
        <v>0.46521008806999997</v>
      </c>
      <c r="G8" s="76">
        <v>0.46521008806999997</v>
      </c>
      <c r="H8" s="76">
        <v>0.47305242425999999</v>
      </c>
      <c r="I8" s="76">
        <v>0.47305242406999998</v>
      </c>
      <c r="J8" s="76">
        <v>0.47305242406999998</v>
      </c>
      <c r="K8" s="76">
        <v>0.47305242406999998</v>
      </c>
      <c r="L8" s="76">
        <v>0.47305242406999998</v>
      </c>
      <c r="M8" s="76">
        <v>0.47305242406999998</v>
      </c>
      <c r="N8" s="76">
        <v>0.47305242406999998</v>
      </c>
      <c r="O8" s="413" t="s">
        <v>1121</v>
      </c>
      <c r="P8" s="87"/>
    </row>
    <row r="9" spans="1:18">
      <c r="A9" s="85" t="s">
        <v>246</v>
      </c>
      <c r="B9" s="77">
        <v>0</v>
      </c>
      <c r="C9" s="77">
        <v>0</v>
      </c>
      <c r="D9" s="77">
        <v>0</v>
      </c>
      <c r="E9" s="77">
        <v>0</v>
      </c>
      <c r="F9" s="77">
        <v>0</v>
      </c>
      <c r="G9" s="77">
        <v>0</v>
      </c>
      <c r="H9" s="77">
        <v>0</v>
      </c>
      <c r="I9" s="77">
        <v>0</v>
      </c>
      <c r="J9" s="77">
        <v>0</v>
      </c>
      <c r="K9" s="77">
        <v>0</v>
      </c>
      <c r="L9" s="77">
        <v>0</v>
      </c>
      <c r="M9" s="77">
        <v>0</v>
      </c>
      <c r="N9" s="77">
        <v>0</v>
      </c>
      <c r="O9" s="413" t="s">
        <v>1124</v>
      </c>
    </row>
    <row r="10" spans="1:18">
      <c r="A10" s="85" t="s">
        <v>247</v>
      </c>
      <c r="B10" s="77">
        <v>0</v>
      </c>
      <c r="C10" s="77">
        <v>0</v>
      </c>
      <c r="D10" s="77">
        <v>0</v>
      </c>
      <c r="E10" s="77">
        <v>0</v>
      </c>
      <c r="F10" s="77">
        <v>0</v>
      </c>
      <c r="G10" s="77">
        <v>0</v>
      </c>
      <c r="H10" s="77">
        <v>0</v>
      </c>
      <c r="I10" s="77">
        <v>0</v>
      </c>
      <c r="J10" s="77">
        <v>0</v>
      </c>
      <c r="K10" s="77">
        <v>0</v>
      </c>
      <c r="L10" s="77">
        <v>0</v>
      </c>
      <c r="M10" s="77">
        <v>0</v>
      </c>
      <c r="N10" s="77">
        <v>0</v>
      </c>
      <c r="O10" s="413" t="s">
        <v>1126</v>
      </c>
    </row>
    <row r="11" spans="1:18">
      <c r="A11" s="85" t="s">
        <v>248</v>
      </c>
      <c r="B11" s="77">
        <v>0</v>
      </c>
      <c r="C11" s="77">
        <v>0</v>
      </c>
      <c r="D11" s="77">
        <v>0</v>
      </c>
      <c r="E11" s="77">
        <v>0</v>
      </c>
      <c r="F11" s="77">
        <v>0</v>
      </c>
      <c r="G11" s="77">
        <v>0</v>
      </c>
      <c r="H11" s="77">
        <v>0</v>
      </c>
      <c r="I11" s="77">
        <v>0</v>
      </c>
      <c r="J11" s="77">
        <v>0</v>
      </c>
      <c r="K11" s="77">
        <v>0</v>
      </c>
      <c r="L11" s="77">
        <v>0</v>
      </c>
      <c r="M11" s="77">
        <v>0</v>
      </c>
      <c r="N11" s="77">
        <v>0</v>
      </c>
      <c r="O11" s="413" t="s">
        <v>1128</v>
      </c>
    </row>
    <row r="12" spans="1:18">
      <c r="A12" s="85" t="s">
        <v>249</v>
      </c>
      <c r="B12" s="77">
        <v>9613.4127976069176</v>
      </c>
      <c r="C12" s="77">
        <v>9919.5553874938869</v>
      </c>
      <c r="D12" s="77">
        <v>10838.28073178597</v>
      </c>
      <c r="E12" s="77">
        <v>10831.026407891621</v>
      </c>
      <c r="F12" s="77">
        <v>11096.877581790592</v>
      </c>
      <c r="G12" s="77">
        <v>11118.5380164446</v>
      </c>
      <c r="H12" s="77">
        <v>11412.461725239835</v>
      </c>
      <c r="I12" s="77">
        <v>11617.608515698876</v>
      </c>
      <c r="J12" s="77">
        <v>12139.67235684733</v>
      </c>
      <c r="K12" s="77">
        <v>12136.138932413565</v>
      </c>
      <c r="L12" s="77">
        <v>12435.750521537164</v>
      </c>
      <c r="M12" s="77">
        <v>12743.958240516231</v>
      </c>
      <c r="N12" s="77">
        <v>12734.169361796014</v>
      </c>
      <c r="O12" s="413" t="s">
        <v>1129</v>
      </c>
      <c r="Q12" s="100"/>
      <c r="R12" s="424"/>
    </row>
    <row r="13" spans="1:18">
      <c r="A13" s="85" t="s">
        <v>252</v>
      </c>
      <c r="B13" s="77">
        <v>0</v>
      </c>
      <c r="C13" s="77">
        <v>0</v>
      </c>
      <c r="D13" s="77">
        <v>0</v>
      </c>
      <c r="E13" s="77">
        <v>0</v>
      </c>
      <c r="F13" s="77">
        <v>0</v>
      </c>
      <c r="G13" s="77">
        <v>0</v>
      </c>
      <c r="H13" s="84">
        <v>0</v>
      </c>
      <c r="I13" s="84">
        <v>0</v>
      </c>
      <c r="J13" s="84">
        <v>0</v>
      </c>
      <c r="K13" s="84">
        <v>0</v>
      </c>
      <c r="L13" s="84">
        <v>0</v>
      </c>
      <c r="M13" s="84">
        <v>0</v>
      </c>
      <c r="N13" s="84">
        <v>0</v>
      </c>
      <c r="O13" s="413" t="s">
        <v>1132</v>
      </c>
    </row>
    <row r="14" spans="1:18">
      <c r="A14" s="85" t="s">
        <v>253</v>
      </c>
      <c r="B14" s="77">
        <v>0</v>
      </c>
      <c r="C14" s="77">
        <v>0</v>
      </c>
      <c r="D14" s="77">
        <v>0</v>
      </c>
      <c r="E14" s="77">
        <v>0</v>
      </c>
      <c r="F14" s="77">
        <v>0</v>
      </c>
      <c r="G14" s="77">
        <v>0</v>
      </c>
      <c r="H14" s="84">
        <v>0</v>
      </c>
      <c r="I14" s="84">
        <v>0</v>
      </c>
      <c r="J14" s="84">
        <v>0</v>
      </c>
      <c r="K14" s="84">
        <v>0</v>
      </c>
      <c r="L14" s="84">
        <v>0</v>
      </c>
      <c r="M14" s="84">
        <v>0</v>
      </c>
      <c r="N14" s="84">
        <v>0</v>
      </c>
      <c r="O14" s="413" t="s">
        <v>1134</v>
      </c>
    </row>
    <row r="15" spans="1:18">
      <c r="A15" s="85" t="s">
        <v>254</v>
      </c>
      <c r="B15" s="77">
        <v>0</v>
      </c>
      <c r="C15" s="77">
        <v>0</v>
      </c>
      <c r="D15" s="77">
        <v>0</v>
      </c>
      <c r="E15" s="77">
        <v>0</v>
      </c>
      <c r="F15" s="77">
        <v>0</v>
      </c>
      <c r="G15" s="77">
        <v>0</v>
      </c>
      <c r="H15" s="84">
        <v>0</v>
      </c>
      <c r="I15" s="84">
        <v>0</v>
      </c>
      <c r="J15" s="84">
        <v>0</v>
      </c>
      <c r="K15" s="84">
        <v>0</v>
      </c>
      <c r="L15" s="84">
        <v>0</v>
      </c>
      <c r="M15" s="84">
        <v>0</v>
      </c>
      <c r="N15" s="84">
        <v>0</v>
      </c>
      <c r="O15" s="413" t="s">
        <v>1136</v>
      </c>
    </row>
    <row r="16" spans="1:18">
      <c r="A16" s="85" t="s">
        <v>255</v>
      </c>
      <c r="B16" s="77">
        <v>0</v>
      </c>
      <c r="C16" s="77">
        <v>0</v>
      </c>
      <c r="D16" s="77">
        <v>0</v>
      </c>
      <c r="E16" s="77">
        <v>0</v>
      </c>
      <c r="F16" s="77">
        <v>0</v>
      </c>
      <c r="G16" s="77">
        <v>0</v>
      </c>
      <c r="H16" s="84">
        <v>0</v>
      </c>
      <c r="I16" s="84">
        <v>0</v>
      </c>
      <c r="J16" s="84">
        <v>0</v>
      </c>
      <c r="K16" s="84">
        <v>0</v>
      </c>
      <c r="L16" s="84">
        <v>0</v>
      </c>
      <c r="M16" s="84">
        <v>0</v>
      </c>
      <c r="N16" s="84">
        <v>0</v>
      </c>
      <c r="O16" s="413" t="s">
        <v>1137</v>
      </c>
    </row>
    <row r="17" spans="1:15">
      <c r="A17" s="85" t="s">
        <v>256</v>
      </c>
      <c r="B17" s="77">
        <v>0</v>
      </c>
      <c r="C17" s="77">
        <v>0</v>
      </c>
      <c r="D17" s="77">
        <v>0</v>
      </c>
      <c r="E17" s="77">
        <v>0</v>
      </c>
      <c r="F17" s="77">
        <v>0</v>
      </c>
      <c r="G17" s="77">
        <v>0</v>
      </c>
      <c r="H17" s="84">
        <v>0</v>
      </c>
      <c r="I17" s="84">
        <v>0</v>
      </c>
      <c r="J17" s="84">
        <v>0</v>
      </c>
      <c r="K17" s="84">
        <v>0</v>
      </c>
      <c r="L17" s="84">
        <v>0</v>
      </c>
      <c r="M17" s="84">
        <v>0</v>
      </c>
      <c r="N17" s="84">
        <v>0</v>
      </c>
      <c r="O17" s="413" t="s">
        <v>1139</v>
      </c>
    </row>
    <row r="18" spans="1:15">
      <c r="A18" s="85" t="s">
        <v>257</v>
      </c>
      <c r="B18" s="77">
        <v>6.8967382089200004</v>
      </c>
      <c r="C18" s="77">
        <v>7.6830139589200002</v>
      </c>
      <c r="D18" s="77">
        <v>12.709562183919999</v>
      </c>
      <c r="E18" s="77">
        <v>17.078693086920001</v>
      </c>
      <c r="F18" s="77">
        <v>17.650622836919997</v>
      </c>
      <c r="G18" s="77">
        <v>18.027406496919998</v>
      </c>
      <c r="H18" s="84">
        <v>21.584836586919998</v>
      </c>
      <c r="I18" s="84">
        <v>20.100615718919997</v>
      </c>
      <c r="J18" s="84">
        <v>25.45161865775</v>
      </c>
      <c r="K18" s="84">
        <v>24.485433036919996</v>
      </c>
      <c r="L18" s="84">
        <v>26.380557555919999</v>
      </c>
      <c r="M18" s="84">
        <v>10.572900564919999</v>
      </c>
      <c r="N18" s="84">
        <v>13.15729670292</v>
      </c>
      <c r="O18" s="413" t="s">
        <v>1140</v>
      </c>
    </row>
    <row r="19" spans="1:15" s="97" customFormat="1">
      <c r="A19" s="94" t="s">
        <v>325</v>
      </c>
      <c r="B19" s="96">
        <v>9620.7747459039074</v>
      </c>
      <c r="C19" s="96">
        <v>9927.7036115408773</v>
      </c>
      <c r="D19" s="96">
        <v>10851.45550405796</v>
      </c>
      <c r="E19" s="96">
        <v>10848.570311066611</v>
      </c>
      <c r="F19" s="96">
        <v>11114.993414715582</v>
      </c>
      <c r="G19" s="96">
        <v>11137.03063302959</v>
      </c>
      <c r="H19" s="96">
        <v>11434.519614251016</v>
      </c>
      <c r="I19" s="96">
        <v>11438.026940701531</v>
      </c>
      <c r="J19" s="96">
        <v>11950.344016210916</v>
      </c>
      <c r="K19" s="96">
        <v>11921.514256913651</v>
      </c>
      <c r="L19" s="96">
        <v>12210.922134027362</v>
      </c>
      <c r="M19" s="96">
        <v>12584.261977586715</v>
      </c>
      <c r="N19" s="96">
        <v>12545.141628302568</v>
      </c>
      <c r="O19" s="414" t="s">
        <v>458</v>
      </c>
    </row>
    <row r="20" spans="1:15" s="97" customFormat="1">
      <c r="A20" s="83" t="s">
        <v>1300</v>
      </c>
      <c r="B20" s="95">
        <v>9098.0533913032014</v>
      </c>
      <c r="C20" s="95">
        <v>9314.8068201527003</v>
      </c>
      <c r="D20" s="95">
        <v>10030.144960040201</v>
      </c>
      <c r="E20" s="95">
        <v>10138.5784165397</v>
      </c>
      <c r="F20" s="95">
        <v>10262.9808224642</v>
      </c>
      <c r="G20" s="95">
        <v>9949.1213952241997</v>
      </c>
      <c r="H20" s="95">
        <v>10218.717001754307</v>
      </c>
      <c r="I20" s="95">
        <v>11097.273688496098</v>
      </c>
      <c r="J20" s="95">
        <v>11555.370748957805</v>
      </c>
      <c r="K20" s="95">
        <v>11486.313847168305</v>
      </c>
      <c r="L20" s="95">
        <v>11646.694548815305</v>
      </c>
      <c r="M20" s="95">
        <v>11924.762331016806</v>
      </c>
      <c r="N20" s="95">
        <v>11836.17180633709</v>
      </c>
      <c r="O20" s="412" t="s">
        <v>1395</v>
      </c>
    </row>
    <row r="21" spans="1:15">
      <c r="A21" s="85" t="s">
        <v>258</v>
      </c>
      <c r="B21" s="77">
        <v>0</v>
      </c>
      <c r="C21" s="77">
        <v>0</v>
      </c>
      <c r="D21" s="77">
        <v>0</v>
      </c>
      <c r="E21" s="77">
        <v>0</v>
      </c>
      <c r="F21" s="77">
        <v>0</v>
      </c>
      <c r="G21" s="77">
        <v>0</v>
      </c>
      <c r="H21" s="84">
        <v>0</v>
      </c>
      <c r="I21" s="84">
        <v>0</v>
      </c>
      <c r="J21" s="84">
        <v>0</v>
      </c>
      <c r="K21" s="84">
        <v>0</v>
      </c>
      <c r="L21" s="84">
        <v>0</v>
      </c>
      <c r="M21" s="84">
        <v>0</v>
      </c>
      <c r="N21" s="84">
        <v>0</v>
      </c>
      <c r="O21" s="413" t="s">
        <v>1142</v>
      </c>
    </row>
    <row r="22" spans="1:15">
      <c r="A22" s="85" t="s">
        <v>259</v>
      </c>
      <c r="B22" s="77">
        <v>0</v>
      </c>
      <c r="C22" s="77">
        <v>0</v>
      </c>
      <c r="D22" s="77">
        <v>0</v>
      </c>
      <c r="E22" s="77">
        <v>0</v>
      </c>
      <c r="F22" s="77">
        <v>0</v>
      </c>
      <c r="G22" s="77">
        <v>0</v>
      </c>
      <c r="H22" s="84">
        <v>0</v>
      </c>
      <c r="I22" s="84">
        <v>0</v>
      </c>
      <c r="J22" s="84">
        <v>0</v>
      </c>
      <c r="K22" s="84">
        <v>0</v>
      </c>
      <c r="L22" s="84">
        <v>0</v>
      </c>
      <c r="M22" s="84">
        <v>0</v>
      </c>
      <c r="N22" s="84">
        <v>0</v>
      </c>
      <c r="O22" s="413" t="s">
        <v>1143</v>
      </c>
    </row>
    <row r="23" spans="1:15">
      <c r="A23" s="85" t="s">
        <v>260</v>
      </c>
      <c r="B23" s="77">
        <v>0</v>
      </c>
      <c r="C23" s="77">
        <v>0</v>
      </c>
      <c r="D23" s="77">
        <v>0</v>
      </c>
      <c r="E23" s="77">
        <v>0</v>
      </c>
      <c r="F23" s="77">
        <v>0</v>
      </c>
      <c r="G23" s="77">
        <v>0</v>
      </c>
      <c r="H23" s="84">
        <v>0</v>
      </c>
      <c r="I23" s="84">
        <v>0</v>
      </c>
      <c r="J23" s="84">
        <v>0</v>
      </c>
      <c r="K23" s="84">
        <v>0</v>
      </c>
      <c r="L23" s="84">
        <v>0</v>
      </c>
      <c r="M23" s="84">
        <v>0</v>
      </c>
      <c r="N23" s="84">
        <v>0</v>
      </c>
      <c r="O23" s="413" t="s">
        <v>1144</v>
      </c>
    </row>
    <row r="24" spans="1:15">
      <c r="A24" s="85" t="s">
        <v>261</v>
      </c>
      <c r="B24" s="77">
        <v>0</v>
      </c>
      <c r="C24" s="77">
        <v>0</v>
      </c>
      <c r="D24" s="77">
        <v>0</v>
      </c>
      <c r="E24" s="77">
        <v>0</v>
      </c>
      <c r="F24" s="77">
        <v>0</v>
      </c>
      <c r="G24" s="77">
        <v>0</v>
      </c>
      <c r="H24" s="84">
        <v>0</v>
      </c>
      <c r="I24" s="84">
        <v>0</v>
      </c>
      <c r="J24" s="84">
        <v>0</v>
      </c>
      <c r="K24" s="84">
        <v>0</v>
      </c>
      <c r="L24" s="84">
        <v>0</v>
      </c>
      <c r="M24" s="84">
        <v>0</v>
      </c>
      <c r="N24" s="84">
        <v>0</v>
      </c>
      <c r="O24" s="413" t="s">
        <v>1145</v>
      </c>
    </row>
    <row r="25" spans="1:15">
      <c r="A25" s="85" t="s">
        <v>262</v>
      </c>
      <c r="B25" s="77">
        <v>0</v>
      </c>
      <c r="C25" s="77">
        <v>0</v>
      </c>
      <c r="D25" s="77">
        <v>0</v>
      </c>
      <c r="E25" s="77">
        <v>0</v>
      </c>
      <c r="F25" s="77">
        <v>0</v>
      </c>
      <c r="G25" s="77">
        <v>0</v>
      </c>
      <c r="H25" s="84">
        <v>0</v>
      </c>
      <c r="I25" s="84">
        <v>0</v>
      </c>
      <c r="J25" s="84">
        <v>0</v>
      </c>
      <c r="K25" s="84">
        <v>0</v>
      </c>
      <c r="L25" s="84">
        <v>0</v>
      </c>
      <c r="M25" s="84">
        <v>0</v>
      </c>
      <c r="N25" s="84">
        <v>0</v>
      </c>
      <c r="O25" s="413" t="s">
        <v>1146</v>
      </c>
    </row>
    <row r="26" spans="1:15">
      <c r="A26" s="85" t="s">
        <v>263</v>
      </c>
      <c r="B26" s="77">
        <v>0</v>
      </c>
      <c r="C26" s="77">
        <v>0</v>
      </c>
      <c r="D26" s="77">
        <v>0</v>
      </c>
      <c r="E26" s="77">
        <v>0</v>
      </c>
      <c r="F26" s="77">
        <v>0</v>
      </c>
      <c r="G26" s="77">
        <v>0</v>
      </c>
      <c r="H26" s="84">
        <v>0</v>
      </c>
      <c r="I26" s="84">
        <v>0</v>
      </c>
      <c r="J26" s="84">
        <v>0</v>
      </c>
      <c r="K26" s="84">
        <v>0</v>
      </c>
      <c r="L26" s="84">
        <v>0</v>
      </c>
      <c r="M26" s="84">
        <v>0</v>
      </c>
      <c r="N26" s="84">
        <v>0</v>
      </c>
      <c r="O26" s="413" t="s">
        <v>1147</v>
      </c>
    </row>
    <row r="27" spans="1:15">
      <c r="A27" s="85" t="s">
        <v>264</v>
      </c>
      <c r="B27" s="77">
        <v>0</v>
      </c>
      <c r="C27" s="77">
        <v>0</v>
      </c>
      <c r="D27" s="77">
        <v>0</v>
      </c>
      <c r="E27" s="77">
        <v>0</v>
      </c>
      <c r="F27" s="77">
        <v>0</v>
      </c>
      <c r="G27" s="77">
        <v>0</v>
      </c>
      <c r="H27" s="84">
        <v>0</v>
      </c>
      <c r="I27" s="84">
        <v>0</v>
      </c>
      <c r="J27" s="84">
        <v>0</v>
      </c>
      <c r="K27" s="84">
        <v>0</v>
      </c>
      <c r="L27" s="84">
        <v>0</v>
      </c>
      <c r="M27" s="84">
        <v>0</v>
      </c>
      <c r="N27" s="84">
        <v>0</v>
      </c>
      <c r="O27" s="413" t="s">
        <v>1148</v>
      </c>
    </row>
    <row r="28" spans="1:15">
      <c r="A28" s="85" t="s">
        <v>265</v>
      </c>
      <c r="B28" s="77">
        <v>0</v>
      </c>
      <c r="C28" s="77">
        <v>0</v>
      </c>
      <c r="D28" s="77">
        <v>0</v>
      </c>
      <c r="E28" s="77">
        <v>0</v>
      </c>
      <c r="F28" s="77">
        <v>0</v>
      </c>
      <c r="G28" s="77">
        <v>0</v>
      </c>
      <c r="H28" s="84">
        <v>0</v>
      </c>
      <c r="I28" s="84">
        <v>0</v>
      </c>
      <c r="J28" s="84">
        <v>0</v>
      </c>
      <c r="K28" s="84">
        <v>0</v>
      </c>
      <c r="L28" s="84">
        <v>0</v>
      </c>
      <c r="M28" s="84">
        <v>0</v>
      </c>
      <c r="N28" s="84">
        <v>0</v>
      </c>
      <c r="O28" s="413" t="s">
        <v>1149</v>
      </c>
    </row>
    <row r="29" spans="1:15">
      <c r="A29" s="85" t="s">
        <v>266</v>
      </c>
      <c r="B29" s="77">
        <v>0</v>
      </c>
      <c r="C29" s="77">
        <v>0</v>
      </c>
      <c r="D29" s="77">
        <v>0</v>
      </c>
      <c r="E29" s="77">
        <v>0</v>
      </c>
      <c r="F29" s="77">
        <v>0</v>
      </c>
      <c r="G29" s="77">
        <v>0</v>
      </c>
      <c r="H29" s="98">
        <v>0</v>
      </c>
      <c r="I29" s="98">
        <v>0</v>
      </c>
      <c r="J29" s="98">
        <v>0</v>
      </c>
      <c r="K29" s="98">
        <v>0</v>
      </c>
      <c r="L29" s="98">
        <v>0</v>
      </c>
      <c r="M29" s="98">
        <v>0</v>
      </c>
      <c r="N29" s="98">
        <v>0</v>
      </c>
      <c r="O29" s="413" t="s">
        <v>1156</v>
      </c>
    </row>
    <row r="30" spans="1:15">
      <c r="A30" s="85" t="s">
        <v>267</v>
      </c>
      <c r="B30" s="77">
        <v>0</v>
      </c>
      <c r="C30" s="77">
        <v>0</v>
      </c>
      <c r="D30" s="77">
        <v>0</v>
      </c>
      <c r="E30" s="77">
        <v>0</v>
      </c>
      <c r="F30" s="77">
        <v>0</v>
      </c>
      <c r="G30" s="77">
        <v>0</v>
      </c>
      <c r="H30" s="98">
        <v>0</v>
      </c>
      <c r="I30" s="98">
        <v>0</v>
      </c>
      <c r="J30" s="98">
        <v>0</v>
      </c>
      <c r="K30" s="98">
        <v>0</v>
      </c>
      <c r="L30" s="98">
        <v>0</v>
      </c>
      <c r="M30" s="98">
        <v>0</v>
      </c>
      <c r="N30" s="98">
        <v>0</v>
      </c>
      <c r="O30" s="413" t="s">
        <v>1155</v>
      </c>
    </row>
    <row r="31" spans="1:15">
      <c r="A31" s="85" t="s">
        <v>268</v>
      </c>
      <c r="B31" s="77">
        <v>0</v>
      </c>
      <c r="C31" s="77">
        <v>0</v>
      </c>
      <c r="D31" s="77">
        <v>0</v>
      </c>
      <c r="E31" s="77">
        <v>0</v>
      </c>
      <c r="F31" s="77">
        <v>0</v>
      </c>
      <c r="G31" s="77">
        <v>0</v>
      </c>
      <c r="H31" s="98">
        <v>0</v>
      </c>
      <c r="I31" s="98">
        <v>0</v>
      </c>
      <c r="J31" s="98">
        <v>0</v>
      </c>
      <c r="K31" s="98">
        <v>0</v>
      </c>
      <c r="L31" s="98">
        <v>0</v>
      </c>
      <c r="M31" s="98">
        <v>0</v>
      </c>
      <c r="N31" s="98">
        <v>0</v>
      </c>
      <c r="O31" s="413" t="s">
        <v>1153</v>
      </c>
    </row>
    <row r="32" spans="1:15">
      <c r="A32" s="85" t="s">
        <v>269</v>
      </c>
      <c r="B32" s="77">
        <v>0</v>
      </c>
      <c r="C32" s="77">
        <v>0</v>
      </c>
      <c r="D32" s="77">
        <v>0</v>
      </c>
      <c r="E32" s="77">
        <v>0</v>
      </c>
      <c r="F32" s="77">
        <v>0</v>
      </c>
      <c r="G32" s="77">
        <v>0</v>
      </c>
      <c r="H32" s="98">
        <v>0</v>
      </c>
      <c r="I32" s="98">
        <v>0</v>
      </c>
      <c r="J32" s="98">
        <v>0</v>
      </c>
      <c r="K32" s="98">
        <v>0</v>
      </c>
      <c r="L32" s="98">
        <v>0</v>
      </c>
      <c r="M32" s="98">
        <v>0</v>
      </c>
      <c r="N32" s="98">
        <v>0</v>
      </c>
      <c r="O32" s="413" t="s">
        <v>1152</v>
      </c>
    </row>
    <row r="33" spans="1:15">
      <c r="A33" s="85" t="s">
        <v>270</v>
      </c>
      <c r="B33" s="77">
        <v>9098.0533913032014</v>
      </c>
      <c r="C33" s="77">
        <v>9314.8068201527003</v>
      </c>
      <c r="D33" s="77">
        <v>10030.144960040201</v>
      </c>
      <c r="E33" s="77">
        <v>10138.5784165397</v>
      </c>
      <c r="F33" s="77">
        <v>10262.9808224642</v>
      </c>
      <c r="G33" s="77">
        <v>9949.1213952241997</v>
      </c>
      <c r="H33" s="77">
        <v>10218.717001754307</v>
      </c>
      <c r="I33" s="77">
        <v>11097.273688496098</v>
      </c>
      <c r="J33" s="77">
        <v>11555.370748957805</v>
      </c>
      <c r="K33" s="77">
        <v>11486.313847168305</v>
      </c>
      <c r="L33" s="77">
        <v>11646.694548815305</v>
      </c>
      <c r="M33" s="77">
        <v>11924.762331016806</v>
      </c>
      <c r="N33" s="77">
        <v>11836.17180633709</v>
      </c>
      <c r="O33" s="413" t="s">
        <v>1151</v>
      </c>
    </row>
    <row r="34" spans="1:15" s="97" customFormat="1">
      <c r="A34" s="83" t="s">
        <v>1301</v>
      </c>
      <c r="B34" s="95">
        <v>522.72135460089862</v>
      </c>
      <c r="C34" s="95">
        <v>612.89679138862164</v>
      </c>
      <c r="D34" s="95">
        <v>702.14269731910281</v>
      </c>
      <c r="E34" s="95">
        <v>709.991894527</v>
      </c>
      <c r="F34" s="95">
        <v>852.01259225199999</v>
      </c>
      <c r="G34" s="95">
        <v>1187.9092378053838</v>
      </c>
      <c r="H34" s="95">
        <v>1215.8026124965118</v>
      </c>
      <c r="I34" s="95">
        <v>340.75325220572057</v>
      </c>
      <c r="J34" s="95">
        <v>394.97326725272058</v>
      </c>
      <c r="K34" s="95">
        <v>435.20040974608855</v>
      </c>
      <c r="L34" s="95">
        <v>564.22758521208846</v>
      </c>
      <c r="M34" s="95">
        <v>659.49964656972054</v>
      </c>
      <c r="N34" s="95">
        <v>708.96982196548731</v>
      </c>
      <c r="O34" s="412" t="s">
        <v>1396</v>
      </c>
    </row>
    <row r="35" spans="1:15">
      <c r="A35" s="85" t="s">
        <v>1302</v>
      </c>
      <c r="B35" s="77">
        <v>0</v>
      </c>
      <c r="C35" s="77">
        <v>0</v>
      </c>
      <c r="D35" s="77">
        <v>0</v>
      </c>
      <c r="E35" s="77">
        <v>0</v>
      </c>
      <c r="F35" s="77">
        <v>0</v>
      </c>
      <c r="G35" s="77">
        <v>300</v>
      </c>
      <c r="H35" s="77">
        <v>300</v>
      </c>
      <c r="I35" s="77">
        <v>300</v>
      </c>
      <c r="J35" s="77">
        <v>300</v>
      </c>
      <c r="K35" s="77">
        <v>300</v>
      </c>
      <c r="L35" s="77">
        <v>300</v>
      </c>
      <c r="M35" s="77">
        <v>300</v>
      </c>
      <c r="N35" s="77">
        <v>300</v>
      </c>
      <c r="O35" s="413" t="s">
        <v>1389</v>
      </c>
    </row>
    <row r="36" spans="1:15">
      <c r="A36" s="85" t="s">
        <v>1390</v>
      </c>
      <c r="B36" s="77">
        <v>522.72135460089862</v>
      </c>
      <c r="C36" s="77">
        <v>612.89679138862164</v>
      </c>
      <c r="D36" s="77">
        <v>702.14269731910281</v>
      </c>
      <c r="E36" s="77">
        <v>709.991894527</v>
      </c>
      <c r="F36" s="77">
        <v>852.01259225199999</v>
      </c>
      <c r="G36" s="77">
        <v>887.9092378053839</v>
      </c>
      <c r="H36" s="77">
        <v>915.80261249651176</v>
      </c>
      <c r="I36" s="77">
        <v>40.753252205720599</v>
      </c>
      <c r="J36" s="77">
        <v>94.973267252720589</v>
      </c>
      <c r="K36" s="77">
        <v>135.20040974608855</v>
      </c>
      <c r="L36" s="77">
        <v>264.22758521208851</v>
      </c>
      <c r="M36" s="77">
        <v>359.4996465697206</v>
      </c>
      <c r="N36" s="77">
        <v>408.96982196548726</v>
      </c>
      <c r="O36" s="413" t="s">
        <v>1391</v>
      </c>
    </row>
    <row r="37" spans="1:15">
      <c r="A37" s="86" t="s">
        <v>911</v>
      </c>
      <c r="B37" s="77">
        <v>0</v>
      </c>
      <c r="C37" s="77">
        <v>0</v>
      </c>
      <c r="D37" s="77">
        <v>0</v>
      </c>
      <c r="E37" s="77">
        <v>0</v>
      </c>
      <c r="F37" s="77">
        <v>0</v>
      </c>
      <c r="G37" s="77">
        <v>0</v>
      </c>
      <c r="H37" s="98">
        <v>833.5163445505118</v>
      </c>
      <c r="I37" s="98">
        <v>-49.378760658279404</v>
      </c>
      <c r="J37" s="98">
        <v>-49.378760658279404</v>
      </c>
      <c r="K37" s="98">
        <v>-49.378760656911453</v>
      </c>
      <c r="L37" s="98">
        <v>-49.37876065691146</v>
      </c>
      <c r="M37" s="98">
        <v>-49.378760658279404</v>
      </c>
      <c r="N37" s="98">
        <v>0</v>
      </c>
      <c r="O37" s="415" t="s">
        <v>1392</v>
      </c>
    </row>
    <row r="38" spans="1:15">
      <c r="A38" s="86" t="s">
        <v>912</v>
      </c>
      <c r="B38" s="77">
        <v>0</v>
      </c>
      <c r="C38" s="77">
        <v>0</v>
      </c>
      <c r="D38" s="77">
        <v>0</v>
      </c>
      <c r="E38" s="77">
        <v>0</v>
      </c>
      <c r="F38" s="77">
        <v>0</v>
      </c>
      <c r="G38" s="77">
        <v>0</v>
      </c>
      <c r="H38" s="98">
        <v>0</v>
      </c>
      <c r="I38" s="98">
        <v>0</v>
      </c>
      <c r="J38" s="98">
        <v>0</v>
      </c>
      <c r="K38" s="98">
        <v>0</v>
      </c>
      <c r="L38" s="98">
        <v>0</v>
      </c>
      <c r="M38" s="98">
        <v>0</v>
      </c>
      <c r="N38" s="98">
        <v>-49.378760657512743</v>
      </c>
      <c r="O38" s="415" t="s">
        <v>1393</v>
      </c>
    </row>
    <row r="39" spans="1:15">
      <c r="A39" s="86" t="s">
        <v>913</v>
      </c>
      <c r="B39" s="77">
        <v>522.72135460089862</v>
      </c>
      <c r="C39" s="77">
        <v>612.89679138862164</v>
      </c>
      <c r="D39" s="77">
        <v>702.14269731910281</v>
      </c>
      <c r="E39" s="77">
        <v>709.991894527</v>
      </c>
      <c r="F39" s="77">
        <v>852.01259225199999</v>
      </c>
      <c r="G39" s="77">
        <v>887.9092378053839</v>
      </c>
      <c r="H39" s="98">
        <v>82.286267945999995</v>
      </c>
      <c r="I39" s="98">
        <v>90.132012864000004</v>
      </c>
      <c r="J39" s="98">
        <v>144.35202791099999</v>
      </c>
      <c r="K39" s="98">
        <v>184.57917040300001</v>
      </c>
      <c r="L39" s="98">
        <v>313.60634586899999</v>
      </c>
      <c r="M39" s="98">
        <v>408.87840722800001</v>
      </c>
      <c r="N39" s="98">
        <v>458.34858262300003</v>
      </c>
      <c r="O39" s="415" t="s">
        <v>1154</v>
      </c>
    </row>
    <row r="40" spans="1:15" s="97" customFormat="1" ht="9.75" thickBot="1">
      <c r="A40" s="94" t="s">
        <v>271</v>
      </c>
      <c r="B40" s="95">
        <v>9620.7747459041002</v>
      </c>
      <c r="C40" s="95">
        <v>9927.7036115413212</v>
      </c>
      <c r="D40" s="95">
        <v>10732.287657359304</v>
      </c>
      <c r="E40" s="95">
        <v>10848.5703110667</v>
      </c>
      <c r="F40" s="95">
        <v>11114.9934147162</v>
      </c>
      <c r="G40" s="95">
        <v>11137.030633029583</v>
      </c>
      <c r="H40" s="95">
        <v>11434.519614250818</v>
      </c>
      <c r="I40" s="95">
        <v>11438.026940701819</v>
      </c>
      <c r="J40" s="95">
        <v>11950.344016210525</v>
      </c>
      <c r="K40" s="95">
        <v>11921.514256914392</v>
      </c>
      <c r="L40" s="95">
        <v>12210.922134027393</v>
      </c>
      <c r="M40" s="95">
        <v>12584.261977586526</v>
      </c>
      <c r="N40" s="95">
        <v>12545.141628302577</v>
      </c>
      <c r="O40" s="414" t="s">
        <v>1150</v>
      </c>
    </row>
    <row r="41" spans="1:15" ht="9.75" thickBot="1">
      <c r="A41" s="605"/>
      <c r="B41" s="605"/>
      <c r="C41" s="605"/>
      <c r="D41" s="605"/>
      <c r="E41" s="605"/>
      <c r="F41" s="605"/>
      <c r="G41" s="605"/>
      <c r="H41" s="573"/>
      <c r="I41" s="435"/>
      <c r="J41" s="499"/>
      <c r="K41" s="499"/>
      <c r="L41" s="499"/>
      <c r="M41" s="499"/>
      <c r="N41" s="499"/>
      <c r="O41" s="214"/>
    </row>
    <row r="45" spans="1:15">
      <c r="B45" s="100">
        <v>-1.9281287677586079E-10</v>
      </c>
      <c r="C45" s="100">
        <v>-4.4383341446518898E-10</v>
      </c>
      <c r="D45" s="100">
        <v>119.16784669865592</v>
      </c>
      <c r="E45" s="100">
        <v>-8.9130480773746967E-11</v>
      </c>
      <c r="F45" s="100">
        <v>-6.184563972055912E-10</v>
      </c>
      <c r="G45" s="100">
        <v>0</v>
      </c>
      <c r="H45" s="100">
        <v>1.9826984498649836E-10</v>
      </c>
      <c r="I45" s="100">
        <v>-2.8740032576024532E-10</v>
      </c>
      <c r="J45" s="100">
        <v>3.9108272176235914E-10</v>
      </c>
      <c r="K45" s="100">
        <v>-7.4032868724316359E-10</v>
      </c>
      <c r="L45" s="100">
        <v>-3.092281986027956E-11</v>
      </c>
      <c r="M45" s="100">
        <v>1.8917489796876907E-10</v>
      </c>
      <c r="N45" s="100">
        <v>0</v>
      </c>
    </row>
  </sheetData>
  <customSheetViews>
    <customSheetView guid="{A346EDBB-8F5D-48AE-8CF0-8B5C084A1557}" showGridLines="0">
      <selection activeCell="U18" sqref="U18"/>
      <pageMargins left="0.7" right="0.7" top="0.75" bottom="0.75" header="0.3" footer="0.3"/>
      <pageSetup paperSize="9" orientation="portrait" r:id="rId1"/>
    </customSheetView>
    <customSheetView guid="{EB4FEB82-7273-415B-B402-8EEA020F8842}" showGridLines="0">
      <selection activeCell="O10" sqref="O1:O1048576"/>
      <pageMargins left="0.7" right="0.7" top="0.75" bottom="0.75" header="0.3" footer="0.3"/>
      <pageSetup paperSize="9" orientation="portrait" r:id="rId2"/>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B244C660-12F9-4318-BC78-56058D4EBF22}">
      <selection sqref="A1:N1"/>
      <pageMargins left="0.7" right="0.7" top="0.75" bottom="0.75" header="0.3" footer="0.3"/>
    </customSheetView>
  </customSheetViews>
  <mergeCells count="3">
    <mergeCell ref="A41:H41"/>
    <mergeCell ref="A1:O1"/>
    <mergeCell ref="A2:O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C88"/>
  <sheetViews>
    <sheetView workbookViewId="0">
      <selection activeCell="T5" sqref="T5"/>
    </sheetView>
  </sheetViews>
  <sheetFormatPr defaultColWidth="9.140625" defaultRowHeight="9"/>
  <cols>
    <col min="1" max="1" width="39" style="68" customWidth="1"/>
    <col min="2" max="2" width="5.140625" style="68" customWidth="1"/>
    <col min="3" max="3" width="5.28515625" style="68" customWidth="1"/>
    <col min="4" max="6" width="5.140625" style="68" customWidth="1"/>
    <col min="7" max="7" width="5.28515625" style="68" customWidth="1"/>
    <col min="8" max="8" width="5.140625" style="68" customWidth="1"/>
    <col min="9" max="9" width="6.42578125" style="68" customWidth="1"/>
    <col min="10" max="16" width="5.85546875" style="68" customWidth="1"/>
    <col min="17" max="17" width="5.85546875" style="68" bestFit="1" customWidth="1"/>
    <col min="18" max="25" width="5.85546875" style="68" customWidth="1"/>
    <col min="26" max="26" width="46.5703125" style="68" customWidth="1"/>
    <col min="27" max="16384" width="9.140625" style="68"/>
  </cols>
  <sheetData>
    <row r="1" spans="1:27" s="364" customFormat="1" ht="12.75">
      <c r="A1" s="560" t="s">
        <v>1071</v>
      </c>
      <c r="B1" s="561"/>
      <c r="C1" s="561"/>
      <c r="D1" s="561"/>
      <c r="E1" s="561"/>
      <c r="F1" s="561"/>
      <c r="G1" s="561"/>
      <c r="H1" s="561"/>
      <c r="I1" s="561"/>
      <c r="J1" s="561"/>
      <c r="K1" s="561"/>
      <c r="L1" s="561"/>
      <c r="M1" s="561"/>
      <c r="N1" s="561"/>
      <c r="O1" s="561"/>
      <c r="P1" s="561"/>
      <c r="Q1" s="561"/>
      <c r="R1" s="561"/>
      <c r="S1" s="561"/>
      <c r="T1" s="561"/>
      <c r="U1" s="561"/>
      <c r="V1" s="561"/>
      <c r="W1" s="561"/>
      <c r="X1" s="561"/>
      <c r="Y1" s="561"/>
      <c r="Z1" s="562"/>
    </row>
    <row r="2" spans="1:27" s="365" customFormat="1" ht="12.75">
      <c r="A2" s="563" t="s">
        <v>1370</v>
      </c>
      <c r="B2" s="564"/>
      <c r="C2" s="564"/>
      <c r="D2" s="564"/>
      <c r="E2" s="564"/>
      <c r="F2" s="564"/>
      <c r="G2" s="564"/>
      <c r="H2" s="564"/>
      <c r="I2" s="564"/>
      <c r="J2" s="564"/>
      <c r="K2" s="564"/>
      <c r="L2" s="564"/>
      <c r="M2" s="564"/>
      <c r="N2" s="564"/>
      <c r="O2" s="564"/>
      <c r="P2" s="564"/>
      <c r="Q2" s="564"/>
      <c r="R2" s="564"/>
      <c r="S2" s="564"/>
      <c r="T2" s="564"/>
      <c r="U2" s="564"/>
      <c r="V2" s="564"/>
      <c r="W2" s="564"/>
      <c r="X2" s="564"/>
      <c r="Y2" s="564"/>
      <c r="Z2" s="565"/>
    </row>
    <row r="3" spans="1:27" s="69" customFormat="1" ht="9.75" thickBot="1">
      <c r="A3" s="383"/>
      <c r="B3" s="82"/>
      <c r="C3" s="82"/>
      <c r="D3" s="82"/>
      <c r="E3" s="82"/>
      <c r="F3" s="82"/>
      <c r="G3" s="82"/>
      <c r="H3" s="82"/>
      <c r="I3" s="82"/>
      <c r="J3" s="82"/>
      <c r="K3" s="82"/>
      <c r="L3" s="82"/>
      <c r="M3" s="82"/>
      <c r="N3" s="82"/>
      <c r="O3" s="82"/>
      <c r="P3" s="82"/>
      <c r="Q3" s="82"/>
      <c r="R3" s="82"/>
      <c r="S3" s="82"/>
      <c r="T3" s="82"/>
      <c r="U3" s="82"/>
      <c r="V3" s="82"/>
      <c r="W3" s="82"/>
      <c r="X3" s="82"/>
      <c r="Y3" s="82"/>
      <c r="Z3" s="358"/>
    </row>
    <row r="4" spans="1:27" ht="9.75" thickBot="1">
      <c r="A4" s="425" t="s">
        <v>6</v>
      </c>
      <c r="B4" s="70">
        <v>42005</v>
      </c>
      <c r="C4" s="71">
        <v>42036</v>
      </c>
      <c r="D4" s="46">
        <v>42064</v>
      </c>
      <c r="E4" s="46">
        <v>42095</v>
      </c>
      <c r="F4" s="46">
        <v>42125</v>
      </c>
      <c r="G4" s="46">
        <v>42156</v>
      </c>
      <c r="H4" s="46">
        <v>42186</v>
      </c>
      <c r="I4" s="46">
        <v>42217</v>
      </c>
      <c r="J4" s="46">
        <v>42248</v>
      </c>
      <c r="K4" s="46">
        <v>42278</v>
      </c>
      <c r="L4" s="425" t="s">
        <v>7</v>
      </c>
      <c r="M4" s="46">
        <v>42339</v>
      </c>
      <c r="N4" s="46">
        <v>42370</v>
      </c>
      <c r="O4" s="46">
        <v>42401</v>
      </c>
      <c r="P4" s="46">
        <v>42430</v>
      </c>
      <c r="Q4" s="46">
        <v>42461</v>
      </c>
      <c r="R4" s="46">
        <v>42491</v>
      </c>
      <c r="S4" s="46">
        <v>42522</v>
      </c>
      <c r="T4" s="46">
        <v>42552</v>
      </c>
      <c r="U4" s="46">
        <v>42583</v>
      </c>
      <c r="V4" s="46">
        <v>42614</v>
      </c>
      <c r="W4" s="46">
        <v>42644</v>
      </c>
      <c r="X4" s="46">
        <v>42675</v>
      </c>
      <c r="Y4" s="46">
        <v>42705</v>
      </c>
      <c r="Z4" s="47" t="s">
        <v>354</v>
      </c>
    </row>
    <row r="5" spans="1:27">
      <c r="A5" s="83" t="s">
        <v>1299</v>
      </c>
      <c r="B5" s="76"/>
      <c r="C5" s="77"/>
      <c r="D5" s="77"/>
      <c r="E5" s="77"/>
      <c r="F5" s="77"/>
      <c r="G5" s="77"/>
      <c r="H5" s="78"/>
      <c r="I5" s="77"/>
      <c r="J5" s="77"/>
      <c r="K5" s="77"/>
      <c r="L5" s="77"/>
      <c r="M5" s="77"/>
      <c r="N5" s="84"/>
      <c r="O5" s="84"/>
      <c r="P5" s="84"/>
      <c r="Q5" s="84"/>
      <c r="R5" s="84"/>
      <c r="S5" s="84"/>
      <c r="T5" s="84"/>
      <c r="U5" s="84"/>
      <c r="V5" s="84"/>
      <c r="W5" s="84"/>
      <c r="X5" s="84"/>
      <c r="Y5" s="84"/>
      <c r="Z5" s="83" t="s">
        <v>968</v>
      </c>
    </row>
    <row r="6" spans="1:27">
      <c r="A6" s="85" t="s">
        <v>243</v>
      </c>
      <c r="B6" s="76">
        <v>0</v>
      </c>
      <c r="C6" s="77">
        <v>0</v>
      </c>
      <c r="D6" s="77">
        <v>0</v>
      </c>
      <c r="E6" s="77">
        <v>0</v>
      </c>
      <c r="F6" s="77">
        <v>0</v>
      </c>
      <c r="G6" s="77">
        <v>0</v>
      </c>
      <c r="H6" s="78">
        <v>0</v>
      </c>
      <c r="I6" s="77">
        <v>0</v>
      </c>
      <c r="J6" s="77">
        <v>0</v>
      </c>
      <c r="K6" s="77">
        <v>0</v>
      </c>
      <c r="L6" s="77">
        <v>0</v>
      </c>
      <c r="M6" s="77">
        <v>0</v>
      </c>
      <c r="N6" s="84">
        <v>0</v>
      </c>
      <c r="O6" s="84">
        <v>0</v>
      </c>
      <c r="P6" s="84">
        <v>0</v>
      </c>
      <c r="Q6" s="84">
        <v>0</v>
      </c>
      <c r="R6" s="84">
        <v>0</v>
      </c>
      <c r="S6" s="84">
        <v>0</v>
      </c>
      <c r="T6" s="84">
        <v>0</v>
      </c>
      <c r="U6" s="84"/>
      <c r="V6" s="84"/>
      <c r="W6" s="84"/>
      <c r="X6" s="84"/>
      <c r="Y6" s="84"/>
      <c r="Z6" s="85" t="s">
        <v>1117</v>
      </c>
    </row>
    <row r="7" spans="1:27">
      <c r="A7" s="85" t="s">
        <v>244</v>
      </c>
      <c r="B7" s="76">
        <f>SUM(B8:B9)</f>
        <v>0</v>
      </c>
      <c r="C7" s="76">
        <f t="shared" ref="C7:N7" si="0">SUM(C8:C9)</f>
        <v>0</v>
      </c>
      <c r="D7" s="76">
        <f t="shared" si="0"/>
        <v>0</v>
      </c>
      <c r="E7" s="76">
        <f t="shared" si="0"/>
        <v>0</v>
      </c>
      <c r="F7" s="76">
        <f t="shared" si="0"/>
        <v>0</v>
      </c>
      <c r="G7" s="76">
        <f t="shared" si="0"/>
        <v>0</v>
      </c>
      <c r="H7" s="76">
        <f t="shared" si="0"/>
        <v>0</v>
      </c>
      <c r="I7" s="76">
        <f t="shared" si="0"/>
        <v>0</v>
      </c>
      <c r="J7" s="76">
        <f t="shared" si="0"/>
        <v>0</v>
      </c>
      <c r="K7" s="76">
        <f t="shared" si="0"/>
        <v>0</v>
      </c>
      <c r="L7" s="76">
        <f t="shared" si="0"/>
        <v>0</v>
      </c>
      <c r="M7" s="76">
        <f t="shared" si="0"/>
        <v>0</v>
      </c>
      <c r="N7" s="76">
        <f t="shared" si="0"/>
        <v>0</v>
      </c>
      <c r="O7" s="76">
        <v>0</v>
      </c>
      <c r="P7" s="84">
        <v>0</v>
      </c>
      <c r="Q7" s="76">
        <v>0</v>
      </c>
      <c r="R7" s="76">
        <v>0</v>
      </c>
      <c r="S7" s="76">
        <v>0</v>
      </c>
      <c r="T7" s="76">
        <v>0</v>
      </c>
      <c r="U7" s="76"/>
      <c r="V7" s="76"/>
      <c r="W7" s="76"/>
      <c r="X7" s="76"/>
      <c r="Y7" s="76"/>
      <c r="Z7" s="85" t="s">
        <v>1119</v>
      </c>
    </row>
    <row r="8" spans="1:27">
      <c r="A8" s="86" t="s">
        <v>897</v>
      </c>
      <c r="B8" s="76">
        <v>0</v>
      </c>
      <c r="C8" s="77">
        <v>0</v>
      </c>
      <c r="D8" s="77">
        <v>0</v>
      </c>
      <c r="E8" s="77">
        <v>0</v>
      </c>
      <c r="F8" s="77">
        <v>0</v>
      </c>
      <c r="G8" s="77">
        <v>0</v>
      </c>
      <c r="H8" s="77">
        <v>0</v>
      </c>
      <c r="I8" s="77">
        <v>0</v>
      </c>
      <c r="J8" s="77">
        <v>0</v>
      </c>
      <c r="K8" s="77">
        <v>0</v>
      </c>
      <c r="L8" s="77">
        <v>0</v>
      </c>
      <c r="M8" s="77">
        <v>0</v>
      </c>
      <c r="N8" s="84">
        <v>0</v>
      </c>
      <c r="O8" s="84">
        <v>0</v>
      </c>
      <c r="P8" s="84">
        <v>0</v>
      </c>
      <c r="Q8" s="84">
        <v>0</v>
      </c>
      <c r="R8" s="84">
        <v>0</v>
      </c>
      <c r="S8" s="84">
        <v>0</v>
      </c>
      <c r="T8" s="84">
        <v>0</v>
      </c>
      <c r="U8" s="84"/>
      <c r="V8" s="84"/>
      <c r="W8" s="84"/>
      <c r="X8" s="84"/>
      <c r="Y8" s="84"/>
      <c r="Z8" s="86" t="s">
        <v>1120</v>
      </c>
    </row>
    <row r="9" spans="1:27">
      <c r="A9" s="86" t="s">
        <v>898</v>
      </c>
      <c r="B9" s="76">
        <v>0</v>
      </c>
      <c r="C9" s="77">
        <v>0</v>
      </c>
      <c r="D9" s="77">
        <v>0</v>
      </c>
      <c r="E9" s="77">
        <v>0</v>
      </c>
      <c r="F9" s="77">
        <v>0</v>
      </c>
      <c r="G9" s="77">
        <v>0</v>
      </c>
      <c r="H9" s="77">
        <v>0</v>
      </c>
      <c r="I9" s="77">
        <v>0</v>
      </c>
      <c r="J9" s="77">
        <v>0</v>
      </c>
      <c r="K9" s="77">
        <v>0</v>
      </c>
      <c r="L9" s="77">
        <v>0</v>
      </c>
      <c r="M9" s="77">
        <v>0</v>
      </c>
      <c r="N9" s="84">
        <v>0</v>
      </c>
      <c r="O9" s="84">
        <v>0</v>
      </c>
      <c r="P9" s="84">
        <v>0</v>
      </c>
      <c r="Q9" s="84">
        <v>0</v>
      </c>
      <c r="R9" s="84">
        <v>0</v>
      </c>
      <c r="S9" s="84">
        <v>0</v>
      </c>
      <c r="T9" s="84">
        <v>0</v>
      </c>
      <c r="U9" s="84"/>
      <c r="V9" s="84"/>
      <c r="W9" s="84"/>
      <c r="X9" s="84"/>
      <c r="Y9" s="84"/>
      <c r="Z9" s="86" t="s">
        <v>1118</v>
      </c>
    </row>
    <row r="10" spans="1:27">
      <c r="A10" s="85" t="s">
        <v>245</v>
      </c>
      <c r="B10" s="76">
        <f>SUM(B11:B14)</f>
        <v>0.46521008806999997</v>
      </c>
      <c r="C10" s="76">
        <f t="shared" ref="C10:N10" si="1">SUM(C11:C14)</f>
        <v>0.46521008806999997</v>
      </c>
      <c r="D10" s="76">
        <f t="shared" si="1"/>
        <v>0.46521008806999997</v>
      </c>
      <c r="E10" s="76">
        <f t="shared" si="1"/>
        <v>0.46521008806999997</v>
      </c>
      <c r="F10" s="76">
        <f t="shared" si="1"/>
        <v>0.46521008806999997</v>
      </c>
      <c r="G10" s="76">
        <f t="shared" si="1"/>
        <v>0.46521008806999997</v>
      </c>
      <c r="H10" s="76">
        <f t="shared" si="1"/>
        <v>0.46521008806999997</v>
      </c>
      <c r="I10" s="76">
        <f t="shared" si="1"/>
        <v>0.46521008806999997</v>
      </c>
      <c r="J10" s="76">
        <f t="shared" si="1"/>
        <v>0.46521008806999997</v>
      </c>
      <c r="K10" s="76">
        <f t="shared" si="1"/>
        <v>0.46521008806999997</v>
      </c>
      <c r="L10" s="76">
        <f t="shared" si="1"/>
        <v>0.46521008806999997</v>
      </c>
      <c r="M10" s="76">
        <f t="shared" si="1"/>
        <v>0.46521008806999997</v>
      </c>
      <c r="N10" s="76">
        <f t="shared" si="1"/>
        <v>0.47305242425999999</v>
      </c>
      <c r="O10" s="76">
        <v>0.47305242406999998</v>
      </c>
      <c r="P10" s="84">
        <v>0.47305242406999998</v>
      </c>
      <c r="Q10" s="76">
        <v>0.47305242406999998</v>
      </c>
      <c r="R10" s="76">
        <v>0.47305242406999998</v>
      </c>
      <c r="S10" s="76">
        <v>0.47305242406999998</v>
      </c>
      <c r="T10" s="76">
        <v>0.47305242406999998</v>
      </c>
      <c r="U10" s="76"/>
      <c r="V10" s="76"/>
      <c r="W10" s="76"/>
      <c r="X10" s="76"/>
      <c r="Y10" s="76"/>
      <c r="Z10" s="85" t="s">
        <v>1121</v>
      </c>
      <c r="AA10" s="87" t="s">
        <v>1316</v>
      </c>
    </row>
    <row r="11" spans="1:27">
      <c r="A11" s="86" t="s">
        <v>897</v>
      </c>
      <c r="B11" s="77">
        <v>0.46521008806999997</v>
      </c>
      <c r="C11" s="77">
        <v>0.46521008806999997</v>
      </c>
      <c r="D11" s="77">
        <v>0.46521008806999997</v>
      </c>
      <c r="E11" s="77">
        <v>0.46521008806999997</v>
      </c>
      <c r="F11" s="77">
        <v>0.46521008806999997</v>
      </c>
      <c r="G11" s="77">
        <v>0.46521008806999997</v>
      </c>
      <c r="H11" s="77">
        <v>0.46521008806999997</v>
      </c>
      <c r="I11" s="77">
        <v>0.46521008806999997</v>
      </c>
      <c r="J11" s="77">
        <v>0.46521008806999997</v>
      </c>
      <c r="K11" s="77">
        <v>0.46521008806999997</v>
      </c>
      <c r="L11" s="77">
        <v>0.46521008806999997</v>
      </c>
      <c r="M11" s="77">
        <v>0.46521008806999997</v>
      </c>
      <c r="N11" s="84">
        <v>0.47305242425999999</v>
      </c>
      <c r="O11" s="84">
        <v>0.47305242406999998</v>
      </c>
      <c r="P11" s="84">
        <v>0.47305242406999998</v>
      </c>
      <c r="Q11" s="84">
        <v>0.47305242406999998</v>
      </c>
      <c r="R11" s="84">
        <v>0.47305242406999998</v>
      </c>
      <c r="S11" s="84">
        <v>0.47305242406999998</v>
      </c>
      <c r="T11" s="84">
        <v>0.47305242406999998</v>
      </c>
      <c r="U11" s="84"/>
      <c r="V11" s="84"/>
      <c r="W11" s="84"/>
      <c r="X11" s="84"/>
      <c r="Y11" s="84"/>
      <c r="Z11" s="86" t="s">
        <v>1120</v>
      </c>
    </row>
    <row r="12" spans="1:27" s="91" customFormat="1">
      <c r="A12" s="88" t="s">
        <v>899</v>
      </c>
      <c r="B12" s="89">
        <v>0</v>
      </c>
      <c r="C12" s="89">
        <v>0</v>
      </c>
      <c r="D12" s="89">
        <v>0</v>
      </c>
      <c r="E12" s="89">
        <v>0</v>
      </c>
      <c r="F12" s="89">
        <v>0</v>
      </c>
      <c r="G12" s="89">
        <v>0</v>
      </c>
      <c r="H12" s="89">
        <v>0</v>
      </c>
      <c r="I12" s="89">
        <v>0</v>
      </c>
      <c r="J12" s="89">
        <v>0</v>
      </c>
      <c r="K12" s="89">
        <v>0</v>
      </c>
      <c r="L12" s="89">
        <v>0</v>
      </c>
      <c r="M12" s="89">
        <v>0</v>
      </c>
      <c r="N12" s="90">
        <v>0</v>
      </c>
      <c r="O12" s="90">
        <v>0</v>
      </c>
      <c r="P12" s="84">
        <v>0</v>
      </c>
      <c r="Q12" s="90">
        <v>0</v>
      </c>
      <c r="R12" s="90">
        <v>0</v>
      </c>
      <c r="S12" s="90">
        <v>0</v>
      </c>
      <c r="T12" s="90">
        <v>0</v>
      </c>
      <c r="U12" s="90"/>
      <c r="V12" s="90"/>
      <c r="W12" s="90"/>
      <c r="X12" s="90"/>
      <c r="Y12" s="90"/>
      <c r="Z12" s="88" t="s">
        <v>1122</v>
      </c>
    </row>
    <row r="13" spans="1:27">
      <c r="A13" s="86" t="s">
        <v>898</v>
      </c>
      <c r="B13" s="77">
        <v>0</v>
      </c>
      <c r="C13" s="77">
        <v>0</v>
      </c>
      <c r="D13" s="77">
        <v>0</v>
      </c>
      <c r="E13" s="77">
        <v>0</v>
      </c>
      <c r="F13" s="77">
        <v>0</v>
      </c>
      <c r="G13" s="77">
        <v>0</v>
      </c>
      <c r="H13" s="77">
        <v>0</v>
      </c>
      <c r="I13" s="77">
        <v>0</v>
      </c>
      <c r="J13" s="77">
        <v>0</v>
      </c>
      <c r="K13" s="77">
        <v>0</v>
      </c>
      <c r="L13" s="77">
        <v>0</v>
      </c>
      <c r="M13" s="77">
        <v>0</v>
      </c>
      <c r="N13" s="84">
        <v>0</v>
      </c>
      <c r="O13" s="84">
        <v>0</v>
      </c>
      <c r="P13" s="84">
        <v>0</v>
      </c>
      <c r="Q13" s="84">
        <v>0</v>
      </c>
      <c r="R13" s="84">
        <v>0</v>
      </c>
      <c r="S13" s="84">
        <v>0</v>
      </c>
      <c r="T13" s="84">
        <v>0</v>
      </c>
      <c r="U13" s="84"/>
      <c r="V13" s="84"/>
      <c r="W13" s="84"/>
      <c r="X13" s="84"/>
      <c r="Y13" s="84"/>
      <c r="Z13" s="86" t="s">
        <v>1118</v>
      </c>
    </row>
    <row r="14" spans="1:27" s="91" customFormat="1">
      <c r="A14" s="88" t="s">
        <v>900</v>
      </c>
      <c r="B14" s="89">
        <v>0</v>
      </c>
      <c r="C14" s="89">
        <v>0</v>
      </c>
      <c r="D14" s="89">
        <v>0</v>
      </c>
      <c r="E14" s="89">
        <v>0</v>
      </c>
      <c r="F14" s="89">
        <v>0</v>
      </c>
      <c r="G14" s="89">
        <v>0</v>
      </c>
      <c r="H14" s="89">
        <v>0</v>
      </c>
      <c r="I14" s="89">
        <v>0</v>
      </c>
      <c r="J14" s="89">
        <v>0</v>
      </c>
      <c r="K14" s="89">
        <v>0</v>
      </c>
      <c r="L14" s="89">
        <v>0</v>
      </c>
      <c r="M14" s="89">
        <v>0</v>
      </c>
      <c r="N14" s="90">
        <v>0</v>
      </c>
      <c r="O14" s="90">
        <v>0</v>
      </c>
      <c r="P14" s="84">
        <v>0</v>
      </c>
      <c r="Q14" s="90">
        <v>0</v>
      </c>
      <c r="R14" s="90">
        <v>0</v>
      </c>
      <c r="S14" s="90">
        <v>0</v>
      </c>
      <c r="T14" s="90">
        <v>0</v>
      </c>
      <c r="U14" s="90"/>
      <c r="V14" s="90"/>
      <c r="W14" s="90"/>
      <c r="X14" s="90"/>
      <c r="Y14" s="90"/>
      <c r="Z14" s="88" t="s">
        <v>1123</v>
      </c>
    </row>
    <row r="15" spans="1:27">
      <c r="A15" s="85" t="s">
        <v>246</v>
      </c>
      <c r="B15" s="77">
        <f>SUM(B16:B19)</f>
        <v>0</v>
      </c>
      <c r="C15" s="77">
        <f t="shared" ref="C15:N15" si="2">SUM(C16:C19)</f>
        <v>0</v>
      </c>
      <c r="D15" s="77">
        <f t="shared" si="2"/>
        <v>0</v>
      </c>
      <c r="E15" s="77">
        <f t="shared" si="2"/>
        <v>0</v>
      </c>
      <c r="F15" s="77">
        <f t="shared" si="2"/>
        <v>0</v>
      </c>
      <c r="G15" s="77">
        <f t="shared" si="2"/>
        <v>0</v>
      </c>
      <c r="H15" s="77">
        <f t="shared" si="2"/>
        <v>0</v>
      </c>
      <c r="I15" s="77">
        <f t="shared" si="2"/>
        <v>0</v>
      </c>
      <c r="J15" s="77">
        <f t="shared" si="2"/>
        <v>0</v>
      </c>
      <c r="K15" s="77">
        <f t="shared" si="2"/>
        <v>0</v>
      </c>
      <c r="L15" s="77">
        <f t="shared" si="2"/>
        <v>0</v>
      </c>
      <c r="M15" s="77">
        <f t="shared" si="2"/>
        <v>0</v>
      </c>
      <c r="N15" s="77">
        <f t="shared" si="2"/>
        <v>0</v>
      </c>
      <c r="O15" s="77">
        <v>0</v>
      </c>
      <c r="P15" s="84">
        <v>0</v>
      </c>
      <c r="Q15" s="77">
        <v>0</v>
      </c>
      <c r="R15" s="77">
        <v>0</v>
      </c>
      <c r="S15" s="77">
        <v>0</v>
      </c>
      <c r="T15" s="77">
        <v>0</v>
      </c>
      <c r="U15" s="77"/>
      <c r="V15" s="77"/>
      <c r="W15" s="77"/>
      <c r="X15" s="77"/>
      <c r="Y15" s="77"/>
      <c r="Z15" s="85" t="s">
        <v>1124</v>
      </c>
    </row>
    <row r="16" spans="1:27">
      <c r="A16" s="86" t="s">
        <v>897</v>
      </c>
      <c r="B16" s="77">
        <v>0</v>
      </c>
      <c r="C16" s="77">
        <v>0</v>
      </c>
      <c r="D16" s="77">
        <v>0</v>
      </c>
      <c r="E16" s="77">
        <v>0</v>
      </c>
      <c r="F16" s="77">
        <v>0</v>
      </c>
      <c r="G16" s="77">
        <v>0</v>
      </c>
      <c r="H16" s="77">
        <v>0</v>
      </c>
      <c r="I16" s="77">
        <v>0</v>
      </c>
      <c r="J16" s="77">
        <v>0</v>
      </c>
      <c r="K16" s="77">
        <v>0</v>
      </c>
      <c r="L16" s="77">
        <v>0</v>
      </c>
      <c r="M16" s="77">
        <v>0</v>
      </c>
      <c r="N16" s="84">
        <v>0</v>
      </c>
      <c r="O16" s="84">
        <v>0</v>
      </c>
      <c r="P16" s="84">
        <v>0</v>
      </c>
      <c r="Q16" s="84">
        <v>0</v>
      </c>
      <c r="R16" s="84">
        <v>0</v>
      </c>
      <c r="S16" s="84">
        <v>0</v>
      </c>
      <c r="T16" s="84">
        <v>0</v>
      </c>
      <c r="U16" s="84"/>
      <c r="V16" s="84"/>
      <c r="W16" s="84"/>
      <c r="X16" s="84"/>
      <c r="Y16" s="84"/>
      <c r="Z16" s="86" t="s">
        <v>1120</v>
      </c>
    </row>
    <row r="17" spans="1:29" s="91" customFormat="1">
      <c r="A17" s="88" t="s">
        <v>901</v>
      </c>
      <c r="B17" s="89">
        <v>0</v>
      </c>
      <c r="C17" s="89">
        <v>0</v>
      </c>
      <c r="D17" s="89">
        <v>0</v>
      </c>
      <c r="E17" s="89">
        <v>0</v>
      </c>
      <c r="F17" s="89">
        <v>0</v>
      </c>
      <c r="G17" s="89">
        <v>0</v>
      </c>
      <c r="H17" s="89">
        <v>0</v>
      </c>
      <c r="I17" s="89">
        <v>0</v>
      </c>
      <c r="J17" s="89">
        <v>0</v>
      </c>
      <c r="K17" s="89">
        <v>0</v>
      </c>
      <c r="L17" s="89">
        <v>0</v>
      </c>
      <c r="M17" s="89">
        <v>0</v>
      </c>
      <c r="N17" s="90">
        <v>0</v>
      </c>
      <c r="O17" s="90">
        <v>0</v>
      </c>
      <c r="P17" s="84">
        <v>0</v>
      </c>
      <c r="Q17" s="90">
        <v>0</v>
      </c>
      <c r="R17" s="90">
        <v>0</v>
      </c>
      <c r="S17" s="90">
        <v>0</v>
      </c>
      <c r="T17" s="90">
        <v>0</v>
      </c>
      <c r="U17" s="90"/>
      <c r="V17" s="90"/>
      <c r="W17" s="90"/>
      <c r="X17" s="90"/>
      <c r="Y17" s="90"/>
      <c r="Z17" s="88" t="s">
        <v>1125</v>
      </c>
    </row>
    <row r="18" spans="1:29">
      <c r="A18" s="86" t="s">
        <v>898</v>
      </c>
      <c r="B18" s="77">
        <v>0</v>
      </c>
      <c r="C18" s="77">
        <v>0</v>
      </c>
      <c r="D18" s="77">
        <v>0</v>
      </c>
      <c r="E18" s="77">
        <v>0</v>
      </c>
      <c r="F18" s="77">
        <v>0</v>
      </c>
      <c r="G18" s="77">
        <v>0</v>
      </c>
      <c r="H18" s="77">
        <v>0</v>
      </c>
      <c r="I18" s="77">
        <v>0</v>
      </c>
      <c r="J18" s="77">
        <v>0</v>
      </c>
      <c r="K18" s="77">
        <v>0</v>
      </c>
      <c r="L18" s="77">
        <v>0</v>
      </c>
      <c r="M18" s="77">
        <v>0</v>
      </c>
      <c r="N18" s="84">
        <v>0</v>
      </c>
      <c r="O18" s="84">
        <v>0</v>
      </c>
      <c r="P18" s="84">
        <v>0</v>
      </c>
      <c r="Q18" s="84">
        <v>0</v>
      </c>
      <c r="R18" s="84">
        <v>0</v>
      </c>
      <c r="S18" s="84">
        <v>0</v>
      </c>
      <c r="T18" s="84">
        <v>0</v>
      </c>
      <c r="U18" s="84"/>
      <c r="V18" s="84"/>
      <c r="W18" s="84"/>
      <c r="X18" s="84"/>
      <c r="Y18" s="84"/>
      <c r="Z18" s="86" t="s">
        <v>1118</v>
      </c>
    </row>
    <row r="19" spans="1:29" s="91" customFormat="1">
      <c r="A19" s="92" t="s">
        <v>902</v>
      </c>
      <c r="B19" s="89">
        <v>0</v>
      </c>
      <c r="C19" s="89">
        <v>0</v>
      </c>
      <c r="D19" s="89">
        <v>0</v>
      </c>
      <c r="E19" s="89">
        <v>0</v>
      </c>
      <c r="F19" s="89">
        <v>0</v>
      </c>
      <c r="G19" s="89">
        <v>0</v>
      </c>
      <c r="H19" s="89">
        <v>0</v>
      </c>
      <c r="I19" s="89">
        <v>0</v>
      </c>
      <c r="J19" s="89">
        <v>0</v>
      </c>
      <c r="K19" s="89">
        <v>0</v>
      </c>
      <c r="L19" s="89">
        <v>0</v>
      </c>
      <c r="M19" s="89">
        <v>0</v>
      </c>
      <c r="N19" s="90">
        <v>0</v>
      </c>
      <c r="O19" s="90">
        <v>0</v>
      </c>
      <c r="P19" s="84">
        <v>0</v>
      </c>
      <c r="Q19" s="90">
        <v>0</v>
      </c>
      <c r="R19" s="90">
        <v>0</v>
      </c>
      <c r="S19" s="90">
        <v>0</v>
      </c>
      <c r="T19" s="90">
        <v>0</v>
      </c>
      <c r="U19" s="90"/>
      <c r="V19" s="90"/>
      <c r="W19" s="90"/>
      <c r="X19" s="90"/>
      <c r="Y19" s="90"/>
      <c r="Z19" s="92" t="s">
        <v>1125</v>
      </c>
    </row>
    <row r="20" spans="1:29">
      <c r="A20" s="85" t="s">
        <v>247</v>
      </c>
      <c r="B20" s="77">
        <f>SUM(B21:B24)</f>
        <v>0</v>
      </c>
      <c r="C20" s="77">
        <f t="shared" ref="C20:N20" si="3">SUM(C21:C24)</f>
        <v>0</v>
      </c>
      <c r="D20" s="77">
        <f t="shared" si="3"/>
        <v>0</v>
      </c>
      <c r="E20" s="77">
        <f t="shared" si="3"/>
        <v>0</v>
      </c>
      <c r="F20" s="77">
        <f t="shared" si="3"/>
        <v>0</v>
      </c>
      <c r="G20" s="77">
        <f t="shared" si="3"/>
        <v>0</v>
      </c>
      <c r="H20" s="77">
        <f t="shared" si="3"/>
        <v>0</v>
      </c>
      <c r="I20" s="77">
        <f t="shared" si="3"/>
        <v>0</v>
      </c>
      <c r="J20" s="77">
        <f t="shared" si="3"/>
        <v>0</v>
      </c>
      <c r="K20" s="77">
        <f t="shared" si="3"/>
        <v>0</v>
      </c>
      <c r="L20" s="77">
        <f t="shared" si="3"/>
        <v>0</v>
      </c>
      <c r="M20" s="77">
        <f t="shared" si="3"/>
        <v>0</v>
      </c>
      <c r="N20" s="77">
        <f t="shared" si="3"/>
        <v>0</v>
      </c>
      <c r="O20" s="77">
        <v>0</v>
      </c>
      <c r="P20" s="84">
        <v>0</v>
      </c>
      <c r="Q20" s="77">
        <v>0</v>
      </c>
      <c r="R20" s="77">
        <v>0</v>
      </c>
      <c r="S20" s="77">
        <v>0</v>
      </c>
      <c r="T20" s="77">
        <v>0</v>
      </c>
      <c r="U20" s="77"/>
      <c r="V20" s="77"/>
      <c r="W20" s="77"/>
      <c r="X20" s="77"/>
      <c r="Y20" s="77"/>
      <c r="Z20" s="85" t="s">
        <v>1126</v>
      </c>
    </row>
    <row r="21" spans="1:29">
      <c r="A21" s="86" t="s">
        <v>897</v>
      </c>
      <c r="B21" s="77">
        <v>50</v>
      </c>
      <c r="C21" s="77">
        <v>50</v>
      </c>
      <c r="D21" s="77">
        <v>50</v>
      </c>
      <c r="E21" s="77">
        <v>50</v>
      </c>
      <c r="F21" s="77">
        <v>50</v>
      </c>
      <c r="G21" s="77">
        <v>50</v>
      </c>
      <c r="H21" s="77">
        <v>50</v>
      </c>
      <c r="I21" s="77">
        <v>50</v>
      </c>
      <c r="J21" s="77">
        <v>0</v>
      </c>
      <c r="K21" s="77">
        <v>0</v>
      </c>
      <c r="L21" s="77">
        <v>0</v>
      </c>
      <c r="M21" s="77">
        <v>0</v>
      </c>
      <c r="N21" s="84">
        <v>0</v>
      </c>
      <c r="O21" s="84">
        <v>0</v>
      </c>
      <c r="P21" s="84">
        <v>0</v>
      </c>
      <c r="Q21" s="84">
        <v>0</v>
      </c>
      <c r="R21" s="84">
        <v>0</v>
      </c>
      <c r="S21" s="84">
        <v>0</v>
      </c>
      <c r="T21" s="84">
        <v>0</v>
      </c>
      <c r="U21" s="84"/>
      <c r="V21" s="84"/>
      <c r="W21" s="84"/>
      <c r="X21" s="84"/>
      <c r="Y21" s="84"/>
      <c r="Z21" s="86" t="s">
        <v>1120</v>
      </c>
    </row>
    <row r="22" spans="1:29" s="91" customFormat="1">
      <c r="A22" s="88" t="s">
        <v>903</v>
      </c>
      <c r="B22" s="89">
        <v>-50</v>
      </c>
      <c r="C22" s="89">
        <v>-50</v>
      </c>
      <c r="D22" s="89">
        <v>-50</v>
      </c>
      <c r="E22" s="89">
        <v>-50</v>
      </c>
      <c r="F22" s="89">
        <v>-50</v>
      </c>
      <c r="G22" s="89">
        <v>-50</v>
      </c>
      <c r="H22" s="89">
        <v>-50</v>
      </c>
      <c r="I22" s="89">
        <v>-50</v>
      </c>
      <c r="J22" s="89">
        <v>0</v>
      </c>
      <c r="K22" s="89">
        <v>0</v>
      </c>
      <c r="L22" s="89">
        <v>0</v>
      </c>
      <c r="M22" s="89">
        <v>0</v>
      </c>
      <c r="N22" s="90">
        <v>0</v>
      </c>
      <c r="O22" s="90">
        <v>0</v>
      </c>
      <c r="P22" s="84">
        <v>0</v>
      </c>
      <c r="Q22" s="90">
        <v>0</v>
      </c>
      <c r="R22" s="90">
        <v>0</v>
      </c>
      <c r="S22" s="90">
        <v>0</v>
      </c>
      <c r="T22" s="90">
        <v>0</v>
      </c>
      <c r="U22" s="90"/>
      <c r="V22" s="90"/>
      <c r="W22" s="90"/>
      <c r="X22" s="90"/>
      <c r="Y22" s="90"/>
      <c r="Z22" s="88" t="s">
        <v>1127</v>
      </c>
    </row>
    <row r="23" spans="1:29">
      <c r="A23" s="86" t="s">
        <v>898</v>
      </c>
      <c r="B23" s="77">
        <v>0</v>
      </c>
      <c r="C23" s="77">
        <v>0</v>
      </c>
      <c r="D23" s="77">
        <v>0</v>
      </c>
      <c r="E23" s="77">
        <v>0</v>
      </c>
      <c r="F23" s="77">
        <v>0</v>
      </c>
      <c r="G23" s="77">
        <v>0</v>
      </c>
      <c r="H23" s="77">
        <v>0</v>
      </c>
      <c r="I23" s="77">
        <v>0</v>
      </c>
      <c r="J23" s="77">
        <v>0</v>
      </c>
      <c r="K23" s="77">
        <v>0</v>
      </c>
      <c r="L23" s="77">
        <v>0</v>
      </c>
      <c r="M23" s="77">
        <v>0</v>
      </c>
      <c r="N23" s="84">
        <v>0</v>
      </c>
      <c r="O23" s="84">
        <v>0</v>
      </c>
      <c r="P23" s="84">
        <v>0</v>
      </c>
      <c r="Q23" s="84">
        <v>0</v>
      </c>
      <c r="R23" s="84">
        <v>0</v>
      </c>
      <c r="S23" s="84">
        <v>0</v>
      </c>
      <c r="T23" s="84">
        <v>0</v>
      </c>
      <c r="U23" s="84"/>
      <c r="V23" s="84"/>
      <c r="W23" s="84"/>
      <c r="X23" s="84"/>
      <c r="Y23" s="84"/>
      <c r="Z23" s="86" t="s">
        <v>1118</v>
      </c>
    </row>
    <row r="24" spans="1:29" s="91" customFormat="1">
      <c r="A24" s="88" t="s">
        <v>903</v>
      </c>
      <c r="B24" s="89">
        <v>0</v>
      </c>
      <c r="C24" s="89">
        <v>0</v>
      </c>
      <c r="D24" s="89">
        <v>0</v>
      </c>
      <c r="E24" s="89">
        <v>0</v>
      </c>
      <c r="F24" s="89">
        <v>0</v>
      </c>
      <c r="G24" s="89">
        <v>0</v>
      </c>
      <c r="H24" s="89">
        <v>0</v>
      </c>
      <c r="I24" s="89">
        <v>0</v>
      </c>
      <c r="J24" s="89">
        <v>0</v>
      </c>
      <c r="K24" s="89">
        <v>0</v>
      </c>
      <c r="L24" s="89">
        <v>0</v>
      </c>
      <c r="M24" s="89">
        <v>0</v>
      </c>
      <c r="N24" s="90">
        <v>0</v>
      </c>
      <c r="O24" s="90">
        <v>0</v>
      </c>
      <c r="P24" s="84">
        <v>0</v>
      </c>
      <c r="Q24" s="90">
        <v>0</v>
      </c>
      <c r="R24" s="90">
        <v>0</v>
      </c>
      <c r="S24" s="90">
        <v>0</v>
      </c>
      <c r="T24" s="90">
        <v>0</v>
      </c>
      <c r="U24" s="90"/>
      <c r="V24" s="90"/>
      <c r="W24" s="90"/>
      <c r="X24" s="90"/>
      <c r="Y24" s="90"/>
      <c r="Z24" s="88" t="s">
        <v>1127</v>
      </c>
    </row>
    <row r="25" spans="1:29">
      <c r="A25" s="85" t="s">
        <v>248</v>
      </c>
      <c r="B25" s="77">
        <f>B26</f>
        <v>0</v>
      </c>
      <c r="C25" s="77">
        <f t="shared" ref="C25:N25" si="4">C26</f>
        <v>0</v>
      </c>
      <c r="D25" s="77">
        <f t="shared" si="4"/>
        <v>0</v>
      </c>
      <c r="E25" s="77">
        <f t="shared" si="4"/>
        <v>0</v>
      </c>
      <c r="F25" s="77">
        <f t="shared" si="4"/>
        <v>0</v>
      </c>
      <c r="G25" s="77">
        <f t="shared" si="4"/>
        <v>0</v>
      </c>
      <c r="H25" s="77">
        <f t="shared" si="4"/>
        <v>0</v>
      </c>
      <c r="I25" s="77">
        <f t="shared" si="4"/>
        <v>0</v>
      </c>
      <c r="J25" s="77">
        <f t="shared" si="4"/>
        <v>0</v>
      </c>
      <c r="K25" s="77">
        <f t="shared" si="4"/>
        <v>0</v>
      </c>
      <c r="L25" s="77">
        <f t="shared" si="4"/>
        <v>0</v>
      </c>
      <c r="M25" s="77">
        <f t="shared" si="4"/>
        <v>0</v>
      </c>
      <c r="N25" s="77">
        <f t="shared" si="4"/>
        <v>0</v>
      </c>
      <c r="O25" s="77">
        <v>0</v>
      </c>
      <c r="P25" s="84">
        <v>0</v>
      </c>
      <c r="Q25" s="77">
        <v>0</v>
      </c>
      <c r="R25" s="77">
        <v>0</v>
      </c>
      <c r="S25" s="77">
        <v>0</v>
      </c>
      <c r="T25" s="77">
        <v>0</v>
      </c>
      <c r="U25" s="77"/>
      <c r="V25" s="77"/>
      <c r="W25" s="77"/>
      <c r="X25" s="77"/>
      <c r="Y25" s="77"/>
      <c r="Z25" s="85" t="s">
        <v>1128</v>
      </c>
    </row>
    <row r="26" spans="1:29">
      <c r="A26" s="93" t="s">
        <v>904</v>
      </c>
      <c r="B26" s="77">
        <v>0</v>
      </c>
      <c r="C26" s="77">
        <v>0</v>
      </c>
      <c r="D26" s="77">
        <v>0</v>
      </c>
      <c r="E26" s="77">
        <v>0</v>
      </c>
      <c r="F26" s="77">
        <v>0</v>
      </c>
      <c r="G26" s="77">
        <v>0</v>
      </c>
      <c r="H26" s="77">
        <v>0</v>
      </c>
      <c r="I26" s="77">
        <v>0</v>
      </c>
      <c r="J26" s="77">
        <v>0</v>
      </c>
      <c r="K26" s="77">
        <v>0</v>
      </c>
      <c r="L26" s="77">
        <v>0</v>
      </c>
      <c r="M26" s="77">
        <v>0</v>
      </c>
      <c r="N26" s="84">
        <v>0</v>
      </c>
      <c r="O26" s="84">
        <v>0</v>
      </c>
      <c r="P26" s="84">
        <v>0</v>
      </c>
      <c r="Q26" s="84">
        <v>0</v>
      </c>
      <c r="R26" s="84">
        <v>0</v>
      </c>
      <c r="S26" s="84">
        <v>0</v>
      </c>
      <c r="T26" s="84">
        <v>0</v>
      </c>
      <c r="U26" s="84"/>
      <c r="V26" s="84"/>
      <c r="W26" s="84"/>
      <c r="X26" s="84"/>
      <c r="Y26" s="84"/>
      <c r="Z26" s="93" t="s">
        <v>1131</v>
      </c>
    </row>
    <row r="27" spans="1:29">
      <c r="A27" s="85" t="s">
        <v>249</v>
      </c>
      <c r="B27" s="77">
        <f>SUM(B28:B31)</f>
        <v>8279.078868063536</v>
      </c>
      <c r="C27" s="77">
        <f t="shared" ref="C27:N27" si="5">SUM(C28:C31)</f>
        <v>8822.92008459727</v>
      </c>
      <c r="D27" s="77">
        <f t="shared" si="5"/>
        <v>8885.4314542234406</v>
      </c>
      <c r="E27" s="77">
        <f t="shared" si="5"/>
        <v>8940.3504576821451</v>
      </c>
      <c r="F27" s="77">
        <f t="shared" si="5"/>
        <v>8986.5291864669998</v>
      </c>
      <c r="G27" s="77">
        <f t="shared" si="5"/>
        <v>9565.63765192336</v>
      </c>
      <c r="H27" s="77">
        <f t="shared" si="5"/>
        <v>9613.4127976069176</v>
      </c>
      <c r="I27" s="77">
        <f t="shared" si="5"/>
        <v>9919.5553874938869</v>
      </c>
      <c r="J27" s="77">
        <f t="shared" si="5"/>
        <v>10838.28073178597</v>
      </c>
      <c r="K27" s="77">
        <f t="shared" si="5"/>
        <v>10831.026407891621</v>
      </c>
      <c r="L27" s="77">
        <f t="shared" si="5"/>
        <v>11096.877581790592</v>
      </c>
      <c r="M27" s="77">
        <f t="shared" si="5"/>
        <v>11118.5380164446</v>
      </c>
      <c r="N27" s="77">
        <f t="shared" si="5"/>
        <v>11412.461725239835</v>
      </c>
      <c r="O27" s="77">
        <v>11617.608515698876</v>
      </c>
      <c r="P27" s="84">
        <v>12139.67235684733</v>
      </c>
      <c r="Q27" s="77">
        <v>12136.138932413565</v>
      </c>
      <c r="R27" s="77">
        <v>12435.750521537164</v>
      </c>
      <c r="S27" s="77">
        <v>12743.958240516231</v>
      </c>
      <c r="T27" s="77">
        <v>12734.169361796014</v>
      </c>
      <c r="U27" s="77"/>
      <c r="V27" s="77"/>
      <c r="W27" s="77"/>
      <c r="X27" s="77"/>
      <c r="Y27" s="77"/>
      <c r="Z27" s="85" t="s">
        <v>1129</v>
      </c>
      <c r="AB27" s="100"/>
      <c r="AC27" s="424"/>
    </row>
    <row r="28" spans="1:29">
      <c r="A28" s="86" t="s">
        <v>250</v>
      </c>
      <c r="B28" s="77">
        <v>3771.5842904208102</v>
      </c>
      <c r="C28" s="77">
        <v>4306.8836242839998</v>
      </c>
      <c r="D28" s="77">
        <v>4299.3560650588088</v>
      </c>
      <c r="E28" s="77">
        <v>4245.434324583809</v>
      </c>
      <c r="F28" s="77">
        <v>4213.5244418398097</v>
      </c>
      <c r="G28" s="77">
        <v>4811.0520042652006</v>
      </c>
      <c r="H28" s="77">
        <v>4682.0757596361545</v>
      </c>
      <c r="I28" s="77">
        <v>4704.6151464001614</v>
      </c>
      <c r="J28" s="77">
        <v>5216.0985558945467</v>
      </c>
      <c r="K28" s="77">
        <v>5787.6921523741312</v>
      </c>
      <c r="L28" s="77">
        <v>5778.8149407207484</v>
      </c>
      <c r="M28" s="77">
        <v>5821.2698326908812</v>
      </c>
      <c r="N28" s="84">
        <v>6262.8831767750708</v>
      </c>
      <c r="O28" s="84">
        <v>6528.9012731545608</v>
      </c>
      <c r="P28" s="84">
        <v>6963.2835332073701</v>
      </c>
      <c r="Q28" s="84">
        <v>7256.3151541169455</v>
      </c>
      <c r="R28" s="84">
        <v>7423.7341837433951</v>
      </c>
      <c r="S28" s="84">
        <v>7892.0609427950894</v>
      </c>
      <c r="T28" s="84">
        <v>7919.5349683481345</v>
      </c>
      <c r="U28" s="84"/>
      <c r="V28" s="84"/>
      <c r="W28" s="84"/>
      <c r="X28" s="84"/>
      <c r="Y28" s="84"/>
      <c r="Z28" s="86" t="s">
        <v>1120</v>
      </c>
    </row>
    <row r="29" spans="1:29" s="91" customFormat="1">
      <c r="A29" s="92" t="s">
        <v>905</v>
      </c>
      <c r="B29" s="89">
        <v>-36.547038631684998</v>
      </c>
      <c r="C29" s="89">
        <v>-82.501971893730001</v>
      </c>
      <c r="D29" s="89">
        <v>-97.710987144194959</v>
      </c>
      <c r="E29" s="89">
        <v>-105.17565088054496</v>
      </c>
      <c r="F29" s="89">
        <v>-63.266151876069998</v>
      </c>
      <c r="G29" s="89">
        <v>-83.650354680969997</v>
      </c>
      <c r="H29" s="89">
        <v>-46.507710545791099</v>
      </c>
      <c r="I29" s="89">
        <v>-55.576226050645502</v>
      </c>
      <c r="J29" s="89">
        <v>0</v>
      </c>
      <c r="K29" s="89">
        <v>-114.01473956454541</v>
      </c>
      <c r="L29" s="89">
        <v>-66.140354860601704</v>
      </c>
      <c r="M29" s="89">
        <v>-105.37219855760446</v>
      </c>
      <c r="N29" s="90">
        <v>-157.73958268092233</v>
      </c>
      <c r="O29" s="90">
        <v>-174.55562706842352</v>
      </c>
      <c r="P29" s="84">
        <v>-188.59975133657534</v>
      </c>
      <c r="Q29" s="90">
        <v>-211.61580315508331</v>
      </c>
      <c r="R29" s="90">
        <v>-210.72552098081354</v>
      </c>
      <c r="S29" s="90">
        <v>-137.57622204438067</v>
      </c>
      <c r="T29" s="90">
        <v>-150.88787022726555</v>
      </c>
      <c r="U29" s="90"/>
      <c r="V29" s="90"/>
      <c r="W29" s="90"/>
      <c r="X29" s="90"/>
      <c r="Y29" s="90"/>
      <c r="Z29" s="92" t="s">
        <v>1130</v>
      </c>
    </row>
    <row r="30" spans="1:29">
      <c r="A30" s="86" t="s">
        <v>251</v>
      </c>
      <c r="B30" s="77">
        <v>4572.2859590354101</v>
      </c>
      <c r="C30" s="77">
        <v>4628.2652102809998</v>
      </c>
      <c r="D30" s="77">
        <v>4713.1724991952187</v>
      </c>
      <c r="E30" s="77">
        <v>4830.7577469933085</v>
      </c>
      <c r="F30" s="77">
        <v>4867.1043928463096</v>
      </c>
      <c r="G30" s="77">
        <v>4869.3568819506909</v>
      </c>
      <c r="H30" s="77">
        <v>4993.0358145674099</v>
      </c>
      <c r="I30" s="77">
        <v>5288.9300212456719</v>
      </c>
      <c r="J30" s="77">
        <v>5647.3593862255138</v>
      </c>
      <c r="K30" s="77">
        <v>5182.136524340337</v>
      </c>
      <c r="L30" s="77">
        <v>5405.6065871193205</v>
      </c>
      <c r="M30" s="77">
        <v>5424.5879428338803</v>
      </c>
      <c r="N30" s="84">
        <v>5330.6452631735192</v>
      </c>
      <c r="O30" s="84">
        <v>5088.7072425443148</v>
      </c>
      <c r="P30" s="84">
        <v>5176.3888236399598</v>
      </c>
      <c r="Q30" s="84">
        <v>4879.8237782966189</v>
      </c>
      <c r="R30" s="84">
        <v>5012.0163377937697</v>
      </c>
      <c r="S30" s="84">
        <v>4851.8972977211406</v>
      </c>
      <c r="T30" s="84">
        <v>4814.6343934478791</v>
      </c>
      <c r="U30" s="84"/>
      <c r="V30" s="84"/>
      <c r="W30" s="84"/>
      <c r="X30" s="84"/>
      <c r="Y30" s="84"/>
      <c r="Z30" s="86" t="s">
        <v>1118</v>
      </c>
    </row>
    <row r="31" spans="1:29" s="91" customFormat="1">
      <c r="A31" s="88" t="s">
        <v>905</v>
      </c>
      <c r="B31" s="89">
        <v>-28.244342760999999</v>
      </c>
      <c r="C31" s="89">
        <v>-29.726778073999998</v>
      </c>
      <c r="D31" s="89">
        <v>-29.386122886392364</v>
      </c>
      <c r="E31" s="89">
        <v>-30.665963014428542</v>
      </c>
      <c r="F31" s="89">
        <v>-30.833496343049998</v>
      </c>
      <c r="G31" s="89">
        <v>-31.120879611560003</v>
      </c>
      <c r="H31" s="89">
        <v>-15.191066050854216</v>
      </c>
      <c r="I31" s="89">
        <v>-18.413554101299393</v>
      </c>
      <c r="J31" s="89">
        <v>-25.177210334091683</v>
      </c>
      <c r="K31" s="89">
        <v>-24.787529258302666</v>
      </c>
      <c r="L31" s="89">
        <v>-21.403591188874771</v>
      </c>
      <c r="M31" s="89">
        <v>-21.947560522555772</v>
      </c>
      <c r="N31" s="90">
        <v>-23.327132027832686</v>
      </c>
      <c r="O31" s="90">
        <v>-25.599616071910315</v>
      </c>
      <c r="P31" s="84">
        <v>-26.653260381657624</v>
      </c>
      <c r="Q31" s="90">
        <v>-27.967357805818132</v>
      </c>
      <c r="R31" s="90">
        <v>-40.956476508978085</v>
      </c>
      <c r="S31" s="90">
        <v>-33.165993874124673</v>
      </c>
      <c r="T31" s="90">
        <v>-51.770212393170247</v>
      </c>
      <c r="U31" s="90"/>
      <c r="V31" s="90"/>
      <c r="W31" s="90"/>
      <c r="X31" s="90"/>
      <c r="Y31" s="90"/>
      <c r="Z31" s="88" t="s">
        <v>1130</v>
      </c>
    </row>
    <row r="32" spans="1:29">
      <c r="A32" s="85" t="s">
        <v>252</v>
      </c>
      <c r="B32" s="77">
        <f>B33</f>
        <v>0</v>
      </c>
      <c r="C32" s="77">
        <v>0</v>
      </c>
      <c r="D32" s="77">
        <v>0</v>
      </c>
      <c r="E32" s="77">
        <v>0</v>
      </c>
      <c r="F32" s="77">
        <v>0</v>
      </c>
      <c r="G32" s="77">
        <v>0</v>
      </c>
      <c r="H32" s="77">
        <v>0</v>
      </c>
      <c r="I32" s="77">
        <v>0</v>
      </c>
      <c r="J32" s="77">
        <v>0</v>
      </c>
      <c r="K32" s="77">
        <v>0</v>
      </c>
      <c r="L32" s="77">
        <v>0</v>
      </c>
      <c r="M32" s="77">
        <v>0</v>
      </c>
      <c r="N32" s="84">
        <v>0</v>
      </c>
      <c r="O32" s="84">
        <v>0</v>
      </c>
      <c r="P32" s="84">
        <v>0</v>
      </c>
      <c r="Q32" s="84">
        <v>0</v>
      </c>
      <c r="R32" s="84">
        <v>0</v>
      </c>
      <c r="S32" s="84">
        <v>0</v>
      </c>
      <c r="T32" s="84">
        <v>0</v>
      </c>
      <c r="U32" s="84"/>
      <c r="V32" s="84"/>
      <c r="W32" s="84"/>
      <c r="X32" s="84"/>
      <c r="Y32" s="84"/>
      <c r="Z32" s="85" t="s">
        <v>1132</v>
      </c>
    </row>
    <row r="33" spans="1:26" s="91" customFormat="1">
      <c r="A33" s="88" t="s">
        <v>906</v>
      </c>
      <c r="B33" s="89">
        <v>0</v>
      </c>
      <c r="C33" s="89">
        <v>0</v>
      </c>
      <c r="D33" s="89">
        <v>0</v>
      </c>
      <c r="E33" s="89">
        <v>0</v>
      </c>
      <c r="F33" s="89">
        <v>0</v>
      </c>
      <c r="G33" s="89">
        <v>0</v>
      </c>
      <c r="H33" s="89">
        <v>0</v>
      </c>
      <c r="I33" s="89">
        <v>0</v>
      </c>
      <c r="J33" s="89">
        <v>0</v>
      </c>
      <c r="K33" s="89">
        <v>0</v>
      </c>
      <c r="L33" s="89">
        <v>0</v>
      </c>
      <c r="M33" s="89">
        <v>0</v>
      </c>
      <c r="N33" s="90">
        <v>0</v>
      </c>
      <c r="O33" s="90">
        <v>0</v>
      </c>
      <c r="P33" s="84">
        <v>0</v>
      </c>
      <c r="Q33" s="90">
        <v>0</v>
      </c>
      <c r="R33" s="90">
        <v>0</v>
      </c>
      <c r="S33" s="90">
        <v>0</v>
      </c>
      <c r="T33" s="90">
        <v>0</v>
      </c>
      <c r="U33" s="90"/>
      <c r="V33" s="90"/>
      <c r="W33" s="90"/>
      <c r="X33" s="90"/>
      <c r="Y33" s="90"/>
      <c r="Z33" s="88" t="s">
        <v>1133</v>
      </c>
    </row>
    <row r="34" spans="1:26">
      <c r="A34" s="85" t="s">
        <v>253</v>
      </c>
      <c r="B34" s="77">
        <f>B35</f>
        <v>0</v>
      </c>
      <c r="C34" s="77">
        <v>0</v>
      </c>
      <c r="D34" s="77">
        <v>0</v>
      </c>
      <c r="E34" s="77">
        <v>0</v>
      </c>
      <c r="F34" s="77">
        <v>0</v>
      </c>
      <c r="G34" s="77">
        <v>0</v>
      </c>
      <c r="H34" s="77">
        <v>0</v>
      </c>
      <c r="I34" s="77">
        <v>0</v>
      </c>
      <c r="J34" s="77">
        <v>0</v>
      </c>
      <c r="K34" s="77">
        <v>0</v>
      </c>
      <c r="L34" s="77">
        <v>0</v>
      </c>
      <c r="M34" s="77">
        <v>0</v>
      </c>
      <c r="N34" s="84">
        <v>0</v>
      </c>
      <c r="O34" s="84">
        <v>0</v>
      </c>
      <c r="P34" s="84">
        <v>0</v>
      </c>
      <c r="Q34" s="84">
        <v>0</v>
      </c>
      <c r="R34" s="84">
        <v>0</v>
      </c>
      <c r="S34" s="84">
        <v>0</v>
      </c>
      <c r="T34" s="84">
        <v>0</v>
      </c>
      <c r="U34" s="84"/>
      <c r="V34" s="84"/>
      <c r="W34" s="84"/>
      <c r="X34" s="84"/>
      <c r="Y34" s="84"/>
      <c r="Z34" s="85" t="s">
        <v>1134</v>
      </c>
    </row>
    <row r="35" spans="1:26" s="91" customFormat="1">
      <c r="A35" s="88" t="s">
        <v>907</v>
      </c>
      <c r="B35" s="89">
        <v>0</v>
      </c>
      <c r="C35" s="89">
        <v>0</v>
      </c>
      <c r="D35" s="89">
        <v>0</v>
      </c>
      <c r="E35" s="89">
        <v>0</v>
      </c>
      <c r="F35" s="89">
        <v>0</v>
      </c>
      <c r="G35" s="89">
        <v>0</v>
      </c>
      <c r="H35" s="89">
        <v>0</v>
      </c>
      <c r="I35" s="89">
        <v>0</v>
      </c>
      <c r="J35" s="89">
        <v>0</v>
      </c>
      <c r="K35" s="89">
        <v>0</v>
      </c>
      <c r="L35" s="89">
        <v>0</v>
      </c>
      <c r="M35" s="89">
        <v>0</v>
      </c>
      <c r="N35" s="90">
        <v>0</v>
      </c>
      <c r="O35" s="90">
        <v>0</v>
      </c>
      <c r="P35" s="84">
        <v>0</v>
      </c>
      <c r="Q35" s="90">
        <v>0</v>
      </c>
      <c r="R35" s="90">
        <v>0</v>
      </c>
      <c r="S35" s="90">
        <v>0</v>
      </c>
      <c r="T35" s="90">
        <v>0</v>
      </c>
      <c r="U35" s="90"/>
      <c r="V35" s="90"/>
      <c r="W35" s="90"/>
      <c r="X35" s="90"/>
      <c r="Y35" s="90"/>
      <c r="Z35" s="88" t="s">
        <v>1135</v>
      </c>
    </row>
    <row r="36" spans="1:26">
      <c r="A36" s="85" t="s">
        <v>254</v>
      </c>
      <c r="B36" s="77">
        <v>0</v>
      </c>
      <c r="C36" s="77">
        <v>0</v>
      </c>
      <c r="D36" s="77">
        <v>0</v>
      </c>
      <c r="E36" s="77">
        <v>0</v>
      </c>
      <c r="F36" s="77">
        <v>0</v>
      </c>
      <c r="G36" s="77">
        <v>0</v>
      </c>
      <c r="H36" s="77">
        <v>0</v>
      </c>
      <c r="I36" s="77">
        <v>0</v>
      </c>
      <c r="J36" s="77">
        <v>0</v>
      </c>
      <c r="K36" s="77">
        <v>0</v>
      </c>
      <c r="L36" s="77">
        <v>0</v>
      </c>
      <c r="M36" s="77">
        <v>0</v>
      </c>
      <c r="N36" s="84">
        <v>0</v>
      </c>
      <c r="O36" s="84">
        <v>0</v>
      </c>
      <c r="P36" s="84">
        <v>0</v>
      </c>
      <c r="Q36" s="84">
        <v>0</v>
      </c>
      <c r="R36" s="84">
        <v>0</v>
      </c>
      <c r="S36" s="84">
        <v>0</v>
      </c>
      <c r="T36" s="84">
        <v>0</v>
      </c>
      <c r="U36" s="84"/>
      <c r="V36" s="84"/>
      <c r="W36" s="84"/>
      <c r="X36" s="84"/>
      <c r="Y36" s="84"/>
      <c r="Z36" s="85" t="s">
        <v>1136</v>
      </c>
    </row>
    <row r="37" spans="1:26">
      <c r="A37" s="85" t="s">
        <v>255</v>
      </c>
      <c r="B37" s="77">
        <f>SUM(B38:B40)</f>
        <v>0</v>
      </c>
      <c r="C37" s="77">
        <v>0</v>
      </c>
      <c r="D37" s="77">
        <v>0</v>
      </c>
      <c r="E37" s="77">
        <v>0</v>
      </c>
      <c r="F37" s="77">
        <v>0</v>
      </c>
      <c r="G37" s="77">
        <v>0</v>
      </c>
      <c r="H37" s="77">
        <v>0</v>
      </c>
      <c r="I37" s="77">
        <v>0</v>
      </c>
      <c r="J37" s="77">
        <v>0</v>
      </c>
      <c r="K37" s="77">
        <v>0</v>
      </c>
      <c r="L37" s="77">
        <v>0</v>
      </c>
      <c r="M37" s="77">
        <v>0</v>
      </c>
      <c r="N37" s="84">
        <v>0</v>
      </c>
      <c r="O37" s="84">
        <v>0</v>
      </c>
      <c r="P37" s="84">
        <v>0</v>
      </c>
      <c r="Q37" s="84">
        <v>0</v>
      </c>
      <c r="R37" s="84">
        <v>0</v>
      </c>
      <c r="S37" s="84">
        <v>0</v>
      </c>
      <c r="T37" s="84">
        <v>0</v>
      </c>
      <c r="U37" s="84"/>
      <c r="V37" s="84"/>
      <c r="W37" s="84"/>
      <c r="X37" s="84"/>
      <c r="Y37" s="84"/>
      <c r="Z37" s="85" t="s">
        <v>1137</v>
      </c>
    </row>
    <row r="38" spans="1:26">
      <c r="A38" s="86" t="s">
        <v>908</v>
      </c>
      <c r="B38" s="77">
        <v>0</v>
      </c>
      <c r="C38" s="77">
        <v>0</v>
      </c>
      <c r="D38" s="77">
        <v>0</v>
      </c>
      <c r="E38" s="77">
        <v>0</v>
      </c>
      <c r="F38" s="77">
        <v>0</v>
      </c>
      <c r="G38" s="77">
        <v>0</v>
      </c>
      <c r="H38" s="77">
        <v>0</v>
      </c>
      <c r="I38" s="77">
        <v>0</v>
      </c>
      <c r="J38" s="77">
        <v>0</v>
      </c>
      <c r="K38" s="77">
        <v>0</v>
      </c>
      <c r="L38" s="77">
        <v>0</v>
      </c>
      <c r="M38" s="77">
        <v>0</v>
      </c>
      <c r="N38" s="84">
        <v>0</v>
      </c>
      <c r="O38" s="84">
        <v>0</v>
      </c>
      <c r="P38" s="84">
        <v>0</v>
      </c>
      <c r="Q38" s="84">
        <v>0</v>
      </c>
      <c r="R38" s="84">
        <v>0</v>
      </c>
      <c r="S38" s="84">
        <v>0</v>
      </c>
      <c r="T38" s="84">
        <v>0</v>
      </c>
      <c r="U38" s="84"/>
      <c r="V38" s="84"/>
      <c r="W38" s="84"/>
      <c r="X38" s="84"/>
      <c r="Y38" s="84"/>
      <c r="Z38" s="86" t="s">
        <v>1120</v>
      </c>
    </row>
    <row r="39" spans="1:26">
      <c r="A39" s="86" t="s">
        <v>909</v>
      </c>
      <c r="B39" s="77">
        <v>0</v>
      </c>
      <c r="C39" s="77">
        <v>0</v>
      </c>
      <c r="D39" s="77">
        <v>0</v>
      </c>
      <c r="E39" s="77">
        <v>0</v>
      </c>
      <c r="F39" s="77">
        <v>0</v>
      </c>
      <c r="G39" s="77">
        <v>0</v>
      </c>
      <c r="H39" s="77">
        <v>0</v>
      </c>
      <c r="I39" s="77">
        <v>0</v>
      </c>
      <c r="J39" s="77">
        <v>0</v>
      </c>
      <c r="K39" s="77">
        <v>0</v>
      </c>
      <c r="L39" s="77">
        <v>0</v>
      </c>
      <c r="M39" s="77">
        <v>0</v>
      </c>
      <c r="N39" s="84">
        <v>0</v>
      </c>
      <c r="O39" s="84">
        <v>0</v>
      </c>
      <c r="P39" s="84">
        <v>0</v>
      </c>
      <c r="Q39" s="84">
        <v>0</v>
      </c>
      <c r="R39" s="84">
        <v>0</v>
      </c>
      <c r="S39" s="84">
        <v>0</v>
      </c>
      <c r="T39" s="84">
        <v>0</v>
      </c>
      <c r="U39" s="84"/>
      <c r="V39" s="84"/>
      <c r="W39" s="84"/>
      <c r="X39" s="84"/>
      <c r="Y39" s="84"/>
      <c r="Z39" s="86" t="s">
        <v>1118</v>
      </c>
    </row>
    <row r="40" spans="1:26" s="91" customFormat="1">
      <c r="A40" s="88" t="s">
        <v>910</v>
      </c>
      <c r="B40" s="89">
        <v>0</v>
      </c>
      <c r="C40" s="89">
        <v>0</v>
      </c>
      <c r="D40" s="89">
        <v>0</v>
      </c>
      <c r="E40" s="89">
        <v>0</v>
      </c>
      <c r="F40" s="89">
        <v>0</v>
      </c>
      <c r="G40" s="89">
        <v>0</v>
      </c>
      <c r="H40" s="89">
        <v>0</v>
      </c>
      <c r="I40" s="89">
        <v>0</v>
      </c>
      <c r="J40" s="89">
        <v>0</v>
      </c>
      <c r="K40" s="89">
        <v>0</v>
      </c>
      <c r="L40" s="89">
        <v>0</v>
      </c>
      <c r="M40" s="89">
        <v>0</v>
      </c>
      <c r="N40" s="90">
        <v>0</v>
      </c>
      <c r="O40" s="90">
        <v>0</v>
      </c>
      <c r="P40" s="84">
        <v>0</v>
      </c>
      <c r="Q40" s="90">
        <v>0</v>
      </c>
      <c r="R40" s="90">
        <v>0</v>
      </c>
      <c r="S40" s="90">
        <v>0</v>
      </c>
      <c r="T40" s="90">
        <v>0</v>
      </c>
      <c r="U40" s="90"/>
      <c r="V40" s="90"/>
      <c r="W40" s="90"/>
      <c r="X40" s="90"/>
      <c r="Y40" s="90"/>
      <c r="Z40" s="88" t="s">
        <v>1138</v>
      </c>
    </row>
    <row r="41" spans="1:26">
      <c r="A41" s="85" t="s">
        <v>256</v>
      </c>
      <c r="B41" s="77">
        <f>B42</f>
        <v>0</v>
      </c>
      <c r="C41" s="77">
        <v>0</v>
      </c>
      <c r="D41" s="77">
        <v>0</v>
      </c>
      <c r="E41" s="77">
        <v>0</v>
      </c>
      <c r="F41" s="77">
        <v>0</v>
      </c>
      <c r="G41" s="77">
        <v>0</v>
      </c>
      <c r="H41" s="77">
        <v>0</v>
      </c>
      <c r="I41" s="77">
        <v>0</v>
      </c>
      <c r="J41" s="77">
        <v>0</v>
      </c>
      <c r="K41" s="77">
        <v>0</v>
      </c>
      <c r="L41" s="77">
        <v>0</v>
      </c>
      <c r="M41" s="77">
        <v>0</v>
      </c>
      <c r="N41" s="84">
        <v>0</v>
      </c>
      <c r="O41" s="84">
        <v>0</v>
      </c>
      <c r="P41" s="84">
        <v>0</v>
      </c>
      <c r="Q41" s="84">
        <v>0</v>
      </c>
      <c r="R41" s="84">
        <v>0</v>
      </c>
      <c r="S41" s="84">
        <v>0</v>
      </c>
      <c r="T41" s="84">
        <v>0</v>
      </c>
      <c r="U41" s="84"/>
      <c r="V41" s="84"/>
      <c r="W41" s="84"/>
      <c r="X41" s="84"/>
      <c r="Y41" s="84"/>
      <c r="Z41" s="85" t="s">
        <v>1139</v>
      </c>
    </row>
    <row r="42" spans="1:26">
      <c r="A42" s="93" t="s">
        <v>1425</v>
      </c>
      <c r="B42" s="77">
        <v>0</v>
      </c>
      <c r="C42" s="77">
        <v>0</v>
      </c>
      <c r="D42" s="77">
        <v>0</v>
      </c>
      <c r="E42" s="77">
        <v>0</v>
      </c>
      <c r="F42" s="77">
        <v>0</v>
      </c>
      <c r="G42" s="77">
        <v>0</v>
      </c>
      <c r="H42" s="77">
        <v>0</v>
      </c>
      <c r="I42" s="77">
        <v>0</v>
      </c>
      <c r="J42" s="77">
        <v>0</v>
      </c>
      <c r="K42" s="77">
        <v>0</v>
      </c>
      <c r="L42" s="77">
        <v>0</v>
      </c>
      <c r="M42" s="77">
        <v>0</v>
      </c>
      <c r="N42" s="84">
        <v>0</v>
      </c>
      <c r="O42" s="84">
        <v>0</v>
      </c>
      <c r="P42" s="84">
        <v>0</v>
      </c>
      <c r="Q42" s="84">
        <v>0</v>
      </c>
      <c r="R42" s="84">
        <v>0</v>
      </c>
      <c r="S42" s="84">
        <v>0</v>
      </c>
      <c r="T42" s="84">
        <v>0</v>
      </c>
      <c r="U42" s="84"/>
      <c r="V42" s="84"/>
      <c r="W42" s="84"/>
      <c r="X42" s="84"/>
      <c r="Y42" s="84"/>
      <c r="Z42" s="93" t="s">
        <v>1424</v>
      </c>
    </row>
    <row r="43" spans="1:26">
      <c r="A43" s="85" t="s">
        <v>257</v>
      </c>
      <c r="B43" s="77">
        <f>SUM(B44:B45)</f>
        <v>2.8953510769999999</v>
      </c>
      <c r="C43" s="77">
        <v>2.1980915539999999</v>
      </c>
      <c r="D43" s="77">
        <v>3.3314690169199999</v>
      </c>
      <c r="E43" s="77">
        <v>3.4102001499200001</v>
      </c>
      <c r="F43" s="77">
        <v>3.6569423089200002</v>
      </c>
      <c r="G43" s="77">
        <v>6.6655561919200004</v>
      </c>
      <c r="H43" s="77">
        <v>6.8967382089200004</v>
      </c>
      <c r="I43" s="77">
        <v>7.6830139589200002</v>
      </c>
      <c r="J43" s="77">
        <v>12.709562183919999</v>
      </c>
      <c r="K43" s="77">
        <v>17.078693086920001</v>
      </c>
      <c r="L43" s="77">
        <v>17.650622836919997</v>
      </c>
      <c r="M43" s="77">
        <v>18.027406496919998</v>
      </c>
      <c r="N43" s="84">
        <v>21.584836586919998</v>
      </c>
      <c r="O43" s="84">
        <v>20.100615718919997</v>
      </c>
      <c r="P43" s="84">
        <v>25.45161865775</v>
      </c>
      <c r="Q43" s="84">
        <v>24.485433036919996</v>
      </c>
      <c r="R43" s="84">
        <v>26.380557555919999</v>
      </c>
      <c r="S43" s="84">
        <v>10.572900564919999</v>
      </c>
      <c r="T43" s="84">
        <v>13.15729670292</v>
      </c>
      <c r="U43" s="84"/>
      <c r="V43" s="84"/>
      <c r="W43" s="84"/>
      <c r="X43" s="84"/>
      <c r="Y43" s="84"/>
      <c r="Z43" s="85" t="s">
        <v>1140</v>
      </c>
    </row>
    <row r="44" spans="1:26">
      <c r="A44" s="86" t="s">
        <v>908</v>
      </c>
      <c r="B44" s="77">
        <v>2.6932954580000001</v>
      </c>
      <c r="C44" s="77">
        <v>2.0715548990000001</v>
      </c>
      <c r="D44" s="77">
        <v>2.9835680469199999</v>
      </c>
      <c r="E44" s="77">
        <v>2.53512018192</v>
      </c>
      <c r="F44" s="77">
        <v>3.155624832</v>
      </c>
      <c r="G44" s="77">
        <v>6.1714522760000001</v>
      </c>
      <c r="H44" s="77">
        <v>6.3005753319200002</v>
      </c>
      <c r="I44" s="77">
        <v>6.6663493549200004</v>
      </c>
      <c r="J44" s="77">
        <v>11.62997482292</v>
      </c>
      <c r="K44" s="77">
        <v>15.93023929292</v>
      </c>
      <c r="L44" s="77">
        <v>16.367013335919999</v>
      </c>
      <c r="M44" s="77">
        <v>16.539395285920001</v>
      </c>
      <c r="N44" s="84">
        <v>20.14096326392</v>
      </c>
      <c r="O44" s="84">
        <v>17.905644709919997</v>
      </c>
      <c r="P44" s="84">
        <v>22.752195063750001</v>
      </c>
      <c r="Q44" s="84">
        <v>20.99416720292</v>
      </c>
      <c r="R44" s="84">
        <v>22.530876548919998</v>
      </c>
      <c r="S44" s="84">
        <v>9.3596692259199994</v>
      </c>
      <c r="T44" s="84">
        <v>10.677362543919999</v>
      </c>
      <c r="U44" s="84"/>
      <c r="V44" s="84"/>
      <c r="W44" s="84"/>
      <c r="X44" s="84"/>
      <c r="Y44" s="84"/>
      <c r="Z44" s="86" t="s">
        <v>1120</v>
      </c>
    </row>
    <row r="45" spans="1:26">
      <c r="A45" s="86" t="s">
        <v>909</v>
      </c>
      <c r="B45" s="77">
        <v>0.20205561899999999</v>
      </c>
      <c r="C45" s="77">
        <v>0.126536655</v>
      </c>
      <c r="D45" s="77">
        <v>0.34790096999999998</v>
      </c>
      <c r="E45" s="77">
        <v>0.87507996799999999</v>
      </c>
      <c r="F45" s="77">
        <v>0.50131747699999996</v>
      </c>
      <c r="G45" s="77">
        <v>0.49410391599999998</v>
      </c>
      <c r="H45" s="77">
        <v>0.59616287700000004</v>
      </c>
      <c r="I45" s="77">
        <v>1.016664604</v>
      </c>
      <c r="J45" s="77">
        <v>1.079587361</v>
      </c>
      <c r="K45" s="77">
        <v>1.1484537939999999</v>
      </c>
      <c r="L45" s="77">
        <v>1.2836095009999999</v>
      </c>
      <c r="M45" s="77">
        <v>1.4880112109999999</v>
      </c>
      <c r="N45" s="84">
        <v>1.443873323</v>
      </c>
      <c r="O45" s="84">
        <v>2.1949710090000001</v>
      </c>
      <c r="P45" s="84">
        <v>2.6994235940000002</v>
      </c>
      <c r="Q45" s="84">
        <v>3.491265834</v>
      </c>
      <c r="R45" s="84">
        <v>3.849681007</v>
      </c>
      <c r="S45" s="84">
        <v>1.213231339</v>
      </c>
      <c r="T45" s="84">
        <v>2.4799341589999999</v>
      </c>
      <c r="U45" s="84"/>
      <c r="V45" s="84"/>
      <c r="W45" s="84"/>
      <c r="X45" s="84"/>
      <c r="Y45" s="84"/>
      <c r="Z45" s="86" t="s">
        <v>1118</v>
      </c>
    </row>
    <row r="46" spans="1:26" s="97" customFormat="1">
      <c r="A46" s="94" t="s">
        <v>325</v>
      </c>
      <c r="B46" s="96">
        <f t="shared" ref="B46:M46" si="6">B6+B7+B10+B15+B20+B25+B27+B32+B34+B36+B37+B41+B43</f>
        <v>8282.439429228607</v>
      </c>
      <c r="C46" s="96">
        <f t="shared" si="6"/>
        <v>8825.5833862393411</v>
      </c>
      <c r="D46" s="96">
        <f t="shared" si="6"/>
        <v>8889.2281333284318</v>
      </c>
      <c r="E46" s="96">
        <f t="shared" si="6"/>
        <v>8944.225867920135</v>
      </c>
      <c r="F46" s="96">
        <f t="shared" si="6"/>
        <v>8990.6513388639905</v>
      </c>
      <c r="G46" s="96">
        <f t="shared" si="6"/>
        <v>9572.7684182033499</v>
      </c>
      <c r="H46" s="96">
        <f t="shared" si="6"/>
        <v>9620.7747459039074</v>
      </c>
      <c r="I46" s="96">
        <f t="shared" si="6"/>
        <v>9927.7036115408773</v>
      </c>
      <c r="J46" s="96">
        <f t="shared" si="6"/>
        <v>10851.45550405796</v>
      </c>
      <c r="K46" s="96">
        <f t="shared" si="6"/>
        <v>10848.570311066611</v>
      </c>
      <c r="L46" s="96">
        <f t="shared" si="6"/>
        <v>11114.993414715582</v>
      </c>
      <c r="M46" s="96">
        <f t="shared" si="6"/>
        <v>11137.03063302959</v>
      </c>
      <c r="N46" s="96">
        <f>N6+N7+N10+N15+N20+N25+N27+N32+N34+N36+N37+N41+N43</f>
        <v>11434.519614251016</v>
      </c>
      <c r="O46" s="96">
        <v>11438.026940701531</v>
      </c>
      <c r="P46" s="84">
        <v>11950.344016210916</v>
      </c>
      <c r="Q46" s="96">
        <v>11921.514256913651</v>
      </c>
      <c r="R46" s="96">
        <v>12210.922134027362</v>
      </c>
      <c r="S46" s="96">
        <v>12584.261977586715</v>
      </c>
      <c r="T46" s="96">
        <v>12545.141628302568</v>
      </c>
      <c r="U46" s="96"/>
      <c r="V46" s="96"/>
      <c r="W46" s="96"/>
      <c r="X46" s="96"/>
      <c r="Y46" s="96"/>
      <c r="Z46" s="94" t="s">
        <v>458</v>
      </c>
    </row>
    <row r="47" spans="1:26" s="97" customFormat="1">
      <c r="A47" s="83" t="s">
        <v>1300</v>
      </c>
      <c r="B47" s="95">
        <f>B48+B49+B50+B51+B54+B55+B58+B61+B64+B67+B70+B71+B72</f>
        <v>7602.4273537050003</v>
      </c>
      <c r="C47" s="95">
        <f t="shared" ref="C47:N47" si="7">C48+C49+C50+C51+C54+C55+C58+C61+C64+C67+C70+C71+C72</f>
        <v>8119.0399965710003</v>
      </c>
      <c r="D47" s="95">
        <f t="shared" si="7"/>
        <v>8115.0638087370007</v>
      </c>
      <c r="E47" s="95">
        <f t="shared" si="7"/>
        <v>8738.6035617600992</v>
      </c>
      <c r="F47" s="95">
        <f t="shared" si="7"/>
        <v>8653.8073183477009</v>
      </c>
      <c r="G47" s="95">
        <f t="shared" si="7"/>
        <v>9190.4427348677</v>
      </c>
      <c r="H47" s="95">
        <f t="shared" si="7"/>
        <v>9098.0533913032014</v>
      </c>
      <c r="I47" s="95">
        <f t="shared" si="7"/>
        <v>9314.8068201527003</v>
      </c>
      <c r="J47" s="95">
        <f t="shared" si="7"/>
        <v>10030.144960040201</v>
      </c>
      <c r="K47" s="95">
        <f t="shared" si="7"/>
        <v>10138.5784165397</v>
      </c>
      <c r="L47" s="95">
        <f t="shared" si="7"/>
        <v>10262.9808224642</v>
      </c>
      <c r="M47" s="95">
        <f t="shared" si="7"/>
        <v>9949.1213952241997</v>
      </c>
      <c r="N47" s="95">
        <f t="shared" si="7"/>
        <v>10218.717001754307</v>
      </c>
      <c r="O47" s="95">
        <v>11097.273688496098</v>
      </c>
      <c r="P47" s="84">
        <v>11555.370748957805</v>
      </c>
      <c r="Q47" s="95">
        <v>11486.313847168305</v>
      </c>
      <c r="R47" s="95">
        <v>11646.694548815305</v>
      </c>
      <c r="S47" s="95">
        <v>11924.762331016806</v>
      </c>
      <c r="T47" s="95">
        <v>11836.17180633709</v>
      </c>
      <c r="U47" s="95"/>
      <c r="V47" s="95"/>
      <c r="W47" s="95"/>
      <c r="X47" s="95"/>
      <c r="Y47" s="95"/>
      <c r="Z47" s="83" t="s">
        <v>1141</v>
      </c>
    </row>
    <row r="48" spans="1:26">
      <c r="A48" s="85" t="s">
        <v>258</v>
      </c>
      <c r="B48" s="77">
        <v>0</v>
      </c>
      <c r="C48" s="77">
        <v>0</v>
      </c>
      <c r="D48" s="77">
        <v>0</v>
      </c>
      <c r="E48" s="77">
        <v>0</v>
      </c>
      <c r="F48" s="77">
        <v>0</v>
      </c>
      <c r="G48" s="77">
        <v>0</v>
      </c>
      <c r="H48" s="77">
        <v>0</v>
      </c>
      <c r="I48" s="77">
        <v>0</v>
      </c>
      <c r="J48" s="77">
        <v>0</v>
      </c>
      <c r="K48" s="77">
        <v>0</v>
      </c>
      <c r="L48" s="77">
        <v>0</v>
      </c>
      <c r="M48" s="77">
        <v>0</v>
      </c>
      <c r="N48" s="84">
        <v>0</v>
      </c>
      <c r="O48" s="84">
        <v>0</v>
      </c>
      <c r="P48" s="84">
        <v>0</v>
      </c>
      <c r="Q48" s="84">
        <v>0</v>
      </c>
      <c r="R48" s="84">
        <v>0</v>
      </c>
      <c r="S48" s="84">
        <v>0</v>
      </c>
      <c r="T48" s="84">
        <v>0</v>
      </c>
      <c r="U48" s="84"/>
      <c r="V48" s="84"/>
      <c r="W48" s="84"/>
      <c r="X48" s="84"/>
      <c r="Y48" s="84"/>
      <c r="Z48" s="85" t="s">
        <v>1142</v>
      </c>
    </row>
    <row r="49" spans="1:26">
      <c r="A49" s="85" t="s">
        <v>259</v>
      </c>
      <c r="B49" s="77">
        <v>0</v>
      </c>
      <c r="C49" s="77">
        <v>0</v>
      </c>
      <c r="D49" s="77">
        <v>0</v>
      </c>
      <c r="E49" s="77">
        <v>0</v>
      </c>
      <c r="F49" s="77">
        <v>0</v>
      </c>
      <c r="G49" s="77">
        <v>0</v>
      </c>
      <c r="H49" s="77">
        <v>0</v>
      </c>
      <c r="I49" s="77">
        <v>0</v>
      </c>
      <c r="J49" s="77">
        <v>0</v>
      </c>
      <c r="K49" s="77">
        <v>0</v>
      </c>
      <c r="L49" s="77">
        <v>0</v>
      </c>
      <c r="M49" s="77">
        <v>0</v>
      </c>
      <c r="N49" s="84">
        <v>0</v>
      </c>
      <c r="O49" s="84">
        <v>0</v>
      </c>
      <c r="P49" s="84">
        <v>0</v>
      </c>
      <c r="Q49" s="84">
        <v>0</v>
      </c>
      <c r="R49" s="84">
        <v>0</v>
      </c>
      <c r="S49" s="84">
        <v>0</v>
      </c>
      <c r="T49" s="84">
        <v>0</v>
      </c>
      <c r="U49" s="84"/>
      <c r="V49" s="84"/>
      <c r="W49" s="84"/>
      <c r="X49" s="84"/>
      <c r="Y49" s="84"/>
      <c r="Z49" s="85" t="s">
        <v>1143</v>
      </c>
    </row>
    <row r="50" spans="1:26">
      <c r="A50" s="85" t="s">
        <v>260</v>
      </c>
      <c r="B50" s="77">
        <v>0</v>
      </c>
      <c r="C50" s="77">
        <v>0</v>
      </c>
      <c r="D50" s="77">
        <v>0</v>
      </c>
      <c r="E50" s="77">
        <v>0</v>
      </c>
      <c r="F50" s="77">
        <v>0</v>
      </c>
      <c r="G50" s="77">
        <v>0</v>
      </c>
      <c r="H50" s="77">
        <v>0</v>
      </c>
      <c r="I50" s="77">
        <v>0</v>
      </c>
      <c r="J50" s="77">
        <v>0</v>
      </c>
      <c r="K50" s="77">
        <v>0</v>
      </c>
      <c r="L50" s="77">
        <v>0</v>
      </c>
      <c r="M50" s="77">
        <v>0</v>
      </c>
      <c r="N50" s="84">
        <v>0</v>
      </c>
      <c r="O50" s="84">
        <v>0</v>
      </c>
      <c r="P50" s="84">
        <v>0</v>
      </c>
      <c r="Q50" s="84">
        <v>0</v>
      </c>
      <c r="R50" s="84">
        <v>0</v>
      </c>
      <c r="S50" s="84">
        <v>0</v>
      </c>
      <c r="T50" s="84">
        <v>0</v>
      </c>
      <c r="U50" s="84"/>
      <c r="V50" s="84"/>
      <c r="W50" s="84"/>
      <c r="X50" s="84"/>
      <c r="Y50" s="84"/>
      <c r="Z50" s="85" t="s">
        <v>1144</v>
      </c>
    </row>
    <row r="51" spans="1:26">
      <c r="A51" s="85" t="s">
        <v>261</v>
      </c>
      <c r="B51" s="77">
        <v>0</v>
      </c>
      <c r="C51" s="77">
        <v>0</v>
      </c>
      <c r="D51" s="77">
        <v>0</v>
      </c>
      <c r="E51" s="77">
        <v>0</v>
      </c>
      <c r="F51" s="77">
        <v>0</v>
      </c>
      <c r="G51" s="77">
        <v>0</v>
      </c>
      <c r="H51" s="77">
        <v>0</v>
      </c>
      <c r="I51" s="77">
        <v>0</v>
      </c>
      <c r="J51" s="77">
        <v>0</v>
      </c>
      <c r="K51" s="77">
        <v>0</v>
      </c>
      <c r="L51" s="77">
        <v>0</v>
      </c>
      <c r="M51" s="77">
        <v>0</v>
      </c>
      <c r="N51" s="84">
        <v>0</v>
      </c>
      <c r="O51" s="84">
        <v>0</v>
      </c>
      <c r="P51" s="84">
        <v>0</v>
      </c>
      <c r="Q51" s="84">
        <v>0</v>
      </c>
      <c r="R51" s="84">
        <v>0</v>
      </c>
      <c r="S51" s="84">
        <v>0</v>
      </c>
      <c r="T51" s="84">
        <v>0</v>
      </c>
      <c r="U51" s="84"/>
      <c r="V51" s="84"/>
      <c r="W51" s="84"/>
      <c r="X51" s="84"/>
      <c r="Y51" s="84"/>
      <c r="Z51" s="85" t="s">
        <v>1145</v>
      </c>
    </row>
    <row r="52" spans="1:26">
      <c r="A52" s="86" t="s">
        <v>897</v>
      </c>
      <c r="B52" s="77">
        <v>0</v>
      </c>
      <c r="C52" s="77">
        <v>0</v>
      </c>
      <c r="D52" s="77">
        <v>0</v>
      </c>
      <c r="E52" s="77">
        <v>0</v>
      </c>
      <c r="F52" s="77">
        <v>0</v>
      </c>
      <c r="G52" s="77">
        <v>0</v>
      </c>
      <c r="H52" s="77">
        <v>0</v>
      </c>
      <c r="I52" s="77">
        <v>0</v>
      </c>
      <c r="J52" s="77">
        <v>0</v>
      </c>
      <c r="K52" s="77">
        <v>0</v>
      </c>
      <c r="L52" s="77">
        <v>0</v>
      </c>
      <c r="M52" s="77">
        <v>0</v>
      </c>
      <c r="N52" s="84">
        <v>0</v>
      </c>
      <c r="O52" s="84">
        <v>0</v>
      </c>
      <c r="P52" s="84">
        <v>0</v>
      </c>
      <c r="Q52" s="84">
        <v>0</v>
      </c>
      <c r="R52" s="84">
        <v>0</v>
      </c>
      <c r="S52" s="84">
        <v>0</v>
      </c>
      <c r="T52" s="84">
        <v>0</v>
      </c>
      <c r="U52" s="84"/>
      <c r="V52" s="84"/>
      <c r="W52" s="84"/>
      <c r="X52" s="84"/>
      <c r="Y52" s="84"/>
      <c r="Z52" s="86" t="s">
        <v>1120</v>
      </c>
    </row>
    <row r="53" spans="1:26">
      <c r="A53" s="86" t="s">
        <v>898</v>
      </c>
      <c r="B53" s="77">
        <v>0</v>
      </c>
      <c r="C53" s="77">
        <v>0</v>
      </c>
      <c r="D53" s="77">
        <v>0</v>
      </c>
      <c r="E53" s="77">
        <v>0</v>
      </c>
      <c r="F53" s="77">
        <v>0</v>
      </c>
      <c r="G53" s="77">
        <v>0</v>
      </c>
      <c r="H53" s="77">
        <v>0</v>
      </c>
      <c r="I53" s="77">
        <v>0</v>
      </c>
      <c r="J53" s="77">
        <v>0</v>
      </c>
      <c r="K53" s="77">
        <v>0</v>
      </c>
      <c r="L53" s="77">
        <v>0</v>
      </c>
      <c r="M53" s="77">
        <v>0</v>
      </c>
      <c r="N53" s="84">
        <v>0</v>
      </c>
      <c r="O53" s="84">
        <v>0</v>
      </c>
      <c r="P53" s="84">
        <v>0</v>
      </c>
      <c r="Q53" s="84">
        <v>0</v>
      </c>
      <c r="R53" s="84">
        <v>0</v>
      </c>
      <c r="S53" s="84">
        <v>0</v>
      </c>
      <c r="T53" s="84">
        <v>0</v>
      </c>
      <c r="U53" s="84"/>
      <c r="V53" s="84"/>
      <c r="W53" s="84"/>
      <c r="X53" s="84"/>
      <c r="Y53" s="84"/>
      <c r="Z53" s="86" t="s">
        <v>1118</v>
      </c>
    </row>
    <row r="54" spans="1:26">
      <c r="A54" s="85" t="s">
        <v>262</v>
      </c>
      <c r="B54" s="77">
        <v>0</v>
      </c>
      <c r="C54" s="77">
        <v>0</v>
      </c>
      <c r="D54" s="77">
        <v>0</v>
      </c>
      <c r="E54" s="77">
        <v>0</v>
      </c>
      <c r="F54" s="77">
        <v>0</v>
      </c>
      <c r="G54" s="77">
        <v>0</v>
      </c>
      <c r="H54" s="77">
        <v>0</v>
      </c>
      <c r="I54" s="77">
        <v>0</v>
      </c>
      <c r="J54" s="77">
        <v>0</v>
      </c>
      <c r="K54" s="77">
        <v>0</v>
      </c>
      <c r="L54" s="77">
        <v>0</v>
      </c>
      <c r="M54" s="77">
        <v>0</v>
      </c>
      <c r="N54" s="84">
        <v>0</v>
      </c>
      <c r="O54" s="84">
        <v>0</v>
      </c>
      <c r="P54" s="84">
        <v>0</v>
      </c>
      <c r="Q54" s="84">
        <v>0</v>
      </c>
      <c r="R54" s="84">
        <v>0</v>
      </c>
      <c r="S54" s="84">
        <v>0</v>
      </c>
      <c r="T54" s="84">
        <v>0</v>
      </c>
      <c r="U54" s="84"/>
      <c r="V54" s="84"/>
      <c r="W54" s="84"/>
      <c r="X54" s="84"/>
      <c r="Y54" s="84"/>
      <c r="Z54" s="85" t="s">
        <v>1146</v>
      </c>
    </row>
    <row r="55" spans="1:26">
      <c r="A55" s="85" t="s">
        <v>263</v>
      </c>
      <c r="B55" s="77">
        <v>0</v>
      </c>
      <c r="C55" s="77">
        <v>0</v>
      </c>
      <c r="D55" s="77">
        <v>0</v>
      </c>
      <c r="E55" s="77">
        <v>0</v>
      </c>
      <c r="F55" s="77">
        <v>0</v>
      </c>
      <c r="G55" s="77">
        <v>0</v>
      </c>
      <c r="H55" s="77">
        <v>0</v>
      </c>
      <c r="I55" s="77">
        <v>0</v>
      </c>
      <c r="J55" s="77">
        <v>0</v>
      </c>
      <c r="K55" s="77">
        <v>0</v>
      </c>
      <c r="L55" s="77">
        <v>0</v>
      </c>
      <c r="M55" s="77">
        <v>0</v>
      </c>
      <c r="N55" s="84">
        <v>0</v>
      </c>
      <c r="O55" s="84">
        <v>0</v>
      </c>
      <c r="P55" s="84">
        <v>0</v>
      </c>
      <c r="Q55" s="84">
        <v>0</v>
      </c>
      <c r="R55" s="84">
        <v>0</v>
      </c>
      <c r="S55" s="84">
        <v>0</v>
      </c>
      <c r="T55" s="84">
        <v>0</v>
      </c>
      <c r="U55" s="84"/>
      <c r="V55" s="84"/>
      <c r="W55" s="84"/>
      <c r="X55" s="84"/>
      <c r="Y55" s="84"/>
      <c r="Z55" s="85" t="s">
        <v>1147</v>
      </c>
    </row>
    <row r="56" spans="1:26">
      <c r="A56" s="86" t="s">
        <v>897</v>
      </c>
      <c r="B56" s="77">
        <v>0</v>
      </c>
      <c r="C56" s="77">
        <v>0</v>
      </c>
      <c r="D56" s="77">
        <v>0</v>
      </c>
      <c r="E56" s="77">
        <v>0</v>
      </c>
      <c r="F56" s="77">
        <v>0</v>
      </c>
      <c r="G56" s="77">
        <v>0</v>
      </c>
      <c r="H56" s="77">
        <v>0</v>
      </c>
      <c r="I56" s="77">
        <v>0</v>
      </c>
      <c r="J56" s="77">
        <v>0</v>
      </c>
      <c r="K56" s="77">
        <v>0</v>
      </c>
      <c r="L56" s="77">
        <v>0</v>
      </c>
      <c r="M56" s="77">
        <v>0</v>
      </c>
      <c r="N56" s="84">
        <v>0</v>
      </c>
      <c r="O56" s="84">
        <v>0</v>
      </c>
      <c r="P56" s="84">
        <v>0</v>
      </c>
      <c r="Q56" s="84">
        <v>0</v>
      </c>
      <c r="R56" s="84">
        <v>0</v>
      </c>
      <c r="S56" s="84">
        <v>0</v>
      </c>
      <c r="T56" s="84">
        <v>0</v>
      </c>
      <c r="U56" s="84"/>
      <c r="V56" s="84"/>
      <c r="W56" s="84"/>
      <c r="X56" s="84"/>
      <c r="Y56" s="84"/>
      <c r="Z56" s="86" t="s">
        <v>1120</v>
      </c>
    </row>
    <row r="57" spans="1:26">
      <c r="A57" s="86" t="s">
        <v>898</v>
      </c>
      <c r="B57" s="77">
        <v>0</v>
      </c>
      <c r="C57" s="77">
        <v>0</v>
      </c>
      <c r="D57" s="77">
        <v>0</v>
      </c>
      <c r="E57" s="77">
        <v>0</v>
      </c>
      <c r="F57" s="77">
        <v>0</v>
      </c>
      <c r="G57" s="77">
        <v>0</v>
      </c>
      <c r="H57" s="77">
        <v>0</v>
      </c>
      <c r="I57" s="77">
        <v>0</v>
      </c>
      <c r="J57" s="77">
        <v>0</v>
      </c>
      <c r="K57" s="77">
        <v>0</v>
      </c>
      <c r="L57" s="77">
        <v>0</v>
      </c>
      <c r="M57" s="77">
        <v>0</v>
      </c>
      <c r="N57" s="84">
        <v>0</v>
      </c>
      <c r="O57" s="84">
        <v>0</v>
      </c>
      <c r="P57" s="84">
        <v>0</v>
      </c>
      <c r="Q57" s="84">
        <v>0</v>
      </c>
      <c r="R57" s="84">
        <v>0</v>
      </c>
      <c r="S57" s="84">
        <v>0</v>
      </c>
      <c r="T57" s="84">
        <v>0</v>
      </c>
      <c r="U57" s="84"/>
      <c r="V57" s="84"/>
      <c r="W57" s="84"/>
      <c r="X57" s="84"/>
      <c r="Y57" s="84"/>
      <c r="Z57" s="86" t="s">
        <v>1118</v>
      </c>
    </row>
    <row r="58" spans="1:26">
      <c r="A58" s="85" t="s">
        <v>264</v>
      </c>
      <c r="B58" s="77">
        <v>0</v>
      </c>
      <c r="C58" s="77">
        <v>0</v>
      </c>
      <c r="D58" s="77">
        <v>0</v>
      </c>
      <c r="E58" s="77">
        <v>0</v>
      </c>
      <c r="F58" s="77">
        <v>0</v>
      </c>
      <c r="G58" s="77">
        <v>0</v>
      </c>
      <c r="H58" s="77">
        <v>0</v>
      </c>
      <c r="I58" s="77">
        <v>0</v>
      </c>
      <c r="J58" s="77">
        <v>0</v>
      </c>
      <c r="K58" s="77">
        <v>0</v>
      </c>
      <c r="L58" s="77">
        <v>0</v>
      </c>
      <c r="M58" s="77">
        <v>0</v>
      </c>
      <c r="N58" s="84">
        <v>0</v>
      </c>
      <c r="O58" s="84">
        <v>0</v>
      </c>
      <c r="P58" s="84">
        <v>0</v>
      </c>
      <c r="Q58" s="84">
        <v>0</v>
      </c>
      <c r="R58" s="84">
        <v>0</v>
      </c>
      <c r="S58" s="84">
        <v>0</v>
      </c>
      <c r="T58" s="84">
        <v>0</v>
      </c>
      <c r="U58" s="84"/>
      <c r="V58" s="84"/>
      <c r="W58" s="84"/>
      <c r="X58" s="84"/>
      <c r="Y58" s="84"/>
      <c r="Z58" s="85" t="s">
        <v>1148</v>
      </c>
    </row>
    <row r="59" spans="1:26">
      <c r="A59" s="86" t="s">
        <v>897</v>
      </c>
      <c r="B59" s="77">
        <v>0</v>
      </c>
      <c r="C59" s="77">
        <v>0</v>
      </c>
      <c r="D59" s="77">
        <v>0</v>
      </c>
      <c r="E59" s="77">
        <v>0</v>
      </c>
      <c r="F59" s="77">
        <v>0</v>
      </c>
      <c r="G59" s="77">
        <v>0</v>
      </c>
      <c r="H59" s="77">
        <v>0</v>
      </c>
      <c r="I59" s="77">
        <v>0</v>
      </c>
      <c r="J59" s="77">
        <v>0</v>
      </c>
      <c r="K59" s="77">
        <v>0</v>
      </c>
      <c r="L59" s="77">
        <v>0</v>
      </c>
      <c r="M59" s="77">
        <v>0</v>
      </c>
      <c r="N59" s="84">
        <v>0</v>
      </c>
      <c r="O59" s="84">
        <v>0</v>
      </c>
      <c r="P59" s="84">
        <v>0</v>
      </c>
      <c r="Q59" s="84">
        <v>0</v>
      </c>
      <c r="R59" s="84">
        <v>0</v>
      </c>
      <c r="S59" s="84">
        <v>0</v>
      </c>
      <c r="T59" s="84">
        <v>0</v>
      </c>
      <c r="U59" s="84"/>
      <c r="V59" s="84"/>
      <c r="W59" s="84"/>
      <c r="X59" s="84"/>
      <c r="Y59" s="84"/>
      <c r="Z59" s="86" t="s">
        <v>1120</v>
      </c>
    </row>
    <row r="60" spans="1:26">
      <c r="A60" s="86" t="s">
        <v>898</v>
      </c>
      <c r="B60" s="77">
        <v>0</v>
      </c>
      <c r="C60" s="77">
        <v>0</v>
      </c>
      <c r="D60" s="77">
        <v>0</v>
      </c>
      <c r="E60" s="77">
        <v>0</v>
      </c>
      <c r="F60" s="77">
        <v>0</v>
      </c>
      <c r="G60" s="77">
        <v>0</v>
      </c>
      <c r="H60" s="77">
        <v>0</v>
      </c>
      <c r="I60" s="77">
        <v>0</v>
      </c>
      <c r="J60" s="77">
        <v>0</v>
      </c>
      <c r="K60" s="77">
        <v>0</v>
      </c>
      <c r="L60" s="77">
        <v>0</v>
      </c>
      <c r="M60" s="77">
        <v>0</v>
      </c>
      <c r="N60" s="84">
        <v>0</v>
      </c>
      <c r="O60" s="84">
        <v>0</v>
      </c>
      <c r="P60" s="84">
        <v>0</v>
      </c>
      <c r="Q60" s="84">
        <v>0</v>
      </c>
      <c r="R60" s="84">
        <v>0</v>
      </c>
      <c r="S60" s="84">
        <v>0</v>
      </c>
      <c r="T60" s="84">
        <v>0</v>
      </c>
      <c r="U60" s="84"/>
      <c r="V60" s="84"/>
      <c r="W60" s="84"/>
      <c r="X60" s="84"/>
      <c r="Y60" s="84"/>
      <c r="Z60" s="86" t="s">
        <v>1118</v>
      </c>
    </row>
    <row r="61" spans="1:26">
      <c r="A61" s="85" t="s">
        <v>265</v>
      </c>
      <c r="B61" s="77">
        <v>0</v>
      </c>
      <c r="C61" s="77">
        <v>0</v>
      </c>
      <c r="D61" s="77">
        <v>0</v>
      </c>
      <c r="E61" s="77">
        <v>0</v>
      </c>
      <c r="F61" s="77">
        <v>0</v>
      </c>
      <c r="G61" s="77">
        <v>0</v>
      </c>
      <c r="H61" s="77">
        <v>0</v>
      </c>
      <c r="I61" s="77">
        <v>0</v>
      </c>
      <c r="J61" s="77">
        <v>0</v>
      </c>
      <c r="K61" s="77">
        <v>0</v>
      </c>
      <c r="L61" s="77">
        <v>0</v>
      </c>
      <c r="M61" s="77">
        <v>0</v>
      </c>
      <c r="N61" s="84">
        <v>0</v>
      </c>
      <c r="O61" s="84">
        <v>0</v>
      </c>
      <c r="P61" s="84">
        <v>0</v>
      </c>
      <c r="Q61" s="84">
        <v>0</v>
      </c>
      <c r="R61" s="84">
        <v>0</v>
      </c>
      <c r="S61" s="84">
        <v>0</v>
      </c>
      <c r="T61" s="84">
        <v>0</v>
      </c>
      <c r="U61" s="84"/>
      <c r="V61" s="84"/>
      <c r="W61" s="84"/>
      <c r="X61" s="84"/>
      <c r="Y61" s="84"/>
      <c r="Z61" s="85" t="s">
        <v>1149</v>
      </c>
    </row>
    <row r="62" spans="1:26">
      <c r="A62" s="86" t="s">
        <v>897</v>
      </c>
      <c r="B62" s="77">
        <v>0</v>
      </c>
      <c r="C62" s="77">
        <v>0</v>
      </c>
      <c r="D62" s="77">
        <v>0</v>
      </c>
      <c r="E62" s="77">
        <v>0</v>
      </c>
      <c r="F62" s="77">
        <v>0</v>
      </c>
      <c r="G62" s="77">
        <v>0</v>
      </c>
      <c r="H62" s="77">
        <v>0</v>
      </c>
      <c r="I62" s="77">
        <v>0</v>
      </c>
      <c r="J62" s="77">
        <v>0</v>
      </c>
      <c r="K62" s="77">
        <v>0</v>
      </c>
      <c r="L62" s="77">
        <v>0</v>
      </c>
      <c r="M62" s="77">
        <v>0</v>
      </c>
      <c r="N62" s="84">
        <v>0</v>
      </c>
      <c r="O62" s="84">
        <v>0</v>
      </c>
      <c r="P62" s="84">
        <v>0</v>
      </c>
      <c r="Q62" s="84">
        <v>0</v>
      </c>
      <c r="R62" s="84">
        <v>0</v>
      </c>
      <c r="S62" s="84">
        <v>0</v>
      </c>
      <c r="T62" s="84">
        <v>0</v>
      </c>
      <c r="U62" s="84"/>
      <c r="V62" s="84"/>
      <c r="W62" s="84"/>
      <c r="X62" s="84"/>
      <c r="Y62" s="84"/>
      <c r="Z62" s="86" t="s">
        <v>1120</v>
      </c>
    </row>
    <row r="63" spans="1:26">
      <c r="A63" s="86" t="s">
        <v>898</v>
      </c>
      <c r="B63" s="77">
        <v>0</v>
      </c>
      <c r="C63" s="77">
        <v>0</v>
      </c>
      <c r="D63" s="77">
        <v>0</v>
      </c>
      <c r="E63" s="77">
        <v>0</v>
      </c>
      <c r="F63" s="77">
        <v>0</v>
      </c>
      <c r="G63" s="77">
        <v>0</v>
      </c>
      <c r="H63" s="77">
        <v>0</v>
      </c>
      <c r="I63" s="77">
        <v>0</v>
      </c>
      <c r="J63" s="77">
        <v>0</v>
      </c>
      <c r="K63" s="77">
        <v>0</v>
      </c>
      <c r="L63" s="77">
        <v>0</v>
      </c>
      <c r="M63" s="77">
        <v>0</v>
      </c>
      <c r="N63" s="98">
        <v>0</v>
      </c>
      <c r="O63" s="98">
        <v>0</v>
      </c>
      <c r="P63" s="84">
        <v>0</v>
      </c>
      <c r="Q63" s="98">
        <v>0</v>
      </c>
      <c r="R63" s="98">
        <v>0</v>
      </c>
      <c r="S63" s="98">
        <v>0</v>
      </c>
      <c r="T63" s="98">
        <v>0</v>
      </c>
      <c r="U63" s="98"/>
      <c r="V63" s="98"/>
      <c r="W63" s="98"/>
      <c r="X63" s="98"/>
      <c r="Y63" s="98"/>
      <c r="Z63" s="86" t="s">
        <v>1118</v>
      </c>
    </row>
    <row r="64" spans="1:26">
      <c r="A64" s="85" t="s">
        <v>266</v>
      </c>
      <c r="B64" s="77">
        <v>0</v>
      </c>
      <c r="C64" s="77">
        <v>0</v>
      </c>
      <c r="D64" s="77">
        <v>0</v>
      </c>
      <c r="E64" s="77">
        <v>0</v>
      </c>
      <c r="F64" s="77">
        <v>0</v>
      </c>
      <c r="G64" s="77">
        <v>0</v>
      </c>
      <c r="H64" s="77">
        <v>0</v>
      </c>
      <c r="I64" s="77">
        <v>0</v>
      </c>
      <c r="J64" s="77">
        <v>0</v>
      </c>
      <c r="K64" s="77">
        <v>0</v>
      </c>
      <c r="L64" s="77">
        <v>0</v>
      </c>
      <c r="M64" s="77">
        <v>0</v>
      </c>
      <c r="N64" s="98">
        <v>0</v>
      </c>
      <c r="O64" s="98">
        <v>0</v>
      </c>
      <c r="P64" s="84">
        <v>0</v>
      </c>
      <c r="Q64" s="98">
        <v>0</v>
      </c>
      <c r="R64" s="98">
        <v>0</v>
      </c>
      <c r="S64" s="98">
        <v>0</v>
      </c>
      <c r="T64" s="98">
        <v>0</v>
      </c>
      <c r="U64" s="98"/>
      <c r="V64" s="98"/>
      <c r="W64" s="98"/>
      <c r="X64" s="98"/>
      <c r="Y64" s="98"/>
      <c r="Z64" s="85" t="s">
        <v>1156</v>
      </c>
    </row>
    <row r="65" spans="1:26">
      <c r="A65" s="86" t="s">
        <v>897</v>
      </c>
      <c r="B65" s="77">
        <v>0</v>
      </c>
      <c r="C65" s="77">
        <v>0</v>
      </c>
      <c r="D65" s="77">
        <v>0</v>
      </c>
      <c r="E65" s="77">
        <v>0</v>
      </c>
      <c r="F65" s="77">
        <v>0</v>
      </c>
      <c r="G65" s="77">
        <v>0</v>
      </c>
      <c r="H65" s="77">
        <v>0</v>
      </c>
      <c r="I65" s="77">
        <v>0</v>
      </c>
      <c r="J65" s="77">
        <v>0</v>
      </c>
      <c r="K65" s="77">
        <v>0</v>
      </c>
      <c r="L65" s="77">
        <v>0</v>
      </c>
      <c r="M65" s="77">
        <v>0</v>
      </c>
      <c r="N65" s="98">
        <v>0</v>
      </c>
      <c r="O65" s="98">
        <v>0</v>
      </c>
      <c r="P65" s="84">
        <v>0</v>
      </c>
      <c r="Q65" s="98">
        <v>0</v>
      </c>
      <c r="R65" s="98">
        <v>0</v>
      </c>
      <c r="S65" s="98">
        <v>0</v>
      </c>
      <c r="T65" s="98">
        <v>0</v>
      </c>
      <c r="U65" s="98"/>
      <c r="V65" s="98"/>
      <c r="W65" s="98"/>
      <c r="X65" s="98"/>
      <c r="Y65" s="98"/>
      <c r="Z65" s="86" t="s">
        <v>1120</v>
      </c>
    </row>
    <row r="66" spans="1:26">
      <c r="A66" s="86" t="s">
        <v>898</v>
      </c>
      <c r="B66" s="77">
        <v>0</v>
      </c>
      <c r="C66" s="77">
        <v>0</v>
      </c>
      <c r="D66" s="77">
        <v>0</v>
      </c>
      <c r="E66" s="77">
        <v>0</v>
      </c>
      <c r="F66" s="77">
        <v>0</v>
      </c>
      <c r="G66" s="77">
        <v>0</v>
      </c>
      <c r="H66" s="77">
        <v>0</v>
      </c>
      <c r="I66" s="77">
        <v>0</v>
      </c>
      <c r="J66" s="77">
        <v>0</v>
      </c>
      <c r="K66" s="77">
        <v>0</v>
      </c>
      <c r="L66" s="77">
        <v>0</v>
      </c>
      <c r="M66" s="77">
        <v>0</v>
      </c>
      <c r="N66" s="98">
        <v>0</v>
      </c>
      <c r="O66" s="98">
        <v>0</v>
      </c>
      <c r="P66" s="84">
        <v>0</v>
      </c>
      <c r="Q66" s="98">
        <v>0</v>
      </c>
      <c r="R66" s="98">
        <v>0</v>
      </c>
      <c r="S66" s="98">
        <v>0</v>
      </c>
      <c r="T66" s="98">
        <v>0</v>
      </c>
      <c r="U66" s="98"/>
      <c r="V66" s="98"/>
      <c r="W66" s="98"/>
      <c r="X66" s="98"/>
      <c r="Y66" s="98"/>
      <c r="Z66" s="86" t="s">
        <v>1118</v>
      </c>
    </row>
    <row r="67" spans="1:26">
      <c r="A67" s="85" t="s">
        <v>267</v>
      </c>
      <c r="B67" s="77">
        <v>0</v>
      </c>
      <c r="C67" s="77">
        <v>0</v>
      </c>
      <c r="D67" s="77">
        <v>0</v>
      </c>
      <c r="E67" s="77">
        <v>0</v>
      </c>
      <c r="F67" s="77">
        <v>0</v>
      </c>
      <c r="G67" s="77">
        <v>0</v>
      </c>
      <c r="H67" s="77">
        <v>0</v>
      </c>
      <c r="I67" s="77">
        <v>0</v>
      </c>
      <c r="J67" s="77">
        <v>0</v>
      </c>
      <c r="K67" s="77">
        <v>0</v>
      </c>
      <c r="L67" s="77">
        <v>0</v>
      </c>
      <c r="M67" s="77">
        <v>0</v>
      </c>
      <c r="N67" s="98">
        <v>0</v>
      </c>
      <c r="O67" s="98">
        <v>0</v>
      </c>
      <c r="P67" s="84">
        <v>0</v>
      </c>
      <c r="Q67" s="98">
        <v>0</v>
      </c>
      <c r="R67" s="98">
        <v>0</v>
      </c>
      <c r="S67" s="98">
        <v>0</v>
      </c>
      <c r="T67" s="98">
        <v>0</v>
      </c>
      <c r="U67" s="98"/>
      <c r="V67" s="98"/>
      <c r="W67" s="98"/>
      <c r="X67" s="98"/>
      <c r="Y67" s="98"/>
      <c r="Z67" s="85" t="s">
        <v>1155</v>
      </c>
    </row>
    <row r="68" spans="1:26">
      <c r="A68" s="86" t="s">
        <v>908</v>
      </c>
      <c r="B68" s="77">
        <v>0</v>
      </c>
      <c r="C68" s="77">
        <v>0</v>
      </c>
      <c r="D68" s="77">
        <v>0</v>
      </c>
      <c r="E68" s="77">
        <v>0</v>
      </c>
      <c r="F68" s="77">
        <v>0</v>
      </c>
      <c r="G68" s="77">
        <v>0</v>
      </c>
      <c r="H68" s="77">
        <v>0</v>
      </c>
      <c r="I68" s="77">
        <v>0</v>
      </c>
      <c r="J68" s="77">
        <v>0</v>
      </c>
      <c r="K68" s="77">
        <v>0</v>
      </c>
      <c r="L68" s="77">
        <v>0</v>
      </c>
      <c r="M68" s="77">
        <v>0</v>
      </c>
      <c r="N68" s="98">
        <v>0</v>
      </c>
      <c r="O68" s="98">
        <v>0</v>
      </c>
      <c r="P68" s="84">
        <v>0</v>
      </c>
      <c r="Q68" s="98">
        <v>0</v>
      </c>
      <c r="R68" s="98">
        <v>0</v>
      </c>
      <c r="S68" s="98">
        <v>0</v>
      </c>
      <c r="T68" s="98">
        <v>0</v>
      </c>
      <c r="U68" s="98"/>
      <c r="V68" s="98"/>
      <c r="W68" s="98"/>
      <c r="X68" s="98"/>
      <c r="Y68" s="98"/>
      <c r="Z68" s="86" t="s">
        <v>1120</v>
      </c>
    </row>
    <row r="69" spans="1:26">
      <c r="A69" s="86" t="s">
        <v>909</v>
      </c>
      <c r="B69" s="77">
        <v>0</v>
      </c>
      <c r="C69" s="77">
        <v>0</v>
      </c>
      <c r="D69" s="77">
        <v>0</v>
      </c>
      <c r="E69" s="77">
        <v>0</v>
      </c>
      <c r="F69" s="77">
        <v>0</v>
      </c>
      <c r="G69" s="77">
        <v>0</v>
      </c>
      <c r="H69" s="77">
        <v>0</v>
      </c>
      <c r="I69" s="77">
        <v>0</v>
      </c>
      <c r="J69" s="77">
        <v>0</v>
      </c>
      <c r="K69" s="77">
        <v>0</v>
      </c>
      <c r="L69" s="77">
        <v>0</v>
      </c>
      <c r="M69" s="77">
        <v>0</v>
      </c>
      <c r="N69" s="98">
        <v>0</v>
      </c>
      <c r="O69" s="98">
        <v>0</v>
      </c>
      <c r="P69" s="84">
        <v>0</v>
      </c>
      <c r="Q69" s="98">
        <v>0</v>
      </c>
      <c r="R69" s="98">
        <v>0</v>
      </c>
      <c r="S69" s="98">
        <v>0</v>
      </c>
      <c r="T69" s="98">
        <v>0</v>
      </c>
      <c r="U69" s="98"/>
      <c r="V69" s="98"/>
      <c r="W69" s="98"/>
      <c r="X69" s="98"/>
      <c r="Y69" s="98"/>
      <c r="Z69" s="86" t="s">
        <v>1118</v>
      </c>
    </row>
    <row r="70" spans="1:26">
      <c r="A70" s="85" t="s">
        <v>268</v>
      </c>
      <c r="B70" s="77">
        <v>0</v>
      </c>
      <c r="C70" s="77">
        <v>0</v>
      </c>
      <c r="D70" s="77">
        <v>0</v>
      </c>
      <c r="E70" s="77">
        <v>0</v>
      </c>
      <c r="F70" s="77">
        <v>0</v>
      </c>
      <c r="G70" s="77">
        <v>0</v>
      </c>
      <c r="H70" s="77">
        <v>0</v>
      </c>
      <c r="I70" s="77">
        <v>0</v>
      </c>
      <c r="J70" s="77">
        <v>0</v>
      </c>
      <c r="K70" s="77">
        <v>0</v>
      </c>
      <c r="L70" s="77">
        <v>0</v>
      </c>
      <c r="M70" s="77">
        <v>0</v>
      </c>
      <c r="N70" s="98">
        <v>0</v>
      </c>
      <c r="O70" s="98">
        <v>0</v>
      </c>
      <c r="P70" s="84">
        <v>0</v>
      </c>
      <c r="Q70" s="98">
        <v>0</v>
      </c>
      <c r="R70" s="98">
        <v>0</v>
      </c>
      <c r="S70" s="98">
        <v>0</v>
      </c>
      <c r="T70" s="98">
        <v>0</v>
      </c>
      <c r="U70" s="98"/>
      <c r="V70" s="98"/>
      <c r="W70" s="98"/>
      <c r="X70" s="98"/>
      <c r="Y70" s="98"/>
      <c r="Z70" s="85" t="s">
        <v>1153</v>
      </c>
    </row>
    <row r="71" spans="1:26">
      <c r="A71" s="85" t="s">
        <v>269</v>
      </c>
      <c r="B71" s="77">
        <v>0</v>
      </c>
      <c r="C71" s="77">
        <v>0</v>
      </c>
      <c r="D71" s="77">
        <v>0</v>
      </c>
      <c r="E71" s="77">
        <v>0</v>
      </c>
      <c r="F71" s="77">
        <v>0</v>
      </c>
      <c r="G71" s="77">
        <v>0</v>
      </c>
      <c r="H71" s="77">
        <v>0</v>
      </c>
      <c r="I71" s="77">
        <v>0</v>
      </c>
      <c r="J71" s="77">
        <v>0</v>
      </c>
      <c r="K71" s="77">
        <v>0</v>
      </c>
      <c r="L71" s="77">
        <v>0</v>
      </c>
      <c r="M71" s="77">
        <v>0</v>
      </c>
      <c r="N71" s="98">
        <v>0</v>
      </c>
      <c r="O71" s="98">
        <v>0</v>
      </c>
      <c r="P71" s="84">
        <v>0</v>
      </c>
      <c r="Q71" s="98">
        <v>0</v>
      </c>
      <c r="R71" s="98">
        <v>0</v>
      </c>
      <c r="S71" s="98">
        <v>0</v>
      </c>
      <c r="T71" s="98">
        <v>0</v>
      </c>
      <c r="U71" s="98"/>
      <c r="V71" s="98"/>
      <c r="W71" s="98"/>
      <c r="X71" s="98"/>
      <c r="Y71" s="98"/>
      <c r="Z71" s="85" t="s">
        <v>1152</v>
      </c>
    </row>
    <row r="72" spans="1:26">
      <c r="A72" s="85" t="s">
        <v>270</v>
      </c>
      <c r="B72" s="77">
        <f>SUM(B73:B74)</f>
        <v>7602.4273537050003</v>
      </c>
      <c r="C72" s="77">
        <f t="shared" ref="C72:N72" si="8">SUM(C73:C74)</f>
        <v>8119.0399965710003</v>
      </c>
      <c r="D72" s="77">
        <f t="shared" si="8"/>
        <v>8115.0638087370007</v>
      </c>
      <c r="E72" s="77">
        <f t="shared" si="8"/>
        <v>8738.6035617600992</v>
      </c>
      <c r="F72" s="77">
        <f t="shared" si="8"/>
        <v>8653.8073183477009</v>
      </c>
      <c r="G72" s="77">
        <f t="shared" si="8"/>
        <v>9190.4427348677</v>
      </c>
      <c r="H72" s="77">
        <f t="shared" si="8"/>
        <v>9098.0533913032014</v>
      </c>
      <c r="I72" s="77">
        <f t="shared" si="8"/>
        <v>9314.8068201527003</v>
      </c>
      <c r="J72" s="77">
        <f t="shared" si="8"/>
        <v>10030.144960040201</v>
      </c>
      <c r="K72" s="77">
        <f t="shared" si="8"/>
        <v>10138.5784165397</v>
      </c>
      <c r="L72" s="77">
        <f t="shared" si="8"/>
        <v>10262.9808224642</v>
      </c>
      <c r="M72" s="77">
        <f t="shared" si="8"/>
        <v>9949.1213952241997</v>
      </c>
      <c r="N72" s="77">
        <f t="shared" si="8"/>
        <v>10218.717001754307</v>
      </c>
      <c r="O72" s="77">
        <v>11097.273688496098</v>
      </c>
      <c r="P72" s="84">
        <v>11555.370748957805</v>
      </c>
      <c r="Q72" s="77">
        <v>11486.313847168305</v>
      </c>
      <c r="R72" s="77">
        <v>11646.694548815305</v>
      </c>
      <c r="S72" s="77">
        <v>11924.762331016806</v>
      </c>
      <c r="T72" s="77">
        <v>11836.17180633709</v>
      </c>
      <c r="U72" s="77"/>
      <c r="V72" s="77"/>
      <c r="W72" s="77"/>
      <c r="X72" s="77"/>
      <c r="Y72" s="77"/>
      <c r="Z72" s="85" t="s">
        <v>1151</v>
      </c>
    </row>
    <row r="73" spans="1:26">
      <c r="A73" s="86" t="s">
        <v>908</v>
      </c>
      <c r="B73" s="77">
        <v>3841.1175976640002</v>
      </c>
      <c r="C73" s="77">
        <v>4349.220914816</v>
      </c>
      <c r="D73" s="77">
        <v>4299.3592638010005</v>
      </c>
      <c r="E73" s="77">
        <v>4814.4790284120991</v>
      </c>
      <c r="F73" s="77">
        <v>4734.4847296857006</v>
      </c>
      <c r="G73" s="77">
        <v>5195.3918598417004</v>
      </c>
      <c r="H73" s="77">
        <v>5171.2751375587004</v>
      </c>
      <c r="I73" s="77">
        <v>5201.2322293587004</v>
      </c>
      <c r="J73" s="77">
        <v>5627.2964514157002</v>
      </c>
      <c r="K73" s="77">
        <v>6151.9795621517005</v>
      </c>
      <c r="L73" s="77">
        <v>6114.4850492362002</v>
      </c>
      <c r="M73" s="77">
        <v>5826.4349828641998</v>
      </c>
      <c r="N73" s="98">
        <v>6227.4298280003059</v>
      </c>
      <c r="O73" s="98">
        <v>7321.3347899740975</v>
      </c>
      <c r="P73" s="84">
        <v>7700.0045560058061</v>
      </c>
      <c r="Q73" s="98">
        <v>7813.5182213793059</v>
      </c>
      <c r="R73" s="98">
        <v>7926.9762896673055</v>
      </c>
      <c r="S73" s="98">
        <v>8350.7233013458062</v>
      </c>
      <c r="T73" s="98">
        <v>8347.4956857313064</v>
      </c>
      <c r="U73" s="98"/>
      <c r="V73" s="98"/>
      <c r="W73" s="98"/>
      <c r="X73" s="98"/>
      <c r="Y73" s="98"/>
      <c r="Z73" s="86" t="s">
        <v>1120</v>
      </c>
    </row>
    <row r="74" spans="1:26">
      <c r="A74" s="86" t="s">
        <v>909</v>
      </c>
      <c r="B74" s="77">
        <v>3761.3097560410001</v>
      </c>
      <c r="C74" s="77">
        <v>3769.8190817549998</v>
      </c>
      <c r="D74" s="77">
        <v>3815.7045449359998</v>
      </c>
      <c r="E74" s="77">
        <v>3924.1245333480001</v>
      </c>
      <c r="F74" s="77">
        <v>3919.3225886619998</v>
      </c>
      <c r="G74" s="77">
        <v>3995.0508750260001</v>
      </c>
      <c r="H74" s="77">
        <v>3926.7782537445</v>
      </c>
      <c r="I74" s="77">
        <v>4113.574590794</v>
      </c>
      <c r="J74" s="77">
        <v>4402.8485086245</v>
      </c>
      <c r="K74" s="77">
        <v>3986.5988543879998</v>
      </c>
      <c r="L74" s="77">
        <v>4148.495773228</v>
      </c>
      <c r="M74" s="77">
        <v>4122.6864123599998</v>
      </c>
      <c r="N74" s="98">
        <v>3991.2871737539999</v>
      </c>
      <c r="O74" s="98">
        <v>3775.9388985219998</v>
      </c>
      <c r="P74" s="84">
        <v>3855.3661929519999</v>
      </c>
      <c r="Q74" s="98">
        <v>3672.795625789</v>
      </c>
      <c r="R74" s="98">
        <v>3719.718259148</v>
      </c>
      <c r="S74" s="98">
        <v>3574.0390296710002</v>
      </c>
      <c r="T74" s="98">
        <v>3488.6761206057849</v>
      </c>
      <c r="U74" s="98"/>
      <c r="V74" s="98"/>
      <c r="W74" s="98"/>
      <c r="X74" s="98"/>
      <c r="Y74" s="98"/>
      <c r="Z74" s="86" t="s">
        <v>1118</v>
      </c>
    </row>
    <row r="75" spans="1:26" s="97" customFormat="1">
      <c r="A75" s="83" t="s">
        <v>1301</v>
      </c>
      <c r="B75" s="95">
        <f>B76+B79</f>
        <v>680.0120755236901</v>
      </c>
      <c r="C75" s="95">
        <f t="shared" ref="C75:N75" si="9">C76+C79</f>
        <v>706.54338966809996</v>
      </c>
      <c r="D75" s="95">
        <f t="shared" si="9"/>
        <v>774.16432459169005</v>
      </c>
      <c r="E75" s="95">
        <f t="shared" si="9"/>
        <v>205.62230616035998</v>
      </c>
      <c r="F75" s="95">
        <f t="shared" si="9"/>
        <v>336.84402051676</v>
      </c>
      <c r="G75" s="95">
        <f t="shared" si="9"/>
        <v>382.32568333546999</v>
      </c>
      <c r="H75" s="95">
        <f t="shared" si="9"/>
        <v>522.72135460089862</v>
      </c>
      <c r="I75" s="95">
        <f t="shared" si="9"/>
        <v>612.89679138862164</v>
      </c>
      <c r="J75" s="95">
        <f t="shared" si="9"/>
        <v>702.14269731910281</v>
      </c>
      <c r="K75" s="95">
        <f t="shared" si="9"/>
        <v>709.991894527</v>
      </c>
      <c r="L75" s="95">
        <f t="shared" si="9"/>
        <v>852.01259225199999</v>
      </c>
      <c r="M75" s="95">
        <f t="shared" si="9"/>
        <v>1187.9092378053838</v>
      </c>
      <c r="N75" s="95">
        <f t="shared" si="9"/>
        <v>1215.8026124965118</v>
      </c>
      <c r="O75" s="95">
        <v>340.75325220572057</v>
      </c>
      <c r="P75" s="84">
        <v>394.97326725272058</v>
      </c>
      <c r="Q75" s="95">
        <v>435.20040974608855</v>
      </c>
      <c r="R75" s="95">
        <v>564.22758521208846</v>
      </c>
      <c r="S75" s="95">
        <v>659.49964656972054</v>
      </c>
      <c r="T75" s="95">
        <v>708.96982196548731</v>
      </c>
      <c r="U75" s="95"/>
      <c r="V75" s="95"/>
      <c r="W75" s="95"/>
      <c r="X75" s="95"/>
      <c r="Y75" s="95"/>
      <c r="Z75" s="83" t="s">
        <v>973</v>
      </c>
    </row>
    <row r="76" spans="1:26">
      <c r="A76" s="85" t="s">
        <v>1302</v>
      </c>
      <c r="B76" s="77">
        <f>SUM(B77:B78)</f>
        <v>0</v>
      </c>
      <c r="C76" s="77">
        <f t="shared" ref="C76:N76" si="10">SUM(C77:C78)</f>
        <v>0</v>
      </c>
      <c r="D76" s="77">
        <f t="shared" si="10"/>
        <v>0</v>
      </c>
      <c r="E76" s="77">
        <f t="shared" si="10"/>
        <v>0</v>
      </c>
      <c r="F76" s="77">
        <f t="shared" si="10"/>
        <v>0</v>
      </c>
      <c r="G76" s="77">
        <f t="shared" si="10"/>
        <v>0</v>
      </c>
      <c r="H76" s="77">
        <f t="shared" si="10"/>
        <v>0</v>
      </c>
      <c r="I76" s="77">
        <f t="shared" si="10"/>
        <v>0</v>
      </c>
      <c r="J76" s="77">
        <f t="shared" si="10"/>
        <v>0</v>
      </c>
      <c r="K76" s="77">
        <f t="shared" si="10"/>
        <v>0</v>
      </c>
      <c r="L76" s="77">
        <f t="shared" si="10"/>
        <v>0</v>
      </c>
      <c r="M76" s="77">
        <f t="shared" si="10"/>
        <v>300</v>
      </c>
      <c r="N76" s="77">
        <f t="shared" si="10"/>
        <v>300</v>
      </c>
      <c r="O76" s="77">
        <v>300</v>
      </c>
      <c r="P76" s="84">
        <v>300</v>
      </c>
      <c r="Q76" s="77">
        <v>300</v>
      </c>
      <c r="R76" s="77">
        <v>300</v>
      </c>
      <c r="S76" s="77">
        <v>300</v>
      </c>
      <c r="T76" s="77">
        <v>300</v>
      </c>
      <c r="U76" s="77"/>
      <c r="V76" s="77"/>
      <c r="W76" s="77"/>
      <c r="X76" s="77"/>
      <c r="Y76" s="77"/>
      <c r="Z76" s="85" t="s">
        <v>1389</v>
      </c>
    </row>
    <row r="77" spans="1:26">
      <c r="A77" s="86" t="s">
        <v>250</v>
      </c>
      <c r="B77" s="77">
        <v>0</v>
      </c>
      <c r="C77" s="77">
        <v>0</v>
      </c>
      <c r="D77" s="77">
        <v>0</v>
      </c>
      <c r="E77" s="77">
        <v>0</v>
      </c>
      <c r="F77" s="77">
        <v>0</v>
      </c>
      <c r="G77" s="77">
        <v>0</v>
      </c>
      <c r="H77" s="77">
        <v>0</v>
      </c>
      <c r="I77" s="77">
        <v>0</v>
      </c>
      <c r="J77" s="77">
        <v>0</v>
      </c>
      <c r="K77" s="77">
        <v>0</v>
      </c>
      <c r="L77" s="77">
        <v>0</v>
      </c>
      <c r="M77" s="77">
        <v>300</v>
      </c>
      <c r="N77" s="98">
        <v>300</v>
      </c>
      <c r="O77" s="98">
        <v>300</v>
      </c>
      <c r="P77" s="84">
        <v>300</v>
      </c>
      <c r="Q77" s="98">
        <v>300</v>
      </c>
      <c r="R77" s="98">
        <v>300</v>
      </c>
      <c r="S77" s="98">
        <v>300</v>
      </c>
      <c r="T77" s="98">
        <v>300</v>
      </c>
      <c r="U77" s="98"/>
      <c r="V77" s="98"/>
      <c r="W77" s="98"/>
      <c r="X77" s="98"/>
      <c r="Y77" s="98"/>
      <c r="Z77" s="86" t="s">
        <v>1120</v>
      </c>
    </row>
    <row r="78" spans="1:26">
      <c r="A78" s="86" t="s">
        <v>251</v>
      </c>
      <c r="B78" s="77">
        <v>0</v>
      </c>
      <c r="C78" s="77">
        <v>0</v>
      </c>
      <c r="D78" s="77">
        <v>0</v>
      </c>
      <c r="E78" s="77">
        <v>0</v>
      </c>
      <c r="F78" s="77">
        <v>0</v>
      </c>
      <c r="G78" s="77">
        <v>0</v>
      </c>
      <c r="H78" s="77">
        <v>0</v>
      </c>
      <c r="I78" s="77">
        <v>0</v>
      </c>
      <c r="J78" s="77">
        <v>0</v>
      </c>
      <c r="K78" s="77">
        <v>0</v>
      </c>
      <c r="L78" s="77">
        <v>0</v>
      </c>
      <c r="M78" s="77">
        <v>0</v>
      </c>
      <c r="N78" s="98">
        <v>0</v>
      </c>
      <c r="O78" s="98">
        <v>0</v>
      </c>
      <c r="P78" s="84">
        <v>0</v>
      </c>
      <c r="Q78" s="98">
        <v>0</v>
      </c>
      <c r="R78" s="98">
        <v>0</v>
      </c>
      <c r="S78" s="98">
        <v>0</v>
      </c>
      <c r="T78" s="98">
        <v>0</v>
      </c>
      <c r="U78" s="98"/>
      <c r="V78" s="98"/>
      <c r="W78" s="98"/>
      <c r="X78" s="98"/>
      <c r="Y78" s="98"/>
      <c r="Z78" s="86" t="s">
        <v>1118</v>
      </c>
    </row>
    <row r="79" spans="1:26">
      <c r="A79" s="85" t="s">
        <v>1303</v>
      </c>
      <c r="B79" s="77">
        <f>SUM(B80:B82)</f>
        <v>680.0120755236901</v>
      </c>
      <c r="C79" s="77">
        <f t="shared" ref="C79:N79" si="11">SUM(C80:C82)</f>
        <v>706.54338966809996</v>
      </c>
      <c r="D79" s="77">
        <f t="shared" si="11"/>
        <v>774.16432459169005</v>
      </c>
      <c r="E79" s="77">
        <f t="shared" si="11"/>
        <v>205.62230616035998</v>
      </c>
      <c r="F79" s="77">
        <f t="shared" si="11"/>
        <v>336.84402051676</v>
      </c>
      <c r="G79" s="77">
        <f t="shared" si="11"/>
        <v>382.32568333546999</v>
      </c>
      <c r="H79" s="77">
        <f t="shared" si="11"/>
        <v>522.72135460089862</v>
      </c>
      <c r="I79" s="77">
        <f t="shared" si="11"/>
        <v>612.89679138862164</v>
      </c>
      <c r="J79" s="77">
        <f t="shared" si="11"/>
        <v>702.14269731910281</v>
      </c>
      <c r="K79" s="77">
        <f t="shared" si="11"/>
        <v>709.991894527</v>
      </c>
      <c r="L79" s="77">
        <f t="shared" si="11"/>
        <v>852.01259225199999</v>
      </c>
      <c r="M79" s="77">
        <f t="shared" si="11"/>
        <v>887.9092378053839</v>
      </c>
      <c r="N79" s="77">
        <f t="shared" si="11"/>
        <v>915.80261249651176</v>
      </c>
      <c r="O79" s="77">
        <v>40.753252205720599</v>
      </c>
      <c r="P79" s="84">
        <v>94.973267252720589</v>
      </c>
      <c r="Q79" s="77">
        <v>135.20040974608855</v>
      </c>
      <c r="R79" s="77">
        <v>264.22758521208851</v>
      </c>
      <c r="S79" s="77">
        <v>359.4996465697206</v>
      </c>
      <c r="T79" s="77">
        <v>408.96982196548726</v>
      </c>
      <c r="U79" s="77"/>
      <c r="V79" s="77"/>
      <c r="W79" s="77"/>
      <c r="X79" s="77"/>
      <c r="Y79" s="77"/>
      <c r="Z79" s="85" t="s">
        <v>1391</v>
      </c>
    </row>
    <row r="80" spans="1:26">
      <c r="A80" s="86" t="s">
        <v>911</v>
      </c>
      <c r="B80" s="77">
        <v>606.09717777900005</v>
      </c>
      <c r="C80" s="77">
        <v>606.09717777909998</v>
      </c>
      <c r="D80" s="77">
        <v>606.09717777900005</v>
      </c>
      <c r="E80" s="77">
        <v>0</v>
      </c>
      <c r="F80" s="77">
        <v>0</v>
      </c>
      <c r="G80" s="77">
        <v>0</v>
      </c>
      <c r="H80" s="77">
        <v>0</v>
      </c>
      <c r="I80" s="77">
        <v>0</v>
      </c>
      <c r="J80" s="77">
        <v>0</v>
      </c>
      <c r="K80" s="77">
        <v>0</v>
      </c>
      <c r="L80" s="77">
        <v>0</v>
      </c>
      <c r="M80" s="77">
        <v>0</v>
      </c>
      <c r="N80" s="98">
        <v>833.5163445505118</v>
      </c>
      <c r="O80" s="98">
        <v>-49.378760658279404</v>
      </c>
      <c r="P80" s="84">
        <v>-49.378760658279404</v>
      </c>
      <c r="Q80" s="98">
        <v>-49.378760656911453</v>
      </c>
      <c r="R80" s="98">
        <v>-49.37876065691146</v>
      </c>
      <c r="S80" s="98">
        <v>-49.378760658279404</v>
      </c>
      <c r="T80" s="98">
        <v>0</v>
      </c>
      <c r="U80" s="98"/>
      <c r="V80" s="98"/>
      <c r="W80" s="98"/>
      <c r="X80" s="98"/>
      <c r="Y80" s="98"/>
      <c r="Z80" s="86" t="s">
        <v>1392</v>
      </c>
    </row>
    <row r="81" spans="1:26">
      <c r="A81" s="86" t="s">
        <v>912</v>
      </c>
      <c r="B81" s="77">
        <v>0</v>
      </c>
      <c r="C81" s="77">
        <v>0</v>
      </c>
      <c r="D81" s="77">
        <v>0</v>
      </c>
      <c r="E81" s="77">
        <v>0</v>
      </c>
      <c r="F81" s="77">
        <v>0</v>
      </c>
      <c r="G81" s="77">
        <v>0</v>
      </c>
      <c r="H81" s="77">
        <v>0</v>
      </c>
      <c r="I81" s="77">
        <v>0</v>
      </c>
      <c r="J81" s="77">
        <v>0</v>
      </c>
      <c r="K81" s="77">
        <v>0</v>
      </c>
      <c r="L81" s="77">
        <v>0</v>
      </c>
      <c r="M81" s="77">
        <v>0</v>
      </c>
      <c r="N81" s="98">
        <v>0</v>
      </c>
      <c r="O81" s="98">
        <v>0</v>
      </c>
      <c r="P81" s="84">
        <v>0</v>
      </c>
      <c r="Q81" s="98">
        <v>0</v>
      </c>
      <c r="R81" s="98">
        <v>0</v>
      </c>
      <c r="S81" s="98">
        <v>0</v>
      </c>
      <c r="T81" s="98">
        <v>-49.378760657512743</v>
      </c>
      <c r="U81" s="98"/>
      <c r="V81" s="98"/>
      <c r="W81" s="98"/>
      <c r="X81" s="98"/>
      <c r="Y81" s="98"/>
      <c r="Z81" s="86" t="s">
        <v>1393</v>
      </c>
    </row>
    <row r="82" spans="1:26">
      <c r="A82" s="86" t="s">
        <v>913</v>
      </c>
      <c r="B82" s="77">
        <v>73.914897744690009</v>
      </c>
      <c r="C82" s="77">
        <v>100.446211889</v>
      </c>
      <c r="D82" s="77">
        <v>168.06714681269</v>
      </c>
      <c r="E82" s="77">
        <v>205.62230616035998</v>
      </c>
      <c r="F82" s="77">
        <v>336.84402051676</v>
      </c>
      <c r="G82" s="77">
        <v>382.32568333546999</v>
      </c>
      <c r="H82" s="77">
        <v>522.72135460089862</v>
      </c>
      <c r="I82" s="77">
        <v>612.89679138862164</v>
      </c>
      <c r="J82" s="77">
        <v>702.14269731910281</v>
      </c>
      <c r="K82" s="77">
        <v>709.991894527</v>
      </c>
      <c r="L82" s="77">
        <v>852.01259225199999</v>
      </c>
      <c r="M82" s="77">
        <v>887.9092378053839</v>
      </c>
      <c r="N82" s="98">
        <v>82.286267945999995</v>
      </c>
      <c r="O82" s="98">
        <v>90.132012864000004</v>
      </c>
      <c r="P82" s="84">
        <v>144.35202791099999</v>
      </c>
      <c r="Q82" s="98">
        <v>184.57917040300001</v>
      </c>
      <c r="R82" s="98">
        <v>313.60634586899999</v>
      </c>
      <c r="S82" s="98">
        <v>408.87840722800001</v>
      </c>
      <c r="T82" s="98">
        <v>458.34858262300003</v>
      </c>
      <c r="U82" s="98"/>
      <c r="V82" s="98"/>
      <c r="W82" s="98"/>
      <c r="X82" s="98"/>
      <c r="Y82" s="98"/>
      <c r="Z82" s="86" t="s">
        <v>1154</v>
      </c>
    </row>
    <row r="83" spans="1:26" s="97" customFormat="1" ht="9.75" thickBot="1">
      <c r="A83" s="94" t="s">
        <v>271</v>
      </c>
      <c r="B83" s="95">
        <f>B75+B47</f>
        <v>8282.4394292286906</v>
      </c>
      <c r="C83" s="95">
        <f t="shared" ref="C83:N83" si="12">C75+C47</f>
        <v>8825.5833862391009</v>
      </c>
      <c r="D83" s="95">
        <f t="shared" si="12"/>
        <v>8889.2281333286901</v>
      </c>
      <c r="E83" s="95">
        <f t="shared" si="12"/>
        <v>8944.2258679204588</v>
      </c>
      <c r="F83" s="95">
        <f t="shared" si="12"/>
        <v>8990.6513388644616</v>
      </c>
      <c r="G83" s="95">
        <f t="shared" si="12"/>
        <v>9572.7684182031699</v>
      </c>
      <c r="H83" s="95">
        <f t="shared" si="12"/>
        <v>9620.7747459041002</v>
      </c>
      <c r="I83" s="95">
        <f t="shared" si="12"/>
        <v>9927.7036115413212</v>
      </c>
      <c r="J83" s="95">
        <f t="shared" si="12"/>
        <v>10732.287657359304</v>
      </c>
      <c r="K83" s="95">
        <f t="shared" si="12"/>
        <v>10848.5703110667</v>
      </c>
      <c r="L83" s="95">
        <f t="shared" si="12"/>
        <v>11114.9934147162</v>
      </c>
      <c r="M83" s="95">
        <f t="shared" si="12"/>
        <v>11137.030633029583</v>
      </c>
      <c r="N83" s="95">
        <f t="shared" si="12"/>
        <v>11434.519614250818</v>
      </c>
      <c r="O83" s="95">
        <v>11438.026940701819</v>
      </c>
      <c r="P83" s="84">
        <v>11950.344016210525</v>
      </c>
      <c r="Q83" s="95">
        <v>11921.514256914392</v>
      </c>
      <c r="R83" s="95">
        <v>12210.922134027393</v>
      </c>
      <c r="S83" s="95">
        <v>12584.261977586526</v>
      </c>
      <c r="T83" s="95">
        <v>12545.141628302577</v>
      </c>
      <c r="U83" s="95"/>
      <c r="V83" s="95"/>
      <c r="W83" s="95"/>
      <c r="X83" s="95"/>
      <c r="Y83" s="95"/>
      <c r="Z83" s="94" t="s">
        <v>1150</v>
      </c>
    </row>
    <row r="84" spans="1:26" ht="9.75" thickBot="1">
      <c r="A84" s="605"/>
      <c r="B84" s="605"/>
      <c r="C84" s="605"/>
      <c r="D84" s="605"/>
      <c r="E84" s="605"/>
      <c r="F84" s="605"/>
      <c r="G84" s="605"/>
      <c r="H84" s="605"/>
      <c r="I84" s="605"/>
      <c r="J84" s="605"/>
      <c r="K84" s="605"/>
      <c r="L84" s="605"/>
      <c r="M84" s="605"/>
      <c r="N84" s="573"/>
      <c r="O84" s="435"/>
      <c r="P84" s="499"/>
      <c r="Q84" s="499"/>
      <c r="R84" s="499"/>
      <c r="S84" s="499"/>
      <c r="T84" s="499"/>
      <c r="U84" s="499"/>
      <c r="V84" s="499"/>
      <c r="W84" s="499"/>
      <c r="X84" s="499"/>
      <c r="Y84" s="499"/>
      <c r="Z84" s="20"/>
    </row>
    <row r="88" spans="1:26">
      <c r="B88" s="100">
        <f>B46-B83</f>
        <v>-8.3673512563109398E-11</v>
      </c>
      <c r="C88" s="100">
        <f t="shared" ref="C88:Q88" si="13">C46-C83</f>
        <v>2.4010660126805305E-10</v>
      </c>
      <c r="D88" s="100">
        <f t="shared" si="13"/>
        <v>-2.5829649530351162E-10</v>
      </c>
      <c r="E88" s="100">
        <f t="shared" si="13"/>
        <v>-3.2378011383116245E-10</v>
      </c>
      <c r="F88" s="100">
        <f t="shared" si="13"/>
        <v>-4.7111825551837683E-10</v>
      </c>
      <c r="G88" s="100">
        <f t="shared" si="13"/>
        <v>1.8007995095103979E-10</v>
      </c>
      <c r="H88" s="100">
        <f t="shared" si="13"/>
        <v>-1.9281287677586079E-10</v>
      </c>
      <c r="I88" s="100">
        <f t="shared" si="13"/>
        <v>-4.4383341446518898E-10</v>
      </c>
      <c r="J88" s="100">
        <f>J46-J83</f>
        <v>119.16784669865592</v>
      </c>
      <c r="K88" s="100">
        <f t="shared" si="13"/>
        <v>-8.9130480773746967E-11</v>
      </c>
      <c r="L88" s="100">
        <f t="shared" si="13"/>
        <v>-6.184563972055912E-10</v>
      </c>
      <c r="M88" s="100">
        <f t="shared" si="13"/>
        <v>0</v>
      </c>
      <c r="N88" s="100">
        <f t="shared" si="13"/>
        <v>1.9826984498649836E-10</v>
      </c>
      <c r="O88" s="100">
        <f t="shared" si="13"/>
        <v>-2.8740032576024532E-10</v>
      </c>
      <c r="P88" s="100">
        <f t="shared" si="13"/>
        <v>3.9108272176235914E-10</v>
      </c>
      <c r="Q88" s="100">
        <f t="shared" si="13"/>
        <v>-7.4032868724316359E-10</v>
      </c>
      <c r="R88" s="100"/>
      <c r="S88" s="100"/>
      <c r="T88" s="100"/>
      <c r="U88" s="100"/>
      <c r="V88" s="100"/>
      <c r="W88" s="100"/>
      <c r="X88" s="100"/>
      <c r="Y88" s="100"/>
    </row>
  </sheetData>
  <customSheetViews>
    <customSheetView guid="{A346EDBB-8F5D-48AE-8CF0-8B5C084A1557}" showGridLines="0">
      <selection activeCell="Z3" sqref="Z1:AA1048576"/>
      <pageMargins left="0.7" right="0.7" top="0.75" bottom="0.75" header="0.3" footer="0.3"/>
      <pageSetup orientation="portrait" r:id="rId1"/>
    </customSheetView>
    <customSheetView guid="{EB4FEB82-7273-415B-B402-8EEA020F8842}" showGridLines="0">
      <selection activeCell="O3" sqref="O1:O104857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B244C660-12F9-4318-BC78-56058D4EBF22}" showGridLines="0">
      <selection activeCell="O3" sqref="O1:O1048576"/>
      <pageMargins left="0.7" right="0.7" top="0.75" bottom="0.75" header="0.3" footer="0.3"/>
      <pageSetup orientation="portrait" r:id="rId5"/>
    </customSheetView>
  </customSheetViews>
  <mergeCells count="3">
    <mergeCell ref="A1:Z1"/>
    <mergeCell ref="A2:Z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68"/>
  <sheetViews>
    <sheetView workbookViewId="0">
      <selection activeCell="B3" sqref="B1:G1048576"/>
    </sheetView>
  </sheetViews>
  <sheetFormatPr defaultColWidth="9.140625" defaultRowHeight="9"/>
  <cols>
    <col min="1" max="1" width="31.7109375" style="68" bestFit="1" customWidth="1"/>
    <col min="2" max="2" width="5.42578125" style="68" bestFit="1" customWidth="1"/>
    <col min="3" max="3" width="6.140625" style="68" bestFit="1" customWidth="1"/>
    <col min="4" max="4" width="6" style="68" bestFit="1" customWidth="1"/>
    <col min="5" max="5" width="5.85546875" style="68" bestFit="1" customWidth="1"/>
    <col min="6" max="6" width="6.28515625" style="68" bestFit="1" customWidth="1"/>
    <col min="7" max="7" width="6.140625" style="68" bestFit="1" customWidth="1"/>
    <col min="8" max="8" width="5.85546875" style="68" bestFit="1" customWidth="1"/>
    <col min="9" max="9" width="6" style="68" bestFit="1" customWidth="1"/>
    <col min="10" max="10" width="6.140625" style="68" bestFit="1" customWidth="1"/>
    <col min="11" max="11" width="5.85546875" style="68" bestFit="1" customWidth="1"/>
    <col min="12" max="12" width="6.28515625" style="68" bestFit="1" customWidth="1"/>
    <col min="13" max="13" width="5.85546875" style="68" bestFit="1" customWidth="1"/>
    <col min="14" max="14" width="5.140625" style="68" customWidth="1"/>
    <col min="15" max="15" width="38.28515625" style="428" bestFit="1" customWidth="1"/>
    <col min="16" max="16" width="7" style="68" customWidth="1"/>
    <col min="17" max="16384" width="9.140625" style="68"/>
  </cols>
  <sheetData>
    <row r="1" spans="1:16" s="364" customFormat="1" ht="12.75">
      <c r="A1" s="582" t="s">
        <v>1072</v>
      </c>
      <c r="B1" s="582"/>
      <c r="C1" s="582"/>
      <c r="D1" s="582"/>
      <c r="E1" s="582"/>
      <c r="F1" s="582"/>
      <c r="G1" s="582"/>
      <c r="H1" s="582"/>
      <c r="I1" s="582"/>
      <c r="J1" s="582"/>
      <c r="K1" s="582"/>
      <c r="L1" s="582"/>
      <c r="M1" s="582"/>
      <c r="N1" s="582"/>
      <c r="O1" s="582"/>
    </row>
    <row r="2" spans="1:16" s="365" customFormat="1" ht="12.75">
      <c r="A2" s="591" t="s">
        <v>1371</v>
      </c>
      <c r="B2" s="591"/>
      <c r="C2" s="591"/>
      <c r="D2" s="591"/>
      <c r="E2" s="591"/>
      <c r="F2" s="591"/>
      <c r="G2" s="591"/>
      <c r="H2" s="591"/>
      <c r="I2" s="591"/>
      <c r="J2" s="591"/>
      <c r="K2" s="591"/>
      <c r="L2" s="591"/>
      <c r="M2" s="591"/>
      <c r="N2" s="591"/>
      <c r="O2" s="591"/>
    </row>
    <row r="3" spans="1:16" s="69" customFormat="1" ht="9.75" thickBot="1">
      <c r="A3" s="44"/>
      <c r="B3" s="44"/>
      <c r="C3" s="44"/>
      <c r="D3" s="44"/>
      <c r="E3" s="44"/>
      <c r="F3" s="44"/>
      <c r="G3" s="44"/>
      <c r="H3" s="44"/>
      <c r="I3" s="44"/>
      <c r="J3" s="44"/>
      <c r="K3" s="44"/>
      <c r="L3" s="44"/>
      <c r="M3" s="44"/>
      <c r="N3" s="44"/>
      <c r="O3" s="429"/>
    </row>
    <row r="4" spans="1:16" ht="9.75" thickBot="1">
      <c r="A4" s="45" t="s">
        <v>6</v>
      </c>
      <c r="B4" s="46">
        <v>42186</v>
      </c>
      <c r="C4" s="46">
        <v>42217</v>
      </c>
      <c r="D4" s="46">
        <v>42248</v>
      </c>
      <c r="E4" s="46">
        <v>42278</v>
      </c>
      <c r="F4" s="45" t="s">
        <v>7</v>
      </c>
      <c r="G4" s="46">
        <v>42339</v>
      </c>
      <c r="H4" s="46">
        <v>42370</v>
      </c>
      <c r="I4" s="46">
        <v>42401</v>
      </c>
      <c r="J4" s="46">
        <v>42430</v>
      </c>
      <c r="K4" s="46">
        <v>42461</v>
      </c>
      <c r="L4" s="46">
        <v>42491</v>
      </c>
      <c r="M4" s="46">
        <v>42522</v>
      </c>
      <c r="N4" s="46">
        <v>42552</v>
      </c>
      <c r="O4" s="101" t="s">
        <v>354</v>
      </c>
    </row>
    <row r="5" spans="1:16">
      <c r="A5" s="23" t="s">
        <v>272</v>
      </c>
      <c r="B5" s="74"/>
      <c r="C5" s="73"/>
      <c r="D5" s="73"/>
      <c r="E5" s="73"/>
      <c r="F5" s="73"/>
      <c r="G5" s="73"/>
      <c r="H5" s="75"/>
      <c r="I5" s="79"/>
      <c r="J5" s="79"/>
      <c r="K5" s="79"/>
      <c r="L5" s="79"/>
      <c r="M5" s="79"/>
      <c r="N5" s="79"/>
      <c r="O5" s="153" t="s">
        <v>1304</v>
      </c>
    </row>
    <row r="6" spans="1:16">
      <c r="A6" s="23" t="s">
        <v>1376</v>
      </c>
      <c r="B6" s="78"/>
      <c r="C6" s="77"/>
      <c r="D6" s="77"/>
      <c r="E6" s="77"/>
      <c r="F6" s="77"/>
      <c r="G6" s="77"/>
      <c r="H6" s="79"/>
      <c r="I6" s="79"/>
      <c r="J6" s="79"/>
      <c r="K6" s="79"/>
      <c r="L6" s="79"/>
      <c r="M6" s="79"/>
      <c r="N6" s="79"/>
      <c r="O6" s="153" t="s">
        <v>1397</v>
      </c>
    </row>
    <row r="7" spans="1:16">
      <c r="A7" s="23" t="s">
        <v>273</v>
      </c>
      <c r="B7" s="78"/>
      <c r="C7" s="77"/>
      <c r="D7" s="77"/>
      <c r="E7" s="77"/>
      <c r="F7" s="77"/>
      <c r="G7" s="77"/>
      <c r="H7" s="79"/>
      <c r="I7" s="79"/>
      <c r="J7" s="79"/>
      <c r="K7" s="79"/>
      <c r="L7" s="79"/>
      <c r="M7" s="79"/>
      <c r="N7" s="79"/>
      <c r="O7" s="153" t="s">
        <v>1305</v>
      </c>
    </row>
    <row r="8" spans="1:16">
      <c r="A8" s="23" t="s">
        <v>274</v>
      </c>
      <c r="B8" s="76">
        <v>418.7718988213652</v>
      </c>
      <c r="C8" s="76">
        <v>483.5516046507127</v>
      </c>
      <c r="D8" s="76">
        <v>542.53508432812828</v>
      </c>
      <c r="E8" s="76">
        <v>615.6967576832119</v>
      </c>
      <c r="F8" s="76">
        <v>682.73855855573902</v>
      </c>
      <c r="G8" s="76">
        <v>770.87450502777006</v>
      </c>
      <c r="H8" s="76">
        <v>80.056193769606011</v>
      </c>
      <c r="I8" s="76">
        <v>154.051813287622</v>
      </c>
      <c r="J8" s="76">
        <v>237.74233502075597</v>
      </c>
      <c r="K8" s="76">
        <v>314.74074302745157</v>
      </c>
      <c r="L8" s="76">
        <v>401.39178977101221</v>
      </c>
      <c r="M8" s="76">
        <v>449.29959471308996</v>
      </c>
      <c r="N8" s="76">
        <v>539.82276535718222</v>
      </c>
      <c r="O8" s="149" t="s">
        <v>1306</v>
      </c>
      <c r="P8" s="426"/>
    </row>
    <row r="9" spans="1:16">
      <c r="A9" s="23" t="s">
        <v>275</v>
      </c>
      <c r="B9" s="77">
        <v>255.60175812003521</v>
      </c>
      <c r="C9" s="77">
        <v>295.07440412204272</v>
      </c>
      <c r="D9" s="77">
        <v>338.61802931842823</v>
      </c>
      <c r="E9" s="77">
        <v>385.65761637801188</v>
      </c>
      <c r="F9" s="77">
        <v>429.36246098412903</v>
      </c>
      <c r="G9" s="77">
        <v>472.23810337001004</v>
      </c>
      <c r="H9" s="79">
        <v>52.623833136216007</v>
      </c>
      <c r="I9" s="79">
        <v>101.98688640165201</v>
      </c>
      <c r="J9" s="79">
        <v>160.275508282456</v>
      </c>
      <c r="K9" s="79">
        <v>212.58914906906162</v>
      </c>
      <c r="L9" s="79">
        <v>275.16381211951222</v>
      </c>
      <c r="M9" s="79">
        <v>300.66156982223998</v>
      </c>
      <c r="N9" s="79">
        <v>366.75820023300219</v>
      </c>
      <c r="O9" s="150" t="s">
        <v>1120</v>
      </c>
      <c r="P9" s="426"/>
    </row>
    <row r="10" spans="1:16">
      <c r="A10" s="23" t="s">
        <v>276</v>
      </c>
      <c r="B10" s="77">
        <v>163.17014070133001</v>
      </c>
      <c r="C10" s="77">
        <v>188.47720052866998</v>
      </c>
      <c r="D10" s="77">
        <v>203.91705500969999</v>
      </c>
      <c r="E10" s="77">
        <v>230.03914130520002</v>
      </c>
      <c r="F10" s="77">
        <v>253.37609757161002</v>
      </c>
      <c r="G10" s="77">
        <v>298.63640165775996</v>
      </c>
      <c r="H10" s="79">
        <v>27.432360633390001</v>
      </c>
      <c r="I10" s="79">
        <v>52.064926885970003</v>
      </c>
      <c r="J10" s="79">
        <v>77.466826738299986</v>
      </c>
      <c r="K10" s="79">
        <v>102.15159395839</v>
      </c>
      <c r="L10" s="79">
        <v>126.2279776515</v>
      </c>
      <c r="M10" s="79">
        <v>148.63802489085001</v>
      </c>
      <c r="N10" s="79">
        <v>173.06456512418001</v>
      </c>
      <c r="O10" s="150" t="s">
        <v>1118</v>
      </c>
      <c r="P10" s="426"/>
    </row>
    <row r="11" spans="1:16">
      <c r="A11" s="23" t="s">
        <v>277</v>
      </c>
      <c r="B11" s="77">
        <v>0</v>
      </c>
      <c r="C11" s="77">
        <v>0</v>
      </c>
      <c r="D11" s="77">
        <v>0</v>
      </c>
      <c r="E11" s="77">
        <v>0</v>
      </c>
      <c r="F11" s="77">
        <v>0</v>
      </c>
      <c r="G11" s="77">
        <v>0</v>
      </c>
      <c r="H11" s="77">
        <v>0</v>
      </c>
      <c r="I11" s="77">
        <v>0</v>
      </c>
      <c r="J11" s="77">
        <v>0</v>
      </c>
      <c r="K11" s="77">
        <v>0</v>
      </c>
      <c r="L11" s="77">
        <v>0</v>
      </c>
      <c r="M11" s="77">
        <v>0</v>
      </c>
      <c r="N11" s="77">
        <v>0</v>
      </c>
      <c r="O11" s="149" t="s">
        <v>1307</v>
      </c>
      <c r="P11" s="426"/>
    </row>
    <row r="12" spans="1:16">
      <c r="A12" s="23" t="s">
        <v>275</v>
      </c>
      <c r="B12" s="77">
        <v>0</v>
      </c>
      <c r="C12" s="77">
        <v>0</v>
      </c>
      <c r="D12" s="77">
        <v>0</v>
      </c>
      <c r="E12" s="77">
        <v>0</v>
      </c>
      <c r="F12" s="77">
        <v>0</v>
      </c>
      <c r="G12" s="77">
        <v>0</v>
      </c>
      <c r="H12" s="79">
        <v>0</v>
      </c>
      <c r="I12" s="79">
        <v>0</v>
      </c>
      <c r="J12" s="79">
        <v>0</v>
      </c>
      <c r="K12" s="79">
        <v>0</v>
      </c>
      <c r="L12" s="79">
        <v>0</v>
      </c>
      <c r="M12" s="79">
        <v>0</v>
      </c>
      <c r="N12" s="79">
        <v>0</v>
      </c>
      <c r="O12" s="150" t="s">
        <v>1120</v>
      </c>
      <c r="P12" s="426"/>
    </row>
    <row r="13" spans="1:16">
      <c r="A13" s="23" t="s">
        <v>276</v>
      </c>
      <c r="B13" s="77">
        <v>0</v>
      </c>
      <c r="C13" s="77">
        <v>0</v>
      </c>
      <c r="D13" s="77">
        <v>0</v>
      </c>
      <c r="E13" s="77">
        <v>0</v>
      </c>
      <c r="F13" s="77">
        <v>0</v>
      </c>
      <c r="G13" s="77">
        <v>0</v>
      </c>
      <c r="H13" s="79">
        <v>0</v>
      </c>
      <c r="I13" s="79">
        <v>0</v>
      </c>
      <c r="J13" s="79">
        <v>0</v>
      </c>
      <c r="K13" s="79">
        <v>0</v>
      </c>
      <c r="L13" s="79">
        <v>0</v>
      </c>
      <c r="M13" s="79">
        <v>0</v>
      </c>
      <c r="N13" s="79">
        <v>0</v>
      </c>
      <c r="O13" s="150" t="s">
        <v>1118</v>
      </c>
      <c r="P13" s="426"/>
    </row>
    <row r="14" spans="1:16">
      <c r="A14" s="23" t="s">
        <v>278</v>
      </c>
      <c r="B14" s="77">
        <v>0</v>
      </c>
      <c r="C14" s="77">
        <v>0</v>
      </c>
      <c r="D14" s="77">
        <v>0</v>
      </c>
      <c r="E14" s="77">
        <v>0</v>
      </c>
      <c r="F14" s="77">
        <v>0</v>
      </c>
      <c r="G14" s="77">
        <v>0</v>
      </c>
      <c r="H14" s="77">
        <v>0</v>
      </c>
      <c r="I14" s="77">
        <v>0</v>
      </c>
      <c r="J14" s="77">
        <v>0</v>
      </c>
      <c r="K14" s="77">
        <v>0</v>
      </c>
      <c r="L14" s="77">
        <v>0</v>
      </c>
      <c r="M14" s="77">
        <v>0</v>
      </c>
      <c r="N14" s="77">
        <v>0</v>
      </c>
      <c r="O14" s="149" t="s">
        <v>1308</v>
      </c>
      <c r="P14" s="426"/>
    </row>
    <row r="15" spans="1:16">
      <c r="A15" s="23" t="s">
        <v>275</v>
      </c>
      <c r="B15" s="77">
        <v>0</v>
      </c>
      <c r="C15" s="77">
        <v>0</v>
      </c>
      <c r="D15" s="77">
        <v>0</v>
      </c>
      <c r="E15" s="77">
        <v>0</v>
      </c>
      <c r="F15" s="77">
        <v>0</v>
      </c>
      <c r="G15" s="77">
        <v>0</v>
      </c>
      <c r="H15" s="79">
        <v>0</v>
      </c>
      <c r="I15" s="79">
        <v>0</v>
      </c>
      <c r="J15" s="79">
        <v>0</v>
      </c>
      <c r="K15" s="79">
        <v>0</v>
      </c>
      <c r="L15" s="79">
        <v>0</v>
      </c>
      <c r="M15" s="79">
        <v>0</v>
      </c>
      <c r="N15" s="79">
        <v>0</v>
      </c>
      <c r="O15" s="150" t="s">
        <v>1120</v>
      </c>
      <c r="P15" s="426"/>
    </row>
    <row r="16" spans="1:16">
      <c r="A16" s="23" t="s">
        <v>276</v>
      </c>
      <c r="B16" s="77">
        <v>0</v>
      </c>
      <c r="C16" s="77">
        <v>0</v>
      </c>
      <c r="D16" s="77">
        <v>0</v>
      </c>
      <c r="E16" s="77">
        <v>0</v>
      </c>
      <c r="F16" s="77">
        <v>0</v>
      </c>
      <c r="G16" s="77">
        <v>0</v>
      </c>
      <c r="H16" s="79">
        <v>0</v>
      </c>
      <c r="I16" s="79">
        <v>0</v>
      </c>
      <c r="J16" s="79">
        <v>0</v>
      </c>
      <c r="K16" s="79">
        <v>0</v>
      </c>
      <c r="L16" s="79">
        <v>0</v>
      </c>
      <c r="M16" s="79">
        <v>0</v>
      </c>
      <c r="N16" s="79">
        <v>0</v>
      </c>
      <c r="O16" s="150" t="s">
        <v>1118</v>
      </c>
      <c r="P16" s="426"/>
    </row>
    <row r="17" spans="1:16">
      <c r="A17" s="23" t="s">
        <v>279</v>
      </c>
      <c r="B17" s="77">
        <v>418.7718988213652</v>
      </c>
      <c r="C17" s="77">
        <v>483.5516046507127</v>
      </c>
      <c r="D17" s="77">
        <v>542.53508432812828</v>
      </c>
      <c r="E17" s="77">
        <v>615.6967576832119</v>
      </c>
      <c r="F17" s="77">
        <v>682.73855855573902</v>
      </c>
      <c r="G17" s="77">
        <v>770.87450502777006</v>
      </c>
      <c r="H17" s="77">
        <v>80.056193769606011</v>
      </c>
      <c r="I17" s="77">
        <v>154.051813287622</v>
      </c>
      <c r="J17" s="77">
        <v>237.74233502075597</v>
      </c>
      <c r="K17" s="77">
        <v>314.74074302745157</v>
      </c>
      <c r="L17" s="77">
        <v>401.39178977101221</v>
      </c>
      <c r="M17" s="77">
        <v>449.29959471308996</v>
      </c>
      <c r="N17" s="77">
        <v>539.82276535718222</v>
      </c>
      <c r="O17" s="149" t="s">
        <v>1309</v>
      </c>
      <c r="P17" s="426"/>
    </row>
    <row r="18" spans="1:16">
      <c r="A18" s="23" t="s">
        <v>280</v>
      </c>
      <c r="B18" s="77"/>
      <c r="C18" s="77"/>
      <c r="D18" s="77"/>
      <c r="E18" s="77"/>
      <c r="F18" s="77"/>
      <c r="G18" s="77"/>
      <c r="H18" s="79"/>
      <c r="I18" s="79">
        <v>0</v>
      </c>
      <c r="J18" s="79">
        <v>0</v>
      </c>
      <c r="K18" s="79">
        <v>0</v>
      </c>
      <c r="L18" s="79">
        <v>0</v>
      </c>
      <c r="M18" s="79">
        <v>0</v>
      </c>
      <c r="N18" s="79">
        <v>0</v>
      </c>
      <c r="O18" s="153" t="s">
        <v>1310</v>
      </c>
      <c r="P18" s="426"/>
    </row>
    <row r="19" spans="1:16">
      <c r="A19" s="23" t="s">
        <v>281</v>
      </c>
      <c r="B19" s="77">
        <v>0</v>
      </c>
      <c r="C19" s="77">
        <v>0</v>
      </c>
      <c r="D19" s="77">
        <v>0</v>
      </c>
      <c r="E19" s="77">
        <v>0</v>
      </c>
      <c r="F19" s="77">
        <v>0</v>
      </c>
      <c r="G19" s="77">
        <v>0</v>
      </c>
      <c r="H19" s="77">
        <v>0</v>
      </c>
      <c r="I19" s="77">
        <v>0</v>
      </c>
      <c r="J19" s="77">
        <v>0</v>
      </c>
      <c r="K19" s="77">
        <v>0</v>
      </c>
      <c r="L19" s="77">
        <v>0</v>
      </c>
      <c r="M19" s="77">
        <v>0</v>
      </c>
      <c r="N19" s="77">
        <v>0</v>
      </c>
      <c r="O19" s="149" t="s">
        <v>1311</v>
      </c>
      <c r="P19" s="426"/>
    </row>
    <row r="20" spans="1:16">
      <c r="A20" s="23" t="s">
        <v>275</v>
      </c>
      <c r="B20" s="77">
        <v>0</v>
      </c>
      <c r="C20" s="77">
        <v>0</v>
      </c>
      <c r="D20" s="77">
        <v>0</v>
      </c>
      <c r="E20" s="77">
        <v>0</v>
      </c>
      <c r="F20" s="77">
        <v>0</v>
      </c>
      <c r="G20" s="77">
        <v>0</v>
      </c>
      <c r="H20" s="79">
        <v>0</v>
      </c>
      <c r="I20" s="79">
        <v>0</v>
      </c>
      <c r="J20" s="79">
        <v>0</v>
      </c>
      <c r="K20" s="79">
        <v>0</v>
      </c>
      <c r="L20" s="79">
        <v>0</v>
      </c>
      <c r="M20" s="79">
        <v>0</v>
      </c>
      <c r="N20" s="79">
        <v>0</v>
      </c>
      <c r="O20" s="150" t="s">
        <v>1120</v>
      </c>
      <c r="P20" s="426"/>
    </row>
    <row r="21" spans="1:16">
      <c r="A21" s="23" t="s">
        <v>276</v>
      </c>
      <c r="B21" s="77">
        <v>0</v>
      </c>
      <c r="C21" s="77">
        <v>0</v>
      </c>
      <c r="D21" s="77">
        <v>0</v>
      </c>
      <c r="E21" s="77">
        <v>0</v>
      </c>
      <c r="F21" s="77">
        <v>0</v>
      </c>
      <c r="G21" s="77">
        <v>0</v>
      </c>
      <c r="H21" s="79">
        <v>0</v>
      </c>
      <c r="I21" s="79">
        <v>0</v>
      </c>
      <c r="J21" s="79">
        <v>0</v>
      </c>
      <c r="K21" s="79">
        <v>0</v>
      </c>
      <c r="L21" s="79">
        <v>0</v>
      </c>
      <c r="M21" s="79">
        <v>0</v>
      </c>
      <c r="N21" s="79">
        <v>0</v>
      </c>
      <c r="O21" s="150" t="s">
        <v>1118</v>
      </c>
      <c r="P21" s="426"/>
    </row>
    <row r="22" spans="1:16">
      <c r="A22" s="23" t="s">
        <v>282</v>
      </c>
      <c r="B22" s="77">
        <v>0</v>
      </c>
      <c r="C22" s="77">
        <v>0</v>
      </c>
      <c r="D22" s="77">
        <v>0</v>
      </c>
      <c r="E22" s="77">
        <v>0</v>
      </c>
      <c r="F22" s="77">
        <v>0</v>
      </c>
      <c r="G22" s="77">
        <v>0</v>
      </c>
      <c r="H22" s="77">
        <v>0</v>
      </c>
      <c r="I22" s="77">
        <v>0</v>
      </c>
      <c r="J22" s="77">
        <v>0</v>
      </c>
      <c r="K22" s="77">
        <v>0</v>
      </c>
      <c r="L22" s="77">
        <v>0</v>
      </c>
      <c r="M22" s="77">
        <v>0</v>
      </c>
      <c r="N22" s="77">
        <v>0</v>
      </c>
      <c r="O22" s="149" t="s">
        <v>1312</v>
      </c>
      <c r="P22" s="426"/>
    </row>
    <row r="23" spans="1:16">
      <c r="A23" s="23" t="s">
        <v>275</v>
      </c>
      <c r="B23" s="77">
        <v>0</v>
      </c>
      <c r="C23" s="77">
        <v>0</v>
      </c>
      <c r="D23" s="77">
        <v>0</v>
      </c>
      <c r="E23" s="77">
        <v>0</v>
      </c>
      <c r="F23" s="77">
        <v>0</v>
      </c>
      <c r="G23" s="77">
        <v>0</v>
      </c>
      <c r="H23" s="79">
        <v>0</v>
      </c>
      <c r="I23" s="79">
        <v>0</v>
      </c>
      <c r="J23" s="79">
        <v>0</v>
      </c>
      <c r="K23" s="79">
        <v>0</v>
      </c>
      <c r="L23" s="79">
        <v>0</v>
      </c>
      <c r="M23" s="79">
        <v>0</v>
      </c>
      <c r="N23" s="79">
        <v>0</v>
      </c>
      <c r="O23" s="150" t="s">
        <v>1120</v>
      </c>
      <c r="P23" s="426"/>
    </row>
    <row r="24" spans="1:16">
      <c r="A24" s="23" t="s">
        <v>276</v>
      </c>
      <c r="B24" s="77">
        <v>0</v>
      </c>
      <c r="C24" s="77">
        <v>0</v>
      </c>
      <c r="D24" s="77">
        <v>0</v>
      </c>
      <c r="E24" s="77">
        <v>0</v>
      </c>
      <c r="F24" s="77">
        <v>0</v>
      </c>
      <c r="G24" s="77">
        <v>0</v>
      </c>
      <c r="H24" s="79">
        <v>0</v>
      </c>
      <c r="I24" s="79">
        <v>0</v>
      </c>
      <c r="J24" s="79">
        <v>0</v>
      </c>
      <c r="K24" s="79">
        <v>0</v>
      </c>
      <c r="L24" s="79">
        <v>0</v>
      </c>
      <c r="M24" s="79">
        <v>0</v>
      </c>
      <c r="N24" s="79">
        <v>0</v>
      </c>
      <c r="O24" s="150" t="s">
        <v>1118</v>
      </c>
      <c r="P24" s="426"/>
    </row>
    <row r="25" spans="1:16">
      <c r="A25" s="23" t="s">
        <v>283</v>
      </c>
      <c r="B25" s="77">
        <v>0</v>
      </c>
      <c r="C25" s="77">
        <v>0</v>
      </c>
      <c r="D25" s="77">
        <v>0</v>
      </c>
      <c r="E25" s="77">
        <v>0</v>
      </c>
      <c r="F25" s="77">
        <v>0</v>
      </c>
      <c r="G25" s="77">
        <v>0</v>
      </c>
      <c r="H25" s="77">
        <v>0</v>
      </c>
      <c r="I25" s="77">
        <v>0</v>
      </c>
      <c r="J25" s="77">
        <v>0</v>
      </c>
      <c r="K25" s="77">
        <v>0</v>
      </c>
      <c r="L25" s="77">
        <v>0</v>
      </c>
      <c r="M25" s="77">
        <v>0</v>
      </c>
      <c r="N25" s="77">
        <v>0</v>
      </c>
      <c r="O25" s="149" t="s">
        <v>1313</v>
      </c>
      <c r="P25" s="426"/>
    </row>
    <row r="26" spans="1:16">
      <c r="A26" s="23" t="s">
        <v>284</v>
      </c>
      <c r="B26" s="77">
        <v>418.7718988213652</v>
      </c>
      <c r="C26" s="77">
        <v>483.5516046507127</v>
      </c>
      <c r="D26" s="77">
        <v>542.53508432812828</v>
      </c>
      <c r="E26" s="77">
        <v>615.6967576832119</v>
      </c>
      <c r="F26" s="77">
        <v>682.73855855573902</v>
      </c>
      <c r="G26" s="77">
        <v>770.87450502777006</v>
      </c>
      <c r="H26" s="77">
        <v>80.056193769606011</v>
      </c>
      <c r="I26" s="77">
        <v>154.051813287622</v>
      </c>
      <c r="J26" s="77">
        <v>237.74233502075597</v>
      </c>
      <c r="K26" s="77">
        <v>314.74074302745157</v>
      </c>
      <c r="L26" s="77">
        <v>401.39178977101221</v>
      </c>
      <c r="M26" s="77">
        <v>449.29959471308996</v>
      </c>
      <c r="N26" s="77">
        <v>539.82276535718222</v>
      </c>
      <c r="O26" s="153" t="s">
        <v>1314</v>
      </c>
      <c r="P26" s="426"/>
    </row>
    <row r="27" spans="1:16">
      <c r="A27" s="23" t="s">
        <v>1377</v>
      </c>
      <c r="B27" s="77"/>
      <c r="C27" s="77"/>
      <c r="D27" s="77"/>
      <c r="E27" s="77"/>
      <c r="F27" s="77"/>
      <c r="G27" s="77"/>
      <c r="H27" s="79"/>
      <c r="I27" s="79">
        <v>0</v>
      </c>
      <c r="J27" s="79">
        <v>0</v>
      </c>
      <c r="K27" s="79">
        <v>0</v>
      </c>
      <c r="L27" s="79">
        <v>0</v>
      </c>
      <c r="M27" s="79">
        <v>0</v>
      </c>
      <c r="N27" s="79">
        <v>0</v>
      </c>
      <c r="O27" s="153" t="s">
        <v>1398</v>
      </c>
      <c r="P27" s="426"/>
    </row>
    <row r="28" spans="1:16">
      <c r="A28" s="23" t="s">
        <v>1378</v>
      </c>
      <c r="B28" s="77">
        <v>0</v>
      </c>
      <c r="C28" s="77">
        <v>0</v>
      </c>
      <c r="D28" s="77">
        <v>0</v>
      </c>
      <c r="E28" s="77">
        <v>0</v>
      </c>
      <c r="F28" s="77">
        <v>0</v>
      </c>
      <c r="G28" s="77">
        <v>0</v>
      </c>
      <c r="H28" s="77">
        <v>0</v>
      </c>
      <c r="I28" s="77">
        <v>0</v>
      </c>
      <c r="J28" s="77">
        <v>0</v>
      </c>
      <c r="K28" s="77">
        <v>0</v>
      </c>
      <c r="L28" s="77">
        <v>0</v>
      </c>
      <c r="M28" s="77">
        <v>0</v>
      </c>
      <c r="N28" s="77">
        <v>0</v>
      </c>
      <c r="O28" s="149" t="s">
        <v>1399</v>
      </c>
      <c r="P28" s="426"/>
    </row>
    <row r="29" spans="1:16">
      <c r="A29" s="23" t="s">
        <v>285</v>
      </c>
      <c r="B29" s="77">
        <v>0</v>
      </c>
      <c r="C29" s="77">
        <v>0</v>
      </c>
      <c r="D29" s="77">
        <v>0</v>
      </c>
      <c r="E29" s="77">
        <v>0</v>
      </c>
      <c r="F29" s="77">
        <v>0</v>
      </c>
      <c r="G29" s="77">
        <v>0</v>
      </c>
      <c r="H29" s="79">
        <v>0</v>
      </c>
      <c r="I29" s="79">
        <v>0</v>
      </c>
      <c r="J29" s="79">
        <v>0</v>
      </c>
      <c r="K29" s="79">
        <v>0</v>
      </c>
      <c r="L29" s="79">
        <v>0</v>
      </c>
      <c r="M29" s="79">
        <v>0</v>
      </c>
      <c r="N29" s="79">
        <v>0</v>
      </c>
      <c r="O29" s="150" t="s">
        <v>1120</v>
      </c>
      <c r="P29" s="426"/>
    </row>
    <row r="30" spans="1:16">
      <c r="A30" s="23" t="s">
        <v>286</v>
      </c>
      <c r="B30" s="77">
        <v>0</v>
      </c>
      <c r="C30" s="77">
        <v>0</v>
      </c>
      <c r="D30" s="77">
        <v>0</v>
      </c>
      <c r="E30" s="77">
        <v>0</v>
      </c>
      <c r="F30" s="77">
        <v>0</v>
      </c>
      <c r="G30" s="77">
        <v>0</v>
      </c>
      <c r="H30" s="79">
        <v>0</v>
      </c>
      <c r="I30" s="79">
        <v>0</v>
      </c>
      <c r="J30" s="79">
        <v>0</v>
      </c>
      <c r="K30" s="79">
        <v>0</v>
      </c>
      <c r="L30" s="79">
        <v>0</v>
      </c>
      <c r="M30" s="79">
        <v>0</v>
      </c>
      <c r="N30" s="79">
        <v>0</v>
      </c>
      <c r="O30" s="150" t="s">
        <v>1118</v>
      </c>
      <c r="P30" s="426"/>
    </row>
    <row r="31" spans="1:16">
      <c r="A31" s="23" t="s">
        <v>1379</v>
      </c>
      <c r="B31" s="77">
        <v>0</v>
      </c>
      <c r="C31" s="77">
        <v>0</v>
      </c>
      <c r="D31" s="77">
        <v>0</v>
      </c>
      <c r="E31" s="77">
        <v>0</v>
      </c>
      <c r="F31" s="77">
        <v>0</v>
      </c>
      <c r="G31" s="77">
        <v>0</v>
      </c>
      <c r="H31" s="77">
        <v>0</v>
      </c>
      <c r="I31" s="77">
        <v>0</v>
      </c>
      <c r="J31" s="77">
        <v>0</v>
      </c>
      <c r="K31" s="77">
        <v>0</v>
      </c>
      <c r="L31" s="77">
        <v>0</v>
      </c>
      <c r="M31" s="77">
        <v>0</v>
      </c>
      <c r="N31" s="77">
        <v>0</v>
      </c>
      <c r="O31" s="149" t="s">
        <v>1400</v>
      </c>
      <c r="P31" s="426"/>
    </row>
    <row r="32" spans="1:16">
      <c r="A32" s="23" t="s">
        <v>285</v>
      </c>
      <c r="B32" s="77">
        <v>0</v>
      </c>
      <c r="C32" s="77">
        <v>0</v>
      </c>
      <c r="D32" s="77">
        <v>0</v>
      </c>
      <c r="E32" s="77">
        <v>0</v>
      </c>
      <c r="F32" s="77">
        <v>0</v>
      </c>
      <c r="G32" s="77">
        <v>0</v>
      </c>
      <c r="H32" s="79">
        <v>0</v>
      </c>
      <c r="I32" s="79">
        <v>0</v>
      </c>
      <c r="J32" s="79">
        <v>0</v>
      </c>
      <c r="K32" s="79">
        <v>0</v>
      </c>
      <c r="L32" s="79">
        <v>0</v>
      </c>
      <c r="M32" s="79">
        <v>0</v>
      </c>
      <c r="N32" s="79">
        <v>0</v>
      </c>
      <c r="O32" s="150" t="s">
        <v>1120</v>
      </c>
      <c r="P32" s="426"/>
    </row>
    <row r="33" spans="1:16">
      <c r="A33" s="23" t="s">
        <v>287</v>
      </c>
      <c r="B33" s="77">
        <v>0</v>
      </c>
      <c r="C33" s="77">
        <v>0</v>
      </c>
      <c r="D33" s="77">
        <v>0</v>
      </c>
      <c r="E33" s="77">
        <v>0</v>
      </c>
      <c r="F33" s="77">
        <v>0</v>
      </c>
      <c r="G33" s="77">
        <v>0</v>
      </c>
      <c r="H33" s="79">
        <v>0</v>
      </c>
      <c r="I33" s="79">
        <v>0</v>
      </c>
      <c r="J33" s="79">
        <v>0</v>
      </c>
      <c r="K33" s="79">
        <v>0</v>
      </c>
      <c r="L33" s="79">
        <v>0</v>
      </c>
      <c r="M33" s="79">
        <v>0</v>
      </c>
      <c r="N33" s="79">
        <v>0</v>
      </c>
      <c r="O33" s="150" t="s">
        <v>1118</v>
      </c>
      <c r="P33" s="426"/>
    </row>
    <row r="34" spans="1:16">
      <c r="A34" s="23" t="s">
        <v>288</v>
      </c>
      <c r="B34" s="77">
        <v>0</v>
      </c>
      <c r="C34" s="77">
        <v>0</v>
      </c>
      <c r="D34" s="77">
        <v>0</v>
      </c>
      <c r="E34" s="77">
        <v>0</v>
      </c>
      <c r="F34" s="77">
        <v>0</v>
      </c>
      <c r="G34" s="77">
        <v>0</v>
      </c>
      <c r="H34" s="77">
        <v>0</v>
      </c>
      <c r="I34" s="77">
        <v>0</v>
      </c>
      <c r="J34" s="77">
        <v>0</v>
      </c>
      <c r="K34" s="77">
        <v>0</v>
      </c>
      <c r="L34" s="77">
        <v>0</v>
      </c>
      <c r="M34" s="77">
        <v>0</v>
      </c>
      <c r="N34" s="77">
        <v>0</v>
      </c>
      <c r="O34" s="153" t="s">
        <v>1401</v>
      </c>
      <c r="P34" s="426"/>
    </row>
    <row r="35" spans="1:16">
      <c r="A35" s="23" t="s">
        <v>1380</v>
      </c>
      <c r="B35" s="77"/>
      <c r="C35" s="77"/>
      <c r="D35" s="77"/>
      <c r="E35" s="77"/>
      <c r="F35" s="77"/>
      <c r="G35" s="77"/>
      <c r="H35" s="79"/>
      <c r="I35" s="79">
        <v>0</v>
      </c>
      <c r="J35" s="79">
        <v>0</v>
      </c>
      <c r="K35" s="79">
        <v>0</v>
      </c>
      <c r="L35" s="79">
        <v>0</v>
      </c>
      <c r="M35" s="79">
        <v>0</v>
      </c>
      <c r="N35" s="79">
        <v>0</v>
      </c>
      <c r="O35" s="153" t="s">
        <v>1402</v>
      </c>
      <c r="P35" s="426"/>
    </row>
    <row r="36" spans="1:16">
      <c r="A36" s="23" t="s">
        <v>1381</v>
      </c>
      <c r="B36" s="77">
        <v>0</v>
      </c>
      <c r="C36" s="77">
        <v>0</v>
      </c>
      <c r="D36" s="77">
        <v>0</v>
      </c>
      <c r="E36" s="77">
        <v>0</v>
      </c>
      <c r="F36" s="77">
        <v>0</v>
      </c>
      <c r="G36" s="77">
        <v>0</v>
      </c>
      <c r="H36" s="77">
        <v>0</v>
      </c>
      <c r="I36" s="77">
        <v>0</v>
      </c>
      <c r="J36" s="77">
        <v>0</v>
      </c>
      <c r="K36" s="77">
        <v>0</v>
      </c>
      <c r="L36" s="77">
        <v>0</v>
      </c>
      <c r="M36" s="77">
        <v>0</v>
      </c>
      <c r="N36" s="77">
        <v>0</v>
      </c>
      <c r="O36" s="149" t="s">
        <v>1403</v>
      </c>
      <c r="P36" s="426"/>
    </row>
    <row r="37" spans="1:16">
      <c r="A37" s="23" t="s">
        <v>289</v>
      </c>
      <c r="B37" s="77">
        <v>0</v>
      </c>
      <c r="C37" s="77">
        <v>0</v>
      </c>
      <c r="D37" s="77">
        <v>0</v>
      </c>
      <c r="E37" s="77">
        <v>0</v>
      </c>
      <c r="F37" s="77">
        <v>0</v>
      </c>
      <c r="G37" s="77">
        <v>0</v>
      </c>
      <c r="H37" s="79">
        <v>0</v>
      </c>
      <c r="I37" s="79">
        <v>0</v>
      </c>
      <c r="J37" s="79">
        <v>0</v>
      </c>
      <c r="K37" s="79">
        <v>0</v>
      </c>
      <c r="L37" s="79">
        <v>0</v>
      </c>
      <c r="M37" s="79">
        <v>0</v>
      </c>
      <c r="N37" s="79">
        <v>0</v>
      </c>
      <c r="O37" s="150" t="s">
        <v>1120</v>
      </c>
      <c r="P37" s="426"/>
    </row>
    <row r="38" spans="1:16">
      <c r="A38" s="23" t="s">
        <v>286</v>
      </c>
      <c r="B38" s="77">
        <v>0</v>
      </c>
      <c r="C38" s="77">
        <v>0</v>
      </c>
      <c r="D38" s="77">
        <v>0</v>
      </c>
      <c r="E38" s="77">
        <v>0</v>
      </c>
      <c r="F38" s="77">
        <v>0</v>
      </c>
      <c r="G38" s="77">
        <v>0</v>
      </c>
      <c r="H38" s="79">
        <v>0</v>
      </c>
      <c r="I38" s="79">
        <v>0</v>
      </c>
      <c r="J38" s="79">
        <v>0</v>
      </c>
      <c r="K38" s="79">
        <v>0</v>
      </c>
      <c r="L38" s="79">
        <v>0</v>
      </c>
      <c r="M38" s="79">
        <v>0</v>
      </c>
      <c r="N38" s="79">
        <v>0</v>
      </c>
      <c r="O38" s="150" t="s">
        <v>1118</v>
      </c>
      <c r="P38" s="426"/>
    </row>
    <row r="39" spans="1:16">
      <c r="A39" s="23" t="s">
        <v>1382</v>
      </c>
      <c r="B39" s="77">
        <v>0</v>
      </c>
      <c r="C39" s="77">
        <v>0</v>
      </c>
      <c r="D39" s="77">
        <v>0</v>
      </c>
      <c r="E39" s="77">
        <v>0</v>
      </c>
      <c r="F39" s="77">
        <v>0</v>
      </c>
      <c r="G39" s="77">
        <v>0</v>
      </c>
      <c r="H39" s="77">
        <v>0</v>
      </c>
      <c r="I39" s="77">
        <v>0</v>
      </c>
      <c r="J39" s="77">
        <v>0</v>
      </c>
      <c r="K39" s="77">
        <v>0</v>
      </c>
      <c r="L39" s="77">
        <v>0</v>
      </c>
      <c r="M39" s="77">
        <v>0</v>
      </c>
      <c r="N39" s="77">
        <v>0</v>
      </c>
      <c r="O39" s="149" t="s">
        <v>1404</v>
      </c>
      <c r="P39" s="426"/>
    </row>
    <row r="40" spans="1:16">
      <c r="A40" s="23" t="s">
        <v>289</v>
      </c>
      <c r="B40" s="77">
        <v>0</v>
      </c>
      <c r="C40" s="77">
        <v>0</v>
      </c>
      <c r="D40" s="77">
        <v>0</v>
      </c>
      <c r="E40" s="77">
        <v>0</v>
      </c>
      <c r="F40" s="77">
        <v>0</v>
      </c>
      <c r="G40" s="77">
        <v>0</v>
      </c>
      <c r="H40" s="79">
        <v>0</v>
      </c>
      <c r="I40" s="79">
        <v>0</v>
      </c>
      <c r="J40" s="79">
        <v>0</v>
      </c>
      <c r="K40" s="79">
        <v>0</v>
      </c>
      <c r="L40" s="79">
        <v>0</v>
      </c>
      <c r="M40" s="79">
        <v>0</v>
      </c>
      <c r="N40" s="79">
        <v>0</v>
      </c>
      <c r="O40" s="150" t="s">
        <v>1120</v>
      </c>
      <c r="P40" s="426"/>
    </row>
    <row r="41" spans="1:16">
      <c r="A41" s="23" t="s">
        <v>286</v>
      </c>
      <c r="B41" s="77">
        <v>0</v>
      </c>
      <c r="C41" s="77">
        <v>0</v>
      </c>
      <c r="D41" s="77">
        <v>0</v>
      </c>
      <c r="E41" s="77">
        <v>0</v>
      </c>
      <c r="F41" s="77">
        <v>0</v>
      </c>
      <c r="G41" s="77">
        <v>0</v>
      </c>
      <c r="H41" s="79">
        <v>0</v>
      </c>
      <c r="I41" s="79">
        <v>0</v>
      </c>
      <c r="J41" s="79">
        <v>0</v>
      </c>
      <c r="K41" s="79">
        <v>0</v>
      </c>
      <c r="L41" s="79">
        <v>0</v>
      </c>
      <c r="M41" s="79">
        <v>0</v>
      </c>
      <c r="N41" s="79">
        <v>0</v>
      </c>
      <c r="O41" s="150" t="s">
        <v>1118</v>
      </c>
      <c r="P41" s="426"/>
    </row>
    <row r="42" spans="1:16">
      <c r="A42" s="23" t="s">
        <v>1405</v>
      </c>
      <c r="B42" s="77">
        <v>108.46829302543</v>
      </c>
      <c r="C42" s="77">
        <v>145.58082265081998</v>
      </c>
      <c r="D42" s="77">
        <v>195.46985669263</v>
      </c>
      <c r="E42" s="77">
        <v>126.16880712087001</v>
      </c>
      <c r="F42" s="77">
        <v>149.665522506</v>
      </c>
      <c r="G42" s="77">
        <v>137.31233397015001</v>
      </c>
      <c r="H42" s="77">
        <v>1.8739495797100001</v>
      </c>
      <c r="I42" s="77">
        <v>-44.50494038507</v>
      </c>
      <c r="J42" s="77">
        <v>-58.663263520139999</v>
      </c>
      <c r="K42" s="77">
        <v>-70.959656206689999</v>
      </c>
      <c r="L42" s="77">
        <v>-17.485650494150001</v>
      </c>
      <c r="M42" s="77">
        <v>-50.238197622039991</v>
      </c>
      <c r="N42" s="77">
        <v>-59.11292571317</v>
      </c>
      <c r="O42" s="149" t="s">
        <v>1406</v>
      </c>
      <c r="P42" s="426"/>
    </row>
    <row r="43" spans="1:16">
      <c r="A43" s="23" t="s">
        <v>289</v>
      </c>
      <c r="B43" s="77">
        <v>9.0024979496699995</v>
      </c>
      <c r="C43" s="77">
        <v>9.4688444206700009</v>
      </c>
      <c r="D43" s="77">
        <v>10.837627286669999</v>
      </c>
      <c r="E43" s="77">
        <v>19.192535635669998</v>
      </c>
      <c r="F43" s="77">
        <v>20.041451391669998</v>
      </c>
      <c r="G43" s="77">
        <v>20.325134213669998</v>
      </c>
      <c r="H43" s="79">
        <v>1.651278872</v>
      </c>
      <c r="I43" s="79">
        <v>4.5800246060000003</v>
      </c>
      <c r="J43" s="79">
        <v>7.9599604069999996</v>
      </c>
      <c r="K43" s="79">
        <v>10.484897081</v>
      </c>
      <c r="L43" s="79">
        <v>11.693241155000001</v>
      </c>
      <c r="M43" s="79">
        <v>32.470021207000002</v>
      </c>
      <c r="N43" s="79">
        <v>32.510811279999999</v>
      </c>
      <c r="O43" s="150" t="s">
        <v>1120</v>
      </c>
      <c r="P43" s="426"/>
    </row>
    <row r="44" spans="1:16">
      <c r="A44" s="23" t="s">
        <v>286</v>
      </c>
      <c r="B44" s="77">
        <v>99.465795075759999</v>
      </c>
      <c r="C44" s="77">
        <v>136.11197823014999</v>
      </c>
      <c r="D44" s="77">
        <v>184.63222940596</v>
      </c>
      <c r="E44" s="77">
        <v>106.97627148520002</v>
      </c>
      <c r="F44" s="77">
        <v>129.62407111433001</v>
      </c>
      <c r="G44" s="77">
        <v>116.98719975648001</v>
      </c>
      <c r="H44" s="79">
        <v>0.22267070771</v>
      </c>
      <c r="I44" s="79">
        <v>-49.084964991070002</v>
      </c>
      <c r="J44" s="79">
        <v>-66.623223927140003</v>
      </c>
      <c r="K44" s="79">
        <v>-81.444553287689999</v>
      </c>
      <c r="L44" s="79">
        <v>-29.178891649150003</v>
      </c>
      <c r="M44" s="79">
        <v>-82.708218829039993</v>
      </c>
      <c r="N44" s="79">
        <v>-91.623736993169999</v>
      </c>
      <c r="O44" s="150" t="s">
        <v>1118</v>
      </c>
      <c r="P44" s="426"/>
    </row>
    <row r="45" spans="1:16">
      <c r="A45" s="23" t="s">
        <v>290</v>
      </c>
      <c r="B45" s="77">
        <v>108.46829302543</v>
      </c>
      <c r="C45" s="77">
        <v>145.58082265081998</v>
      </c>
      <c r="D45" s="77">
        <v>195.46985669263</v>
      </c>
      <c r="E45" s="77">
        <v>126.16880712087001</v>
      </c>
      <c r="F45" s="77">
        <v>149.665522506</v>
      </c>
      <c r="G45" s="77">
        <v>137.31233397015001</v>
      </c>
      <c r="H45" s="77">
        <v>1.8739495797100001</v>
      </c>
      <c r="I45" s="77">
        <v>-44.50494038507</v>
      </c>
      <c r="J45" s="77">
        <v>-58.663263520139999</v>
      </c>
      <c r="K45" s="77">
        <v>-70.959656206689999</v>
      </c>
      <c r="L45" s="77">
        <v>-17.485650494150001</v>
      </c>
      <c r="M45" s="77">
        <v>-50.238197622039991</v>
      </c>
      <c r="N45" s="77">
        <v>-59.11292571317</v>
      </c>
      <c r="O45" s="153" t="s">
        <v>1315</v>
      </c>
      <c r="P45" s="426"/>
    </row>
    <row r="46" spans="1:16">
      <c r="A46" s="23" t="s">
        <v>1383</v>
      </c>
      <c r="B46" s="77"/>
      <c r="C46" s="77"/>
      <c r="D46" s="77"/>
      <c r="E46" s="77"/>
      <c r="F46" s="77"/>
      <c r="G46" s="77"/>
      <c r="H46" s="79"/>
      <c r="I46" s="79">
        <v>-19.414860038150003</v>
      </c>
      <c r="J46" s="79">
        <v>-34.727043589760001</v>
      </c>
      <c r="K46" s="79">
        <v>-59.201916418072067</v>
      </c>
      <c r="L46" s="79">
        <v>-70.299793407767737</v>
      </c>
      <c r="M46" s="79">
        <v>9.8170101368300013</v>
      </c>
      <c r="N46" s="79">
        <v>-22.361257021197911</v>
      </c>
      <c r="O46" s="153" t="s">
        <v>1407</v>
      </c>
      <c r="P46" s="426"/>
    </row>
    <row r="47" spans="1:16">
      <c r="A47" s="23" t="s">
        <v>1384</v>
      </c>
      <c r="B47" s="77">
        <v>0</v>
      </c>
      <c r="C47" s="77">
        <v>0</v>
      </c>
      <c r="D47" s="77">
        <v>0</v>
      </c>
      <c r="E47" s="77">
        <v>0</v>
      </c>
      <c r="F47" s="77">
        <v>0</v>
      </c>
      <c r="G47" s="77">
        <v>0</v>
      </c>
      <c r="H47" s="77">
        <v>0</v>
      </c>
      <c r="I47" s="77">
        <v>0</v>
      </c>
      <c r="J47" s="77">
        <v>0</v>
      </c>
      <c r="K47" s="77">
        <v>0</v>
      </c>
      <c r="L47" s="77">
        <v>0</v>
      </c>
      <c r="M47" s="77">
        <v>0</v>
      </c>
      <c r="N47" s="77">
        <v>0</v>
      </c>
      <c r="O47" s="149" t="s">
        <v>1408</v>
      </c>
      <c r="P47" s="426"/>
    </row>
    <row r="48" spans="1:16">
      <c r="A48" s="23" t="s">
        <v>289</v>
      </c>
      <c r="B48" s="77">
        <v>0</v>
      </c>
      <c r="C48" s="77">
        <v>0</v>
      </c>
      <c r="D48" s="77">
        <v>0</v>
      </c>
      <c r="E48" s="77">
        <v>0</v>
      </c>
      <c r="F48" s="77">
        <v>0</v>
      </c>
      <c r="G48" s="77">
        <v>0</v>
      </c>
      <c r="H48" s="79">
        <v>0</v>
      </c>
      <c r="I48" s="79">
        <v>0</v>
      </c>
      <c r="J48" s="79">
        <v>0</v>
      </c>
      <c r="K48" s="79">
        <v>0</v>
      </c>
      <c r="L48" s="79">
        <v>0</v>
      </c>
      <c r="M48" s="79">
        <v>0</v>
      </c>
      <c r="N48" s="79">
        <v>0</v>
      </c>
      <c r="O48" s="150" t="s">
        <v>1120</v>
      </c>
      <c r="P48" s="426"/>
    </row>
    <row r="49" spans="1:16">
      <c r="A49" s="23" t="s">
        <v>286</v>
      </c>
      <c r="B49" s="77">
        <v>0</v>
      </c>
      <c r="C49" s="77">
        <v>0</v>
      </c>
      <c r="D49" s="77">
        <v>0</v>
      </c>
      <c r="E49" s="77">
        <v>0</v>
      </c>
      <c r="F49" s="77">
        <v>0</v>
      </c>
      <c r="G49" s="77">
        <v>0</v>
      </c>
      <c r="H49" s="79">
        <v>0</v>
      </c>
      <c r="I49" s="79">
        <v>0</v>
      </c>
      <c r="J49" s="79">
        <v>0</v>
      </c>
      <c r="K49" s="79">
        <v>0</v>
      </c>
      <c r="L49" s="79">
        <v>0</v>
      </c>
      <c r="M49" s="79">
        <v>0</v>
      </c>
      <c r="N49" s="79">
        <v>0</v>
      </c>
      <c r="O49" s="150" t="s">
        <v>1118</v>
      </c>
      <c r="P49" s="426"/>
    </row>
    <row r="50" spans="1:16">
      <c r="A50" s="23" t="s">
        <v>1385</v>
      </c>
      <c r="B50" s="77">
        <v>-4.5188122458966085</v>
      </c>
      <c r="C50" s="77">
        <v>-16.235610912911092</v>
      </c>
      <c r="D50" s="77">
        <v>-35.862218701655401</v>
      </c>
      <c r="E50" s="77">
        <v>-31.873645276950988</v>
      </c>
      <c r="F50" s="77">
        <v>19.608536190202511</v>
      </c>
      <c r="G50" s="77">
        <v>-20.277576192200002</v>
      </c>
      <c r="H50" s="77">
        <v>0.3561245964749995</v>
      </c>
      <c r="I50" s="77">
        <v>-19.414860038150003</v>
      </c>
      <c r="J50" s="77">
        <v>-34.727043589760001</v>
      </c>
      <c r="K50" s="77">
        <v>-59.201916418072067</v>
      </c>
      <c r="L50" s="77">
        <v>-70.299793407767737</v>
      </c>
      <c r="M50" s="77">
        <v>9.8170101368300013</v>
      </c>
      <c r="N50" s="77">
        <v>-22.361257021197911</v>
      </c>
      <c r="O50" s="149" t="s">
        <v>1409</v>
      </c>
      <c r="P50" s="426"/>
    </row>
    <row r="51" spans="1:16">
      <c r="A51" s="23" t="s">
        <v>289</v>
      </c>
      <c r="B51" s="77">
        <v>-19.334327932396608</v>
      </c>
      <c r="C51" s="77">
        <v>-28.402843436951095</v>
      </c>
      <c r="D51" s="77">
        <v>-1.7872438329553986</v>
      </c>
      <c r="E51" s="77">
        <v>-36.841356950360989</v>
      </c>
      <c r="F51" s="77">
        <v>11.033027752862511</v>
      </c>
      <c r="G51" s="77">
        <v>-28.198815944200003</v>
      </c>
      <c r="H51" s="79">
        <v>-7.9751848145000456E-2</v>
      </c>
      <c r="I51" s="79">
        <v>-16.895796234240002</v>
      </c>
      <c r="J51" s="79">
        <v>-30.939920506</v>
      </c>
      <c r="K51" s="79">
        <v>-53.955972321702063</v>
      </c>
      <c r="L51" s="79">
        <v>-53.065690147737733</v>
      </c>
      <c r="M51" s="79">
        <v>20.083608787999999</v>
      </c>
      <c r="N51" s="79">
        <v>6.7719606053120955</v>
      </c>
      <c r="O51" s="150" t="s">
        <v>1120</v>
      </c>
      <c r="P51" s="426"/>
    </row>
    <row r="52" spans="1:16">
      <c r="A52" s="23" t="s">
        <v>286</v>
      </c>
      <c r="B52" s="77">
        <v>14.8155156865</v>
      </c>
      <c r="C52" s="77">
        <v>12.167232524040001</v>
      </c>
      <c r="D52" s="77">
        <v>-34.074974868700004</v>
      </c>
      <c r="E52" s="77">
        <v>4.967711673410002</v>
      </c>
      <c r="F52" s="77">
        <v>8.5755084373399999</v>
      </c>
      <c r="G52" s="77">
        <v>7.921239752</v>
      </c>
      <c r="H52" s="79">
        <v>0.43587644461999997</v>
      </c>
      <c r="I52" s="79">
        <v>-2.5190638039099995</v>
      </c>
      <c r="J52" s="79">
        <v>-3.7871230837599996</v>
      </c>
      <c r="K52" s="79">
        <v>-5.2459440963700006</v>
      </c>
      <c r="L52" s="79">
        <v>-17.234103260030007</v>
      </c>
      <c r="M52" s="79">
        <v>-10.266598651169998</v>
      </c>
      <c r="N52" s="79">
        <v>-29.133217626510007</v>
      </c>
      <c r="O52" s="150" t="s">
        <v>1118</v>
      </c>
      <c r="P52" s="426"/>
    </row>
    <row r="53" spans="1:16">
      <c r="A53" s="23" t="s">
        <v>1386</v>
      </c>
      <c r="B53" s="77">
        <v>0</v>
      </c>
      <c r="C53" s="77">
        <v>0</v>
      </c>
      <c r="D53" s="77">
        <v>0</v>
      </c>
      <c r="E53" s="77">
        <v>0</v>
      </c>
      <c r="F53" s="77">
        <v>0</v>
      </c>
      <c r="G53" s="77">
        <v>0</v>
      </c>
      <c r="H53" s="77">
        <v>0</v>
      </c>
      <c r="I53" s="77">
        <v>0</v>
      </c>
      <c r="J53" s="77">
        <v>0</v>
      </c>
      <c r="K53" s="77">
        <v>0</v>
      </c>
      <c r="L53" s="77">
        <v>0</v>
      </c>
      <c r="M53" s="77">
        <v>0</v>
      </c>
      <c r="N53" s="77">
        <v>0</v>
      </c>
      <c r="O53" s="149" t="s">
        <v>1410</v>
      </c>
      <c r="P53" s="426"/>
    </row>
    <row r="54" spans="1:16">
      <c r="A54" s="23" t="s">
        <v>289</v>
      </c>
      <c r="B54" s="77">
        <v>0</v>
      </c>
      <c r="C54" s="77">
        <v>0</v>
      </c>
      <c r="D54" s="77">
        <v>0</v>
      </c>
      <c r="E54" s="77">
        <v>0</v>
      </c>
      <c r="F54" s="77">
        <v>0</v>
      </c>
      <c r="G54" s="77">
        <v>0</v>
      </c>
      <c r="H54" s="79">
        <v>0</v>
      </c>
      <c r="I54" s="79">
        <v>0</v>
      </c>
      <c r="J54" s="79">
        <v>0</v>
      </c>
      <c r="K54" s="79">
        <v>0</v>
      </c>
      <c r="L54" s="79">
        <v>0</v>
      </c>
      <c r="M54" s="79">
        <v>0</v>
      </c>
      <c r="N54" s="79">
        <v>0</v>
      </c>
      <c r="O54" s="150" t="s">
        <v>1120</v>
      </c>
      <c r="P54" s="426"/>
    </row>
    <row r="55" spans="1:16">
      <c r="A55" s="23" t="s">
        <v>286</v>
      </c>
      <c r="B55" s="77">
        <v>0</v>
      </c>
      <c r="C55" s="77">
        <v>0</v>
      </c>
      <c r="D55" s="77">
        <v>0</v>
      </c>
      <c r="E55" s="77">
        <v>0</v>
      </c>
      <c r="F55" s="77">
        <v>0</v>
      </c>
      <c r="G55" s="77">
        <v>0</v>
      </c>
      <c r="H55" s="79">
        <v>0</v>
      </c>
      <c r="I55" s="79">
        <v>0</v>
      </c>
      <c r="J55" s="79">
        <v>0</v>
      </c>
      <c r="K55" s="79">
        <v>0</v>
      </c>
      <c r="L55" s="79">
        <v>0</v>
      </c>
      <c r="M55" s="79">
        <v>0</v>
      </c>
      <c r="N55" s="79">
        <v>0</v>
      </c>
      <c r="O55" s="150" t="s">
        <v>1118</v>
      </c>
      <c r="P55" s="426"/>
    </row>
    <row r="56" spans="1:16">
      <c r="A56" s="23" t="s">
        <v>1387</v>
      </c>
      <c r="B56" s="77">
        <v>0</v>
      </c>
      <c r="C56" s="77">
        <v>0</v>
      </c>
      <c r="D56" s="77">
        <v>0</v>
      </c>
      <c r="E56" s="77">
        <v>0</v>
      </c>
      <c r="F56" s="77">
        <v>0</v>
      </c>
      <c r="G56" s="77">
        <v>0</v>
      </c>
      <c r="H56" s="77">
        <v>0</v>
      </c>
      <c r="I56" s="77">
        <v>0</v>
      </c>
      <c r="J56" s="77">
        <v>0</v>
      </c>
      <c r="K56" s="77">
        <v>0</v>
      </c>
      <c r="L56" s="77">
        <v>0</v>
      </c>
      <c r="M56" s="77">
        <v>0</v>
      </c>
      <c r="N56" s="77">
        <v>0</v>
      </c>
      <c r="O56" s="149" t="s">
        <v>1411</v>
      </c>
      <c r="P56" s="426"/>
    </row>
    <row r="57" spans="1:16">
      <c r="A57" s="23" t="s">
        <v>289</v>
      </c>
      <c r="B57" s="77">
        <v>0</v>
      </c>
      <c r="C57" s="77">
        <v>0</v>
      </c>
      <c r="D57" s="77">
        <v>0</v>
      </c>
      <c r="E57" s="77">
        <v>0</v>
      </c>
      <c r="F57" s="77">
        <v>0</v>
      </c>
      <c r="G57" s="77">
        <v>0</v>
      </c>
      <c r="H57" s="79">
        <v>0</v>
      </c>
      <c r="I57" s="79">
        <v>0</v>
      </c>
      <c r="J57" s="79">
        <v>0</v>
      </c>
      <c r="K57" s="79">
        <v>0</v>
      </c>
      <c r="L57" s="79">
        <v>0</v>
      </c>
      <c r="M57" s="79">
        <v>0</v>
      </c>
      <c r="N57" s="79">
        <v>0</v>
      </c>
      <c r="O57" s="150" t="s">
        <v>1120</v>
      </c>
      <c r="P57" s="426"/>
    </row>
    <row r="58" spans="1:16">
      <c r="A58" s="23" t="s">
        <v>286</v>
      </c>
      <c r="B58" s="77">
        <v>0</v>
      </c>
      <c r="C58" s="77">
        <v>0</v>
      </c>
      <c r="D58" s="77">
        <v>0</v>
      </c>
      <c r="E58" s="77">
        <v>0</v>
      </c>
      <c r="F58" s="77">
        <v>0</v>
      </c>
      <c r="G58" s="77">
        <v>0</v>
      </c>
      <c r="H58" s="79">
        <v>0</v>
      </c>
      <c r="I58" s="79">
        <v>0</v>
      </c>
      <c r="J58" s="79">
        <v>0</v>
      </c>
      <c r="K58" s="79">
        <v>0</v>
      </c>
      <c r="L58" s="79">
        <v>0</v>
      </c>
      <c r="M58" s="79">
        <v>0</v>
      </c>
      <c r="N58" s="79">
        <v>0</v>
      </c>
      <c r="O58" s="150" t="s">
        <v>1118</v>
      </c>
      <c r="P58" s="426"/>
    </row>
    <row r="59" spans="1:16">
      <c r="A59" s="23" t="s">
        <v>1388</v>
      </c>
      <c r="B59" s="77">
        <v>-2.5000000000000001E-5</v>
      </c>
      <c r="C59" s="77">
        <v>-2.5000000000000001E-5</v>
      </c>
      <c r="D59" s="77">
        <v>-2.5000000000000001E-5</v>
      </c>
      <c r="E59" s="77">
        <v>-2.5000000000000001E-5</v>
      </c>
      <c r="F59" s="77">
        <v>-2.5000000000000001E-5</v>
      </c>
      <c r="G59" s="77">
        <v>-2.5000000000000001E-5</v>
      </c>
      <c r="H59" s="77">
        <v>0</v>
      </c>
      <c r="I59" s="77">
        <v>0</v>
      </c>
      <c r="J59" s="77">
        <v>0</v>
      </c>
      <c r="K59" s="77">
        <v>0</v>
      </c>
      <c r="L59" s="77">
        <v>0</v>
      </c>
      <c r="M59" s="77">
        <v>0</v>
      </c>
      <c r="N59" s="77">
        <v>0</v>
      </c>
      <c r="O59" s="149" t="s">
        <v>1412</v>
      </c>
      <c r="P59" s="426"/>
    </row>
    <row r="60" spans="1:16">
      <c r="A60" s="23" t="s">
        <v>289</v>
      </c>
      <c r="B60" s="77">
        <v>-2.5000000000000001E-5</v>
      </c>
      <c r="C60" s="77">
        <v>-2.5000000000000001E-5</v>
      </c>
      <c r="D60" s="77">
        <v>-2.5000000000000001E-5</v>
      </c>
      <c r="E60" s="77">
        <v>-2.5000000000000001E-5</v>
      </c>
      <c r="F60" s="77">
        <v>-2.5000000000000001E-5</v>
      </c>
      <c r="G60" s="77">
        <v>-2.5000000000000001E-5</v>
      </c>
      <c r="H60" s="79">
        <v>0</v>
      </c>
      <c r="I60" s="79">
        <v>0</v>
      </c>
      <c r="J60" s="79">
        <v>0</v>
      </c>
      <c r="K60" s="79">
        <v>0</v>
      </c>
      <c r="L60" s="79">
        <v>0</v>
      </c>
      <c r="M60" s="79">
        <v>0</v>
      </c>
      <c r="N60" s="79">
        <v>0</v>
      </c>
      <c r="O60" s="150" t="s">
        <v>1120</v>
      </c>
      <c r="P60" s="426"/>
    </row>
    <row r="61" spans="1:16">
      <c r="A61" s="23" t="s">
        <v>286</v>
      </c>
      <c r="B61" s="77">
        <v>0</v>
      </c>
      <c r="C61" s="77">
        <v>0</v>
      </c>
      <c r="D61" s="77">
        <v>0</v>
      </c>
      <c r="E61" s="77">
        <v>0</v>
      </c>
      <c r="F61" s="77">
        <v>0</v>
      </c>
      <c r="G61" s="77">
        <v>0</v>
      </c>
      <c r="H61" s="79">
        <v>0</v>
      </c>
      <c r="I61" s="79">
        <v>0</v>
      </c>
      <c r="J61" s="79">
        <v>0</v>
      </c>
      <c r="K61" s="79">
        <v>0</v>
      </c>
      <c r="L61" s="79">
        <v>0</v>
      </c>
      <c r="M61" s="79">
        <v>0</v>
      </c>
      <c r="N61" s="79">
        <v>0</v>
      </c>
      <c r="O61" s="150" t="s">
        <v>1118</v>
      </c>
      <c r="P61" s="426"/>
    </row>
    <row r="62" spans="1:16">
      <c r="A62" s="23" t="s">
        <v>291</v>
      </c>
      <c r="B62" s="77">
        <v>-4.5188372458966084</v>
      </c>
      <c r="C62" s="77">
        <v>-16.235635912911093</v>
      </c>
      <c r="D62" s="77">
        <v>-35.862243701655402</v>
      </c>
      <c r="E62" s="77">
        <v>-31.873670276950989</v>
      </c>
      <c r="F62" s="77">
        <v>19.60851119020251</v>
      </c>
      <c r="G62" s="77">
        <v>-20.277601192200002</v>
      </c>
      <c r="H62" s="77">
        <v>0.3561245964749995</v>
      </c>
      <c r="I62" s="77">
        <v>-19.414860038150003</v>
      </c>
      <c r="J62" s="77">
        <v>-34.727043589760001</v>
      </c>
      <c r="K62" s="77">
        <v>-59.201916418072067</v>
      </c>
      <c r="L62" s="77">
        <v>-70.299793407767737</v>
      </c>
      <c r="M62" s="77">
        <v>9.8170101368300013</v>
      </c>
      <c r="N62" s="77">
        <v>-22.361257021197911</v>
      </c>
      <c r="O62" s="430" t="s">
        <v>1413</v>
      </c>
      <c r="P62" s="426"/>
    </row>
    <row r="63" spans="1:16">
      <c r="A63" s="23" t="s">
        <v>292</v>
      </c>
      <c r="B63" s="77">
        <v>522.72135460089851</v>
      </c>
      <c r="C63" s="77">
        <v>612.89679138862164</v>
      </c>
      <c r="D63" s="77">
        <v>702.14269731910281</v>
      </c>
      <c r="E63" s="77">
        <v>709.99189452713097</v>
      </c>
      <c r="F63" s="77">
        <v>852.01259225194156</v>
      </c>
      <c r="G63" s="77">
        <v>887.90923780572007</v>
      </c>
      <c r="H63" s="77">
        <v>82.28626794579101</v>
      </c>
      <c r="I63" s="77">
        <v>90.132012864402014</v>
      </c>
      <c r="J63" s="77">
        <v>144.35202791085595</v>
      </c>
      <c r="K63" s="77">
        <v>184.57917040268953</v>
      </c>
      <c r="L63" s="77">
        <v>313.60634586909447</v>
      </c>
      <c r="M63" s="77">
        <v>408.87840722788002</v>
      </c>
      <c r="N63" s="77">
        <v>458.34858262281426</v>
      </c>
      <c r="O63" s="153" t="s">
        <v>1414</v>
      </c>
      <c r="P63" s="426"/>
    </row>
    <row r="64" spans="1:16">
      <c r="A64" s="23" t="s">
        <v>293</v>
      </c>
      <c r="B64" s="77">
        <v>0</v>
      </c>
      <c r="C64" s="77">
        <v>0</v>
      </c>
      <c r="D64" s="77">
        <v>0</v>
      </c>
      <c r="E64" s="77">
        <v>0</v>
      </c>
      <c r="F64" s="77">
        <v>0</v>
      </c>
      <c r="G64" s="77">
        <v>0</v>
      </c>
      <c r="H64" s="77">
        <v>0</v>
      </c>
      <c r="I64" s="77">
        <v>0</v>
      </c>
      <c r="J64" s="77">
        <v>0</v>
      </c>
      <c r="K64" s="77">
        <v>0</v>
      </c>
      <c r="L64" s="77">
        <v>0</v>
      </c>
      <c r="M64" s="77">
        <v>0</v>
      </c>
      <c r="N64" s="77">
        <v>0</v>
      </c>
      <c r="O64" s="149" t="s">
        <v>1415</v>
      </c>
      <c r="P64" s="426"/>
    </row>
    <row r="65" spans="1:16">
      <c r="A65" s="23" t="s">
        <v>289</v>
      </c>
      <c r="B65" s="77">
        <v>0</v>
      </c>
      <c r="C65" s="77">
        <v>0</v>
      </c>
      <c r="D65" s="77">
        <v>0</v>
      </c>
      <c r="E65" s="77">
        <v>0</v>
      </c>
      <c r="F65" s="77">
        <v>0</v>
      </c>
      <c r="G65" s="77">
        <v>0</v>
      </c>
      <c r="H65" s="79">
        <v>0</v>
      </c>
      <c r="I65" s="79">
        <v>0</v>
      </c>
      <c r="J65" s="79">
        <v>0</v>
      </c>
      <c r="K65" s="79">
        <v>0</v>
      </c>
      <c r="L65" s="79">
        <v>0</v>
      </c>
      <c r="M65" s="79">
        <v>0</v>
      </c>
      <c r="N65" s="79">
        <v>0</v>
      </c>
      <c r="O65" s="150" t="s">
        <v>1120</v>
      </c>
      <c r="P65" s="426"/>
    </row>
    <row r="66" spans="1:16">
      <c r="A66" s="23" t="s">
        <v>286</v>
      </c>
      <c r="B66" s="77">
        <v>0</v>
      </c>
      <c r="C66" s="77">
        <v>0</v>
      </c>
      <c r="D66" s="77">
        <v>0</v>
      </c>
      <c r="E66" s="77">
        <v>0</v>
      </c>
      <c r="F66" s="77">
        <v>0</v>
      </c>
      <c r="G66" s="77">
        <v>0</v>
      </c>
      <c r="H66" s="79">
        <v>0</v>
      </c>
      <c r="I66" s="79">
        <v>0</v>
      </c>
      <c r="J66" s="79">
        <v>0</v>
      </c>
      <c r="K66" s="79">
        <v>0</v>
      </c>
      <c r="L66" s="79">
        <v>0</v>
      </c>
      <c r="M66" s="79">
        <v>0</v>
      </c>
      <c r="N66" s="79">
        <v>0</v>
      </c>
      <c r="O66" s="150" t="s">
        <v>1118</v>
      </c>
      <c r="P66" s="426"/>
    </row>
    <row r="67" spans="1:16" s="97" customFormat="1" ht="9.75" thickBot="1">
      <c r="A67" s="230" t="s">
        <v>294</v>
      </c>
      <c r="B67" s="213">
        <v>522.72135460089851</v>
      </c>
      <c r="C67" s="213">
        <v>612.89679138862164</v>
      </c>
      <c r="D67" s="213">
        <v>702.14269731910281</v>
      </c>
      <c r="E67" s="213">
        <v>709.99189452713097</v>
      </c>
      <c r="F67" s="213">
        <v>852.01259225194156</v>
      </c>
      <c r="G67" s="213">
        <v>887.90923780572007</v>
      </c>
      <c r="H67" s="213">
        <v>82.28626794579101</v>
      </c>
      <c r="I67" s="95">
        <v>90.132012864402014</v>
      </c>
      <c r="J67" s="95">
        <v>144.35202791085595</v>
      </c>
      <c r="K67" s="95">
        <v>184.57917040268953</v>
      </c>
      <c r="L67" s="95">
        <v>313.60634586909447</v>
      </c>
      <c r="M67" s="95">
        <v>408.87840722788002</v>
      </c>
      <c r="N67" s="95">
        <v>458.34858262281426</v>
      </c>
      <c r="O67" s="264" t="s">
        <v>1416</v>
      </c>
      <c r="P67" s="427"/>
    </row>
    <row r="68" spans="1:16" ht="9.75" thickBot="1">
      <c r="A68" s="573"/>
      <c r="B68" s="574"/>
      <c r="C68" s="574"/>
      <c r="D68" s="574"/>
      <c r="E68" s="574"/>
      <c r="F68" s="574"/>
      <c r="G68" s="574"/>
      <c r="H68" s="574"/>
      <c r="I68" s="435"/>
      <c r="J68" s="499"/>
      <c r="K68" s="499"/>
      <c r="L68" s="499"/>
      <c r="M68" s="499"/>
      <c r="N68" s="499"/>
      <c r="O68" s="214"/>
    </row>
  </sheetData>
  <customSheetViews>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3">
    <mergeCell ref="A68:H68"/>
    <mergeCell ref="A1:O1"/>
    <mergeCell ref="A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workbookViewId="0">
      <selection activeCell="B3" sqref="B1:G1048576"/>
    </sheetView>
  </sheetViews>
  <sheetFormatPr defaultRowHeight="9"/>
  <cols>
    <col min="1" max="1" width="12.7109375" style="43" customWidth="1"/>
    <col min="2" max="8" width="9.5703125" style="43" bestFit="1" customWidth="1"/>
    <col min="9" max="14" width="9.5703125" style="43" customWidth="1"/>
    <col min="15" max="15" width="13.140625" style="43" customWidth="1"/>
    <col min="16" max="16384" width="9.140625" style="43"/>
  </cols>
  <sheetData>
    <row r="1" spans="1:15" s="363" customFormat="1" ht="15" customHeight="1">
      <c r="A1" s="560" t="s">
        <v>1116</v>
      </c>
      <c r="B1" s="561"/>
      <c r="C1" s="561"/>
      <c r="D1" s="561"/>
      <c r="E1" s="561"/>
      <c r="F1" s="561"/>
      <c r="G1" s="561"/>
      <c r="H1" s="561"/>
      <c r="I1" s="561"/>
      <c r="J1" s="561"/>
      <c r="K1" s="561"/>
      <c r="L1" s="561"/>
      <c r="M1" s="561"/>
      <c r="N1" s="561"/>
      <c r="O1" s="562"/>
    </row>
    <row r="2" spans="1:15" s="363" customFormat="1" ht="15" customHeight="1">
      <c r="A2" s="563" t="s">
        <v>1373</v>
      </c>
      <c r="B2" s="564"/>
      <c r="C2" s="564"/>
      <c r="D2" s="564"/>
      <c r="E2" s="564"/>
      <c r="F2" s="564"/>
      <c r="G2" s="564"/>
      <c r="H2" s="564"/>
      <c r="I2" s="564"/>
      <c r="J2" s="564"/>
      <c r="K2" s="564"/>
      <c r="L2" s="564"/>
      <c r="M2" s="564"/>
      <c r="N2" s="564"/>
      <c r="O2" s="565"/>
    </row>
    <row r="3" spans="1:15" ht="9.75" thickBot="1">
      <c r="A3" s="357"/>
      <c r="B3" s="44"/>
      <c r="C3" s="44"/>
      <c r="D3" s="44"/>
      <c r="E3" s="44"/>
      <c r="F3" s="44"/>
      <c r="G3" s="44"/>
      <c r="H3" s="44"/>
      <c r="I3" s="44"/>
      <c r="J3" s="44"/>
      <c r="K3" s="44"/>
      <c r="L3" s="44"/>
      <c r="M3" s="44"/>
      <c r="N3" s="44"/>
      <c r="O3" s="358"/>
    </row>
    <row r="4" spans="1:15" s="48" customFormat="1" ht="9.75" thickBot="1">
      <c r="A4" s="99" t="s">
        <v>6</v>
      </c>
      <c r="B4" s="46">
        <v>42186</v>
      </c>
      <c r="C4" s="46">
        <v>42217</v>
      </c>
      <c r="D4" s="46">
        <v>42248</v>
      </c>
      <c r="E4" s="46">
        <v>42278</v>
      </c>
      <c r="F4" s="99" t="s">
        <v>7</v>
      </c>
      <c r="G4" s="46">
        <v>42339</v>
      </c>
      <c r="H4" s="46">
        <v>42370</v>
      </c>
      <c r="I4" s="46">
        <v>42401</v>
      </c>
      <c r="J4" s="46">
        <v>42430</v>
      </c>
      <c r="K4" s="46">
        <v>42461</v>
      </c>
      <c r="L4" s="46">
        <v>42491</v>
      </c>
      <c r="M4" s="46">
        <v>42522</v>
      </c>
      <c r="N4" s="46">
        <v>42552</v>
      </c>
      <c r="O4" s="47" t="s">
        <v>354</v>
      </c>
    </row>
    <row r="5" spans="1:15" ht="9.75" thickBot="1">
      <c r="A5" s="49" t="s">
        <v>1112</v>
      </c>
      <c r="B5" s="50">
        <v>3114.3580504789993</v>
      </c>
      <c r="C5" s="50">
        <v>3203.2240000000002</v>
      </c>
      <c r="D5" s="50">
        <v>3194.7570000000001</v>
      </c>
      <c r="E5" s="50">
        <v>3211.9585831219993</v>
      </c>
      <c r="F5" s="50">
        <v>3255.8850000000002</v>
      </c>
      <c r="G5" s="50">
        <v>3205.886</v>
      </c>
      <c r="H5" s="51">
        <v>3171.1590000000001</v>
      </c>
      <c r="I5" s="51">
        <v>3259.6126690030001</v>
      </c>
      <c r="J5" s="51">
        <v>3336.27872338</v>
      </c>
      <c r="K5" s="51">
        <v>3393</v>
      </c>
      <c r="L5" s="51">
        <v>3496.7600585799996</v>
      </c>
      <c r="M5" s="51">
        <v>3393.2376038980001</v>
      </c>
      <c r="N5" s="51">
        <v>3380.8549719359999</v>
      </c>
      <c r="O5" s="52" t="s">
        <v>1112</v>
      </c>
    </row>
    <row r="6" spans="1:15" ht="9.75" thickBot="1">
      <c r="A6" s="53" t="s">
        <v>1113</v>
      </c>
      <c r="B6" s="54">
        <v>213.176350918</v>
      </c>
      <c r="C6" s="54">
        <v>220.672</v>
      </c>
      <c r="D6" s="54">
        <v>227.292</v>
      </c>
      <c r="E6" s="54">
        <v>238.46925633500001</v>
      </c>
      <c r="F6" s="54">
        <v>251.78100000000001</v>
      </c>
      <c r="G6" s="54">
        <v>264.25099999999998</v>
      </c>
      <c r="H6" s="55">
        <v>272.51100000000002</v>
      </c>
      <c r="I6" s="55">
        <v>285.720687097</v>
      </c>
      <c r="J6" s="55">
        <v>301.167416817</v>
      </c>
      <c r="K6" s="55">
        <v>318</v>
      </c>
      <c r="L6" s="55">
        <v>337.20134213300003</v>
      </c>
      <c r="M6" s="55">
        <v>350.71589680800002</v>
      </c>
      <c r="N6" s="55">
        <v>354.422543523</v>
      </c>
      <c r="O6" s="56" t="s">
        <v>1113</v>
      </c>
    </row>
    <row r="7" spans="1:15" ht="9.75" thickBot="1">
      <c r="A7" s="53" t="s">
        <v>1114</v>
      </c>
      <c r="B7" s="57">
        <v>207.25922625000004</v>
      </c>
      <c r="C7" s="57">
        <v>209.58099999999999</v>
      </c>
      <c r="D7" s="57">
        <v>202.32</v>
      </c>
      <c r="E7" s="57">
        <v>215.21701119799999</v>
      </c>
      <c r="F7" s="57">
        <v>251.816</v>
      </c>
      <c r="G7" s="57">
        <v>278.63799999999998</v>
      </c>
      <c r="H7" s="57">
        <v>268.50700000000001</v>
      </c>
      <c r="I7" s="57">
        <v>250.419406165</v>
      </c>
      <c r="J7" s="57">
        <v>236.85910840673</v>
      </c>
      <c r="K7" s="57">
        <v>234</v>
      </c>
      <c r="L7" s="57">
        <v>245.72781957701005</v>
      </c>
      <c r="M7" s="57">
        <v>234.80987781201</v>
      </c>
      <c r="N7" s="57">
        <v>231.28806173901</v>
      </c>
      <c r="O7" s="56" t="s">
        <v>1158</v>
      </c>
    </row>
    <row r="8" spans="1:15">
      <c r="A8" s="58" t="s">
        <v>1115</v>
      </c>
      <c r="B8" s="57">
        <v>0</v>
      </c>
      <c r="C8" s="57">
        <v>0</v>
      </c>
      <c r="D8" s="57">
        <v>0</v>
      </c>
      <c r="E8" s="57">
        <v>0</v>
      </c>
      <c r="F8" s="57">
        <v>0</v>
      </c>
      <c r="G8" s="57">
        <v>0</v>
      </c>
      <c r="H8" s="57">
        <v>0</v>
      </c>
      <c r="I8" s="57">
        <v>0</v>
      </c>
      <c r="J8" s="57">
        <v>0</v>
      </c>
      <c r="K8" s="57" t="s">
        <v>1705</v>
      </c>
      <c r="L8" s="57">
        <v>0</v>
      </c>
      <c r="M8" s="57">
        <v>0</v>
      </c>
      <c r="N8" s="57">
        <v>0</v>
      </c>
      <c r="O8" s="59" t="s">
        <v>1157</v>
      </c>
    </row>
    <row r="9" spans="1:15" s="63" customFormat="1" ht="9.75" thickBot="1">
      <c r="A9" s="60" t="s">
        <v>595</v>
      </c>
      <c r="B9" s="61">
        <v>3534.7936276469995</v>
      </c>
      <c r="C9" s="61">
        <v>3633.4770000000003</v>
      </c>
      <c r="D9" s="61">
        <v>3624.3690000000001</v>
      </c>
      <c r="E9" s="61">
        <v>3665.6448506549991</v>
      </c>
      <c r="F9" s="61">
        <v>3759.482</v>
      </c>
      <c r="G9" s="61">
        <v>3748.7749999999996</v>
      </c>
      <c r="H9" s="61">
        <v>3712.1770000000001</v>
      </c>
      <c r="I9" s="61">
        <v>3795.752762265</v>
      </c>
      <c r="J9" s="61">
        <v>3874.3052486037304</v>
      </c>
      <c r="K9" s="61">
        <v>3945</v>
      </c>
      <c r="L9" s="61">
        <v>4079.6892202900094</v>
      </c>
      <c r="M9" s="61">
        <v>3978.7633785180105</v>
      </c>
      <c r="N9" s="61">
        <v>3966.56557719801</v>
      </c>
      <c r="O9" s="62" t="s">
        <v>1328</v>
      </c>
    </row>
    <row r="10" spans="1:15" ht="9.75" thickBot="1">
      <c r="A10" s="64"/>
      <c r="B10" s="65"/>
      <c r="C10" s="65"/>
      <c r="D10" s="65"/>
      <c r="E10" s="65"/>
      <c r="F10" s="65"/>
      <c r="G10" s="65"/>
      <c r="H10" s="65"/>
      <c r="I10" s="65"/>
      <c r="J10" s="65"/>
      <c r="K10" s="65"/>
      <c r="L10" s="65"/>
      <c r="M10" s="65"/>
      <c r="N10" s="65"/>
      <c r="O10" s="66"/>
    </row>
    <row r="12" spans="1:15">
      <c r="B12" s="67"/>
      <c r="C12" s="67"/>
      <c r="D12" s="67"/>
      <c r="E12" s="67"/>
      <c r="F12" s="67"/>
      <c r="G12" s="67"/>
      <c r="H12" s="67"/>
      <c r="I12" s="67"/>
      <c r="J12" s="67"/>
      <c r="K12" s="67"/>
      <c r="L12" s="67"/>
      <c r="M12" s="67"/>
      <c r="N12" s="67"/>
    </row>
    <row r="13" spans="1:15">
      <c r="B13" s="67"/>
      <c r="C13" s="67"/>
      <c r="D13" s="67"/>
      <c r="E13" s="67"/>
      <c r="F13" s="67"/>
      <c r="G13" s="67"/>
      <c r="H13" s="67"/>
      <c r="I13" s="67"/>
      <c r="J13" s="67"/>
      <c r="K13" s="67"/>
      <c r="L13" s="67"/>
      <c r="M13" s="67"/>
      <c r="N13" s="67"/>
    </row>
    <row r="14" spans="1:15">
      <c r="B14" s="67"/>
      <c r="C14" s="67"/>
      <c r="D14" s="67"/>
      <c r="E14" s="67"/>
      <c r="F14" s="67"/>
      <c r="G14" s="67"/>
      <c r="H14" s="67"/>
      <c r="I14" s="67"/>
      <c r="J14" s="67"/>
      <c r="K14" s="67"/>
      <c r="L14" s="67"/>
      <c r="M14" s="67"/>
      <c r="N14" s="67"/>
    </row>
    <row r="15" spans="1:15">
      <c r="B15" s="67"/>
      <c r="C15" s="67"/>
      <c r="D15" s="67"/>
      <c r="E15" s="67"/>
      <c r="F15" s="67"/>
      <c r="G15" s="67"/>
      <c r="H15" s="67"/>
      <c r="I15" s="67"/>
      <c r="J15" s="67"/>
      <c r="K15" s="67"/>
      <c r="L15" s="67"/>
      <c r="M15" s="67"/>
      <c r="N15" s="67"/>
    </row>
  </sheetData>
  <customSheetViews>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2:O2"/>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S49"/>
  <sheetViews>
    <sheetView workbookViewId="0">
      <selection activeCell="B2" sqref="B1:G1048576"/>
    </sheetView>
  </sheetViews>
  <sheetFormatPr defaultRowHeight="9"/>
  <cols>
    <col min="1" max="1" width="37.42578125" style="3" bestFit="1" customWidth="1"/>
    <col min="2" max="2" width="6.28515625" style="3" bestFit="1" customWidth="1"/>
    <col min="3" max="3" width="8.5703125" style="3" bestFit="1" customWidth="1"/>
    <col min="4" max="4" width="7.140625" style="3" bestFit="1" customWidth="1"/>
    <col min="5" max="5" width="6.5703125" style="3" bestFit="1" customWidth="1"/>
    <col min="6" max="6" width="7" style="3" bestFit="1" customWidth="1"/>
    <col min="7" max="8" width="6.85546875" style="3" bestFit="1" customWidth="1"/>
    <col min="9" max="9" width="7" style="3" bestFit="1" customWidth="1"/>
    <col min="10" max="14" width="7" style="3" customWidth="1"/>
    <col min="15" max="15" width="28.7109375" style="3" bestFit="1" customWidth="1"/>
    <col min="16" max="16384" width="9.140625" style="3"/>
  </cols>
  <sheetData>
    <row r="1" spans="1:19" s="1" customFormat="1" ht="30" customHeight="1" thickBot="1">
      <c r="A1" s="609" t="s">
        <v>1374</v>
      </c>
      <c r="B1" s="580"/>
      <c r="C1" s="580"/>
      <c r="D1" s="580"/>
      <c r="E1" s="580"/>
      <c r="F1" s="580"/>
      <c r="G1" s="580"/>
      <c r="H1" s="580"/>
      <c r="I1" s="580"/>
      <c r="J1" s="580"/>
      <c r="K1" s="580"/>
      <c r="L1" s="580"/>
      <c r="M1" s="580"/>
      <c r="N1" s="580"/>
      <c r="O1" s="581"/>
    </row>
    <row r="2" spans="1:19" s="4" customFormat="1" ht="9.75" thickBot="1">
      <c r="A2" s="419" t="s">
        <v>6</v>
      </c>
      <c r="B2" s="420">
        <v>42186</v>
      </c>
      <c r="C2" s="420">
        <v>42217</v>
      </c>
      <c r="D2" s="420">
        <v>42248</v>
      </c>
      <c r="E2" s="420">
        <v>42278</v>
      </c>
      <c r="F2" s="421" t="s">
        <v>7</v>
      </c>
      <c r="G2" s="420">
        <v>42339</v>
      </c>
      <c r="H2" s="420">
        <v>42370</v>
      </c>
      <c r="I2" s="420">
        <v>42401</v>
      </c>
      <c r="J2" s="420">
        <v>42430</v>
      </c>
      <c r="K2" s="420">
        <v>42461</v>
      </c>
      <c r="L2" s="420">
        <v>42491</v>
      </c>
      <c r="M2" s="420">
        <v>42522</v>
      </c>
      <c r="N2" s="420">
        <v>42552</v>
      </c>
      <c r="O2" s="422" t="s">
        <v>354</v>
      </c>
    </row>
    <row r="3" spans="1:19">
      <c r="A3" s="28" t="s">
        <v>507</v>
      </c>
      <c r="B3" s="29" t="s">
        <v>323</v>
      </c>
      <c r="C3" s="29" t="s">
        <v>323</v>
      </c>
      <c r="D3" s="29" t="s">
        <v>323</v>
      </c>
      <c r="E3" s="30">
        <v>0.13219</v>
      </c>
      <c r="F3" s="30">
        <v>0.51916999999999991</v>
      </c>
      <c r="G3" s="30">
        <v>1.0918099999999999</v>
      </c>
      <c r="H3" s="30">
        <v>1.3211155000000001</v>
      </c>
      <c r="I3" s="30">
        <v>1.74635085</v>
      </c>
      <c r="J3" s="30">
        <v>2.09</v>
      </c>
      <c r="K3" s="30">
        <v>2.09</v>
      </c>
      <c r="L3" s="30">
        <v>2.09</v>
      </c>
      <c r="M3" s="30">
        <v>2.0878519500000001</v>
      </c>
      <c r="N3" s="30">
        <v>2.1130081500000002</v>
      </c>
      <c r="O3" s="31" t="s">
        <v>531</v>
      </c>
      <c r="P3" s="21">
        <v>11.30258098038</v>
      </c>
      <c r="Q3" s="21"/>
      <c r="R3" s="21"/>
      <c r="S3" s="21"/>
    </row>
    <row r="4" spans="1:19">
      <c r="A4" s="28" t="s">
        <v>508</v>
      </c>
      <c r="B4" s="29" t="s">
        <v>323</v>
      </c>
      <c r="C4" s="29" t="s">
        <v>323</v>
      </c>
      <c r="D4" s="29" t="s">
        <v>323</v>
      </c>
      <c r="E4" s="30">
        <v>2.7088299999999998</v>
      </c>
      <c r="F4" s="30">
        <v>4.5043500000000005</v>
      </c>
      <c r="G4" s="30">
        <v>9.2752400000000002</v>
      </c>
      <c r="H4" s="30">
        <v>9.9814654803800007</v>
      </c>
      <c r="I4" s="30">
        <v>11.204429451380001</v>
      </c>
      <c r="J4" s="30">
        <v>15.9</v>
      </c>
      <c r="K4" s="30">
        <v>15.9</v>
      </c>
      <c r="L4" s="30">
        <v>15.9</v>
      </c>
      <c r="M4" s="30">
        <v>16.402879838520001</v>
      </c>
      <c r="N4" s="30">
        <v>17.660543662520002</v>
      </c>
      <c r="O4" s="31" t="s">
        <v>532</v>
      </c>
      <c r="P4" s="21"/>
      <c r="Q4" s="21"/>
      <c r="R4" s="21"/>
      <c r="S4" s="21"/>
    </row>
    <row r="5" spans="1:19">
      <c r="A5" s="32" t="s">
        <v>309</v>
      </c>
      <c r="B5" s="29" t="s">
        <v>323</v>
      </c>
      <c r="C5" s="29" t="s">
        <v>323</v>
      </c>
      <c r="D5" s="29" t="s">
        <v>323</v>
      </c>
      <c r="E5" s="30">
        <v>2.6838200000000003</v>
      </c>
      <c r="F5" s="30">
        <v>4.4793400000000005</v>
      </c>
      <c r="G5" s="30">
        <v>8.9752299999999998</v>
      </c>
      <c r="H5" s="30">
        <v>9.5414554803800016</v>
      </c>
      <c r="I5" s="30">
        <v>10.76441945138</v>
      </c>
      <c r="J5" s="30">
        <v>14.96</v>
      </c>
      <c r="K5" s="30">
        <v>14.96</v>
      </c>
      <c r="L5" s="30">
        <v>14.96</v>
      </c>
      <c r="M5" s="30">
        <v>14.962369838520001</v>
      </c>
      <c r="N5" s="30">
        <v>15.92003366252</v>
      </c>
      <c r="O5" s="33" t="s">
        <v>463</v>
      </c>
      <c r="P5" s="21"/>
      <c r="Q5" s="21"/>
      <c r="R5" s="21"/>
      <c r="S5" s="21"/>
    </row>
    <row r="6" spans="1:19">
      <c r="A6" s="32" t="s">
        <v>310</v>
      </c>
      <c r="B6" s="29" t="s">
        <v>323</v>
      </c>
      <c r="C6" s="29" t="s">
        <v>323</v>
      </c>
      <c r="D6" s="29" t="s">
        <v>323</v>
      </c>
      <c r="E6" s="30">
        <v>2.5010000000000001E-2</v>
      </c>
      <c r="F6" s="30">
        <v>2.5010000000000001E-2</v>
      </c>
      <c r="G6" s="30">
        <v>0.30001</v>
      </c>
      <c r="H6" s="30">
        <v>0.44001000000000001</v>
      </c>
      <c r="I6" s="30">
        <v>0.44001000000000001</v>
      </c>
      <c r="J6" s="30">
        <v>0.94</v>
      </c>
      <c r="K6" s="30">
        <v>0.94</v>
      </c>
      <c r="L6" s="30">
        <v>0.94</v>
      </c>
      <c r="M6" s="30">
        <v>1.44051</v>
      </c>
      <c r="N6" s="30">
        <v>1.74051</v>
      </c>
      <c r="O6" s="33" t="s">
        <v>464</v>
      </c>
      <c r="P6" s="21"/>
      <c r="Q6" s="21"/>
      <c r="R6" s="21"/>
      <c r="S6" s="21"/>
    </row>
    <row r="7" spans="1:19">
      <c r="A7" s="32" t="s">
        <v>311</v>
      </c>
      <c r="B7" s="29" t="s">
        <v>323</v>
      </c>
      <c r="C7" s="29" t="s">
        <v>323</v>
      </c>
      <c r="D7" s="29" t="s">
        <v>323</v>
      </c>
      <c r="E7" s="30" t="s">
        <v>1</v>
      </c>
      <c r="F7" s="30" t="s">
        <v>1</v>
      </c>
      <c r="G7" s="30" t="s">
        <v>1</v>
      </c>
      <c r="H7" s="30">
        <v>0</v>
      </c>
      <c r="I7" s="30">
        <v>0</v>
      </c>
      <c r="J7" s="30" t="s">
        <v>1692</v>
      </c>
      <c r="K7" s="30" t="s">
        <v>1692</v>
      </c>
      <c r="L7" s="30" t="s">
        <v>1692</v>
      </c>
      <c r="M7" s="30">
        <v>0</v>
      </c>
      <c r="N7" s="30">
        <v>0</v>
      </c>
      <c r="O7" s="33" t="s">
        <v>465</v>
      </c>
      <c r="P7" s="21"/>
      <c r="Q7" s="21"/>
      <c r="R7" s="21"/>
      <c r="S7" s="21"/>
    </row>
    <row r="8" spans="1:19">
      <c r="A8" s="28" t="s">
        <v>509</v>
      </c>
      <c r="B8" s="29" t="s">
        <v>323</v>
      </c>
      <c r="C8" s="29" t="s">
        <v>323</v>
      </c>
      <c r="D8" s="29" t="s">
        <v>323</v>
      </c>
      <c r="E8" s="30">
        <v>1.66788</v>
      </c>
      <c r="F8" s="30">
        <v>4.3922299999999996</v>
      </c>
      <c r="G8" s="30">
        <v>7.3951499999999992</v>
      </c>
      <c r="H8" s="30">
        <v>12.742814082000001</v>
      </c>
      <c r="I8" s="30">
        <v>16.483497082</v>
      </c>
      <c r="J8" s="30">
        <v>19.559999999999999</v>
      </c>
      <c r="K8" s="30">
        <v>19.559999999999999</v>
      </c>
      <c r="L8" s="30">
        <v>19.559999999999999</v>
      </c>
      <c r="M8" s="30">
        <v>19.560918997000002</v>
      </c>
      <c r="N8" s="30">
        <v>19.703106476999999</v>
      </c>
      <c r="O8" s="31" t="s">
        <v>533</v>
      </c>
      <c r="P8" s="21"/>
      <c r="Q8" s="21"/>
      <c r="R8" s="21"/>
      <c r="S8" s="21"/>
    </row>
    <row r="9" spans="1:19">
      <c r="A9" s="32" t="s">
        <v>312</v>
      </c>
      <c r="B9" s="29" t="s">
        <v>323</v>
      </c>
      <c r="C9" s="29" t="s">
        <v>323</v>
      </c>
      <c r="D9" s="29" t="s">
        <v>323</v>
      </c>
      <c r="E9" s="30">
        <v>2.3902199999999998</v>
      </c>
      <c r="F9" s="30">
        <v>6.1906099999999995</v>
      </c>
      <c r="G9" s="30">
        <v>10.47531</v>
      </c>
      <c r="H9" s="30">
        <v>16.557598321</v>
      </c>
      <c r="I9" s="30">
        <v>20.298281321000001</v>
      </c>
      <c r="J9" s="30">
        <v>24.07</v>
      </c>
      <c r="K9" s="30">
        <v>24.07</v>
      </c>
      <c r="L9" s="30">
        <v>24.07</v>
      </c>
      <c r="M9" s="30">
        <v>24.067214136</v>
      </c>
      <c r="N9" s="30">
        <v>24.264629616000001</v>
      </c>
      <c r="O9" s="33" t="s">
        <v>466</v>
      </c>
      <c r="P9" s="21"/>
      <c r="Q9" s="21"/>
      <c r="R9" s="21"/>
      <c r="S9" s="21"/>
    </row>
    <row r="10" spans="1:19">
      <c r="A10" s="32" t="s">
        <v>313</v>
      </c>
      <c r="B10" s="29" t="s">
        <v>323</v>
      </c>
      <c r="C10" s="29" t="s">
        <v>323</v>
      </c>
      <c r="D10" s="29" t="s">
        <v>323</v>
      </c>
      <c r="E10" s="30">
        <v>-0.72233999999999998</v>
      </c>
      <c r="F10" s="30">
        <v>-1.7983800000000001</v>
      </c>
      <c r="G10" s="30">
        <v>-3.0801599999999998</v>
      </c>
      <c r="H10" s="30">
        <v>-3.8147842390000002</v>
      </c>
      <c r="I10" s="30">
        <v>-3.8147842390000002</v>
      </c>
      <c r="J10" s="30">
        <v>-4.8899999999999997</v>
      </c>
      <c r="K10" s="30">
        <v>-4.8899999999999997</v>
      </c>
      <c r="L10" s="30">
        <v>-4.8899999999999997</v>
      </c>
      <c r="M10" s="30">
        <v>-4.8862951389999996</v>
      </c>
      <c r="N10" s="30">
        <v>-4.9415231390000001</v>
      </c>
      <c r="O10" s="33" t="s">
        <v>467</v>
      </c>
      <c r="P10" s="21"/>
      <c r="Q10" s="21"/>
      <c r="R10" s="21"/>
      <c r="S10" s="21"/>
    </row>
    <row r="11" spans="1:19">
      <c r="A11" s="32" t="s">
        <v>314</v>
      </c>
      <c r="B11" s="29" t="s">
        <v>323</v>
      </c>
      <c r="C11" s="29" t="s">
        <v>323</v>
      </c>
      <c r="D11" s="29" t="s">
        <v>323</v>
      </c>
      <c r="E11" s="30" t="s">
        <v>1</v>
      </c>
      <c r="F11" s="30" t="s">
        <v>1</v>
      </c>
      <c r="G11" s="30" t="s">
        <v>1</v>
      </c>
      <c r="H11" s="30">
        <v>0</v>
      </c>
      <c r="I11" s="30">
        <v>0</v>
      </c>
      <c r="J11" s="30" t="s">
        <v>1692</v>
      </c>
      <c r="K11" s="30" t="s">
        <v>1692</v>
      </c>
      <c r="L11" s="30" t="s">
        <v>1692</v>
      </c>
      <c r="M11" s="30">
        <v>0</v>
      </c>
      <c r="N11" s="30">
        <v>0</v>
      </c>
      <c r="O11" s="33" t="s">
        <v>468</v>
      </c>
      <c r="P11" s="21"/>
      <c r="Q11" s="21"/>
      <c r="R11" s="21"/>
      <c r="S11" s="21"/>
    </row>
    <row r="12" spans="1:19">
      <c r="A12" s="32" t="s">
        <v>315</v>
      </c>
      <c r="B12" s="29" t="s">
        <v>323</v>
      </c>
      <c r="C12" s="29" t="s">
        <v>323</v>
      </c>
      <c r="D12" s="29" t="s">
        <v>323</v>
      </c>
      <c r="E12" s="30" t="s">
        <v>1</v>
      </c>
      <c r="F12" s="30" t="s">
        <v>1</v>
      </c>
      <c r="G12" s="30" t="s">
        <v>1</v>
      </c>
      <c r="H12" s="30">
        <v>0</v>
      </c>
      <c r="I12" s="30">
        <v>0</v>
      </c>
      <c r="J12" s="30">
        <v>0.39</v>
      </c>
      <c r="K12" s="30">
        <v>0.39</v>
      </c>
      <c r="L12" s="30">
        <v>0.39</v>
      </c>
      <c r="M12" s="30">
        <v>0.38929999999999998</v>
      </c>
      <c r="N12" s="30">
        <v>0.38929999999999998</v>
      </c>
      <c r="O12" s="33" t="s">
        <v>469</v>
      </c>
      <c r="P12" s="21"/>
      <c r="Q12" s="21"/>
      <c r="R12" s="21"/>
      <c r="S12" s="21"/>
    </row>
    <row r="13" spans="1:19">
      <c r="A13" s="32" t="s">
        <v>316</v>
      </c>
      <c r="B13" s="29" t="s">
        <v>323</v>
      </c>
      <c r="C13" s="29" t="s">
        <v>323</v>
      </c>
      <c r="D13" s="29" t="s">
        <v>323</v>
      </c>
      <c r="E13" s="30" t="s">
        <v>1</v>
      </c>
      <c r="F13" s="30" t="s">
        <v>1</v>
      </c>
      <c r="G13" s="30" t="s">
        <v>1</v>
      </c>
      <c r="H13" s="30">
        <v>0</v>
      </c>
      <c r="I13" s="30">
        <v>0</v>
      </c>
      <c r="J13" s="30">
        <v>-0.01</v>
      </c>
      <c r="K13" s="30">
        <v>-0.01</v>
      </c>
      <c r="L13" s="30">
        <v>-0.01</v>
      </c>
      <c r="M13" s="30">
        <v>-9.2999999999999992E-3</v>
      </c>
      <c r="N13" s="30">
        <v>-9.2999999999999992E-3</v>
      </c>
      <c r="O13" s="33" t="s">
        <v>470</v>
      </c>
      <c r="P13" s="21"/>
      <c r="Q13" s="21"/>
      <c r="R13" s="21"/>
      <c r="S13" s="21"/>
    </row>
    <row r="14" spans="1:19">
      <c r="A14" s="28" t="s">
        <v>510</v>
      </c>
      <c r="B14" s="29" t="s">
        <v>323</v>
      </c>
      <c r="C14" s="29" t="s">
        <v>323</v>
      </c>
      <c r="D14" s="29" t="s">
        <v>323</v>
      </c>
      <c r="E14" s="30" t="s">
        <v>1</v>
      </c>
      <c r="F14" s="30">
        <v>1.4842899999999999</v>
      </c>
      <c r="G14" s="30">
        <v>3.43675</v>
      </c>
      <c r="H14" s="30">
        <v>3.5950727329999999</v>
      </c>
      <c r="I14" s="30">
        <v>5.9926149329999996</v>
      </c>
      <c r="J14" s="30">
        <v>8.0299999999999994</v>
      </c>
      <c r="K14" s="30">
        <v>8.0299999999999994</v>
      </c>
      <c r="L14" s="30">
        <v>8.0299999999999994</v>
      </c>
      <c r="M14" s="30">
        <v>8.0273253380000007</v>
      </c>
      <c r="N14" s="30">
        <v>8.8231586649999993</v>
      </c>
      <c r="O14" s="31" t="s">
        <v>534</v>
      </c>
      <c r="P14" s="21"/>
      <c r="Q14" s="21"/>
      <c r="R14" s="21"/>
      <c r="S14" s="21"/>
    </row>
    <row r="15" spans="1:19">
      <c r="A15" s="32" t="s">
        <v>317</v>
      </c>
      <c r="B15" s="29" t="s">
        <v>323</v>
      </c>
      <c r="C15" s="29" t="s">
        <v>323</v>
      </c>
      <c r="D15" s="29" t="s">
        <v>323</v>
      </c>
      <c r="E15" s="30" t="s">
        <v>1</v>
      </c>
      <c r="F15" s="30">
        <v>1.45932</v>
      </c>
      <c r="G15" s="30">
        <v>1.8070899999999999</v>
      </c>
      <c r="H15" s="30">
        <v>1.8145799</v>
      </c>
      <c r="I15" s="30">
        <v>4.2121221000000002</v>
      </c>
      <c r="J15" s="30">
        <v>5.39</v>
      </c>
      <c r="K15" s="30">
        <v>5.39</v>
      </c>
      <c r="L15" s="30">
        <v>5.39</v>
      </c>
      <c r="M15" s="30">
        <v>5.3949809999999996</v>
      </c>
      <c r="N15" s="30">
        <v>5.3949809999999996</v>
      </c>
      <c r="O15" s="33" t="s">
        <v>471</v>
      </c>
      <c r="P15" s="21"/>
      <c r="Q15" s="21"/>
      <c r="R15" s="21"/>
      <c r="S15" s="21"/>
    </row>
    <row r="16" spans="1:19">
      <c r="A16" s="32" t="s">
        <v>318</v>
      </c>
      <c r="B16" s="29" t="s">
        <v>323</v>
      </c>
      <c r="C16" s="29" t="s">
        <v>323</v>
      </c>
      <c r="D16" s="29" t="s">
        <v>323</v>
      </c>
      <c r="E16" s="30" t="s">
        <v>1</v>
      </c>
      <c r="F16" s="30">
        <v>2.4969999999999999E-2</v>
      </c>
      <c r="G16" s="30">
        <v>1.6296600000000001</v>
      </c>
      <c r="H16" s="30">
        <v>1.7804928330000001</v>
      </c>
      <c r="I16" s="30">
        <v>1.7804928330000001</v>
      </c>
      <c r="J16" s="30">
        <v>2.63</v>
      </c>
      <c r="K16" s="30">
        <v>2.63</v>
      </c>
      <c r="L16" s="30">
        <v>2.63</v>
      </c>
      <c r="M16" s="30">
        <v>2.6323443379999998</v>
      </c>
      <c r="N16" s="30">
        <v>3.4281776650000002</v>
      </c>
      <c r="O16" s="33" t="s">
        <v>472</v>
      </c>
      <c r="P16" s="21"/>
      <c r="Q16" s="21"/>
      <c r="R16" s="21"/>
      <c r="S16" s="21"/>
    </row>
    <row r="17" spans="1:19">
      <c r="A17" s="28" t="s">
        <v>511</v>
      </c>
      <c r="B17" s="29" t="s">
        <v>323</v>
      </c>
      <c r="C17" s="29" t="s">
        <v>323</v>
      </c>
      <c r="D17" s="29" t="s">
        <v>323</v>
      </c>
      <c r="E17" s="30" t="s">
        <v>1</v>
      </c>
      <c r="F17" s="30">
        <v>0.18808000000000002</v>
      </c>
      <c r="G17" s="30">
        <v>0.18808000000000002</v>
      </c>
      <c r="H17" s="30">
        <v>0.2262353</v>
      </c>
      <c r="I17" s="30">
        <v>0.22743530000000001</v>
      </c>
      <c r="J17" s="30">
        <v>0.68</v>
      </c>
      <c r="K17" s="30">
        <v>0.68</v>
      </c>
      <c r="L17" s="30">
        <v>0.68</v>
      </c>
      <c r="M17" s="30">
        <v>0.68226184999999995</v>
      </c>
      <c r="N17" s="30">
        <v>1.773927612</v>
      </c>
      <c r="O17" s="31" t="s">
        <v>535</v>
      </c>
      <c r="P17" s="21"/>
      <c r="Q17" s="21"/>
      <c r="R17" s="21"/>
      <c r="S17" s="21"/>
    </row>
    <row r="18" spans="1:19">
      <c r="A18" s="28" t="s">
        <v>512</v>
      </c>
      <c r="B18" s="29" t="s">
        <v>323</v>
      </c>
      <c r="C18" s="29" t="s">
        <v>323</v>
      </c>
      <c r="D18" s="29" t="s">
        <v>323</v>
      </c>
      <c r="E18" s="30">
        <v>-0.10077999999999999</v>
      </c>
      <c r="F18" s="30">
        <v>-0.13534000000000002</v>
      </c>
      <c r="G18" s="30">
        <v>-0.31712000000000001</v>
      </c>
      <c r="H18" s="30">
        <v>-0.57601812955999998</v>
      </c>
      <c r="I18" s="30">
        <v>-0.92344962955999998</v>
      </c>
      <c r="J18" s="30">
        <v>-1.1599999999999999</v>
      </c>
      <c r="K18" s="30">
        <v>-1.1599999999999999</v>
      </c>
      <c r="L18" s="30">
        <v>-1.1599999999999999</v>
      </c>
      <c r="M18" s="30">
        <v>-1.15882304856</v>
      </c>
      <c r="N18" s="30">
        <v>-1.1738230485599999</v>
      </c>
      <c r="O18" s="31" t="s">
        <v>536</v>
      </c>
      <c r="P18" s="21"/>
      <c r="Q18" s="21"/>
      <c r="R18" s="21"/>
      <c r="S18" s="21"/>
    </row>
    <row r="19" spans="1:19">
      <c r="A19" s="28" t="s">
        <v>513</v>
      </c>
      <c r="B19" s="29" t="s">
        <v>323</v>
      </c>
      <c r="C19" s="29" t="s">
        <v>323</v>
      </c>
      <c r="D19" s="29" t="s">
        <v>323</v>
      </c>
      <c r="E19" s="30" t="s">
        <v>1</v>
      </c>
      <c r="F19" s="30" t="s">
        <v>1</v>
      </c>
      <c r="G19" s="30" t="s">
        <v>1</v>
      </c>
      <c r="H19" s="30">
        <v>0</v>
      </c>
      <c r="I19" s="30">
        <v>0</v>
      </c>
      <c r="J19" s="30" t="s">
        <v>1692</v>
      </c>
      <c r="K19" s="30" t="s">
        <v>1692</v>
      </c>
      <c r="L19" s="30" t="s">
        <v>1692</v>
      </c>
      <c r="M19" s="30">
        <v>0</v>
      </c>
      <c r="N19" s="30">
        <v>0</v>
      </c>
      <c r="O19" s="31" t="s">
        <v>537</v>
      </c>
      <c r="P19" s="21"/>
      <c r="Q19" s="21"/>
      <c r="R19" s="21"/>
      <c r="S19" s="21"/>
    </row>
    <row r="20" spans="1:19">
      <c r="A20" s="28" t="s">
        <v>514</v>
      </c>
      <c r="B20" s="29" t="s">
        <v>323</v>
      </c>
      <c r="C20" s="29" t="s">
        <v>323</v>
      </c>
      <c r="D20" s="29" t="s">
        <v>323</v>
      </c>
      <c r="E20" s="30" t="s">
        <v>1</v>
      </c>
      <c r="F20" s="30" t="s">
        <v>1</v>
      </c>
      <c r="G20" s="30" t="s">
        <v>1</v>
      </c>
      <c r="H20" s="30">
        <v>0</v>
      </c>
      <c r="I20" s="30">
        <v>0</v>
      </c>
      <c r="J20" s="30" t="s">
        <v>1692</v>
      </c>
      <c r="K20" s="30" t="s">
        <v>1692</v>
      </c>
      <c r="L20" s="30" t="s">
        <v>1692</v>
      </c>
      <c r="M20" s="30">
        <v>0</v>
      </c>
      <c r="N20" s="30">
        <v>0</v>
      </c>
      <c r="O20" s="31" t="s">
        <v>538</v>
      </c>
      <c r="P20" s="21"/>
      <c r="Q20" s="21"/>
      <c r="R20" s="21"/>
      <c r="S20" s="21"/>
    </row>
    <row r="21" spans="1:19">
      <c r="A21" s="28" t="s">
        <v>515</v>
      </c>
      <c r="B21" s="29" t="s">
        <v>323</v>
      </c>
      <c r="C21" s="29" t="s">
        <v>323</v>
      </c>
      <c r="D21" s="29" t="s">
        <v>323</v>
      </c>
      <c r="E21" s="30" t="s">
        <v>1</v>
      </c>
      <c r="F21" s="30" t="s">
        <v>1</v>
      </c>
      <c r="G21" s="30" t="s">
        <v>1</v>
      </c>
      <c r="H21" s="30">
        <v>0</v>
      </c>
      <c r="I21" s="30">
        <v>0</v>
      </c>
      <c r="J21" s="30" t="s">
        <v>1692</v>
      </c>
      <c r="K21" s="30" t="s">
        <v>1692</v>
      </c>
      <c r="L21" s="30" t="s">
        <v>1692</v>
      </c>
      <c r="M21" s="30">
        <v>0</v>
      </c>
      <c r="N21" s="30">
        <v>0</v>
      </c>
      <c r="O21" s="31" t="s">
        <v>539</v>
      </c>
      <c r="P21" s="21"/>
      <c r="Q21" s="21"/>
      <c r="R21" s="21"/>
      <c r="S21" s="21"/>
    </row>
    <row r="22" spans="1:19">
      <c r="A22" s="28" t="s">
        <v>506</v>
      </c>
      <c r="B22" s="29" t="s">
        <v>323</v>
      </c>
      <c r="C22" s="29" t="s">
        <v>323</v>
      </c>
      <c r="D22" s="29" t="s">
        <v>323</v>
      </c>
      <c r="E22" s="30">
        <v>0.64366999999999996</v>
      </c>
      <c r="F22" s="30">
        <v>0.64366999999999996</v>
      </c>
      <c r="G22" s="30">
        <v>4.6032999999999999</v>
      </c>
      <c r="H22" s="30">
        <v>4.6033011449999997</v>
      </c>
      <c r="I22" s="30">
        <v>4.6033011449999997</v>
      </c>
      <c r="J22" s="30">
        <v>10.26</v>
      </c>
      <c r="K22" s="30">
        <v>10.26</v>
      </c>
      <c r="L22" s="30">
        <v>10.26</v>
      </c>
      <c r="M22" s="30">
        <v>10.258189844</v>
      </c>
      <c r="N22" s="30">
        <v>10.258189844</v>
      </c>
      <c r="O22" s="31" t="s">
        <v>540</v>
      </c>
      <c r="P22" s="21"/>
      <c r="Q22" s="21"/>
      <c r="R22" s="21"/>
      <c r="S22" s="21"/>
    </row>
    <row r="23" spans="1:19">
      <c r="A23" s="28" t="s">
        <v>516</v>
      </c>
      <c r="B23" s="29" t="s">
        <v>323</v>
      </c>
      <c r="C23" s="29" t="s">
        <v>323</v>
      </c>
      <c r="D23" s="29" t="s">
        <v>323</v>
      </c>
      <c r="E23" s="30">
        <v>5.6090000000000001E-2</v>
      </c>
      <c r="F23" s="30">
        <v>0.29984</v>
      </c>
      <c r="G23" s="30">
        <v>0.92622000000000004</v>
      </c>
      <c r="H23" s="30">
        <v>1.5426518199999999</v>
      </c>
      <c r="I23" s="30">
        <v>2.59861582</v>
      </c>
      <c r="J23" s="30">
        <v>2.94</v>
      </c>
      <c r="K23" s="30">
        <v>2.94</v>
      </c>
      <c r="L23" s="30">
        <v>2.94</v>
      </c>
      <c r="M23" s="30">
        <v>2.9449134686700003</v>
      </c>
      <c r="N23" s="30">
        <v>3.2615819686700003</v>
      </c>
      <c r="O23" s="31" t="s">
        <v>541</v>
      </c>
      <c r="P23" s="21"/>
      <c r="Q23" s="21"/>
      <c r="R23" s="21"/>
      <c r="S23" s="21"/>
    </row>
    <row r="24" spans="1:19">
      <c r="A24" s="28" t="s">
        <v>517</v>
      </c>
      <c r="B24" s="29" t="s">
        <v>323</v>
      </c>
      <c r="C24" s="29" t="s">
        <v>323</v>
      </c>
      <c r="D24" s="29" t="s">
        <v>323</v>
      </c>
      <c r="E24" s="30" t="s">
        <v>1</v>
      </c>
      <c r="F24" s="30">
        <v>-0.12284</v>
      </c>
      <c r="G24" s="30">
        <v>-0.46176</v>
      </c>
      <c r="H24" s="30">
        <v>-0.61621513124000005</v>
      </c>
      <c r="I24" s="30">
        <v>-0.77078283124000002</v>
      </c>
      <c r="J24" s="30">
        <v>-0.89</v>
      </c>
      <c r="K24" s="30">
        <v>-0.89</v>
      </c>
      <c r="L24" s="30">
        <v>-0.89</v>
      </c>
      <c r="M24" s="30">
        <v>-0.88620678823999999</v>
      </c>
      <c r="N24" s="30">
        <v>-1.09423239124</v>
      </c>
      <c r="O24" s="31" t="s">
        <v>542</v>
      </c>
      <c r="P24" s="21"/>
      <c r="Q24" s="21"/>
      <c r="R24" s="21"/>
      <c r="S24" s="21"/>
    </row>
    <row r="25" spans="1:19">
      <c r="A25" s="28" t="s">
        <v>518</v>
      </c>
      <c r="B25" s="29" t="s">
        <v>323</v>
      </c>
      <c r="C25" s="29" t="s">
        <v>323</v>
      </c>
      <c r="D25" s="29" t="s">
        <v>323</v>
      </c>
      <c r="E25" s="30">
        <v>2.3379999999999998E-2</v>
      </c>
      <c r="F25" s="30">
        <v>0.18631</v>
      </c>
      <c r="G25" s="30">
        <v>1.3023800000000001</v>
      </c>
      <c r="H25" s="30">
        <v>1.3923955049400001</v>
      </c>
      <c r="I25" s="30">
        <v>1.4138841549400001</v>
      </c>
      <c r="J25" s="30">
        <v>2.1</v>
      </c>
      <c r="K25" s="30">
        <v>2.1</v>
      </c>
      <c r="L25" s="30">
        <v>2.1</v>
      </c>
      <c r="M25" s="30">
        <v>2.1037874222699999</v>
      </c>
      <c r="N25" s="30">
        <v>2.1284290402699999</v>
      </c>
      <c r="O25" s="31" t="s">
        <v>543</v>
      </c>
      <c r="P25" s="21"/>
      <c r="Q25" s="21"/>
      <c r="R25" s="21"/>
      <c r="S25" s="21"/>
    </row>
    <row r="26" spans="1:19">
      <c r="A26" s="34" t="s">
        <v>306</v>
      </c>
      <c r="B26" s="29" t="s">
        <v>323</v>
      </c>
      <c r="C26" s="29" t="s">
        <v>323</v>
      </c>
      <c r="D26" s="29" t="s">
        <v>323</v>
      </c>
      <c r="E26" s="35">
        <v>5.1312600000000002</v>
      </c>
      <c r="F26" s="35">
        <v>11.959770000000001</v>
      </c>
      <c r="G26" s="35">
        <v>27.440069999999999</v>
      </c>
      <c r="H26" s="35">
        <v>34.212818304519999</v>
      </c>
      <c r="I26" s="35">
        <v>42.575896275520002</v>
      </c>
      <c r="J26" s="35">
        <v>59.52</v>
      </c>
      <c r="K26" s="35">
        <v>59.52</v>
      </c>
      <c r="L26" s="35">
        <v>59.52</v>
      </c>
      <c r="M26" s="35">
        <v>60.023098871660004</v>
      </c>
      <c r="N26" s="35">
        <v>63.453889979660005</v>
      </c>
      <c r="O26" s="36" t="s">
        <v>458</v>
      </c>
      <c r="P26" s="21"/>
      <c r="Q26" s="21"/>
      <c r="R26" s="21"/>
      <c r="S26" s="21"/>
    </row>
    <row r="27" spans="1:19">
      <c r="A27" s="28" t="s">
        <v>519</v>
      </c>
      <c r="B27" s="29" t="s">
        <v>323</v>
      </c>
      <c r="C27" s="29" t="s">
        <v>323</v>
      </c>
      <c r="D27" s="29" t="s">
        <v>323</v>
      </c>
      <c r="E27" s="30" t="s">
        <v>1</v>
      </c>
      <c r="F27" s="30">
        <v>8.3400000000000002E-3</v>
      </c>
      <c r="G27" s="30">
        <v>0.19647000000000001</v>
      </c>
      <c r="H27" s="30">
        <v>0.21423589900000001</v>
      </c>
      <c r="I27" s="30">
        <v>0.21423589900000001</v>
      </c>
      <c r="J27" s="30">
        <v>0.42</v>
      </c>
      <c r="K27" s="30">
        <v>0.42</v>
      </c>
      <c r="L27" s="30">
        <v>0.42</v>
      </c>
      <c r="M27" s="30">
        <v>0.41666841700000001</v>
      </c>
      <c r="N27" s="30">
        <v>0.467805317</v>
      </c>
      <c r="O27" s="31" t="s">
        <v>544</v>
      </c>
      <c r="P27" s="21">
        <v>22.275450265</v>
      </c>
      <c r="Q27" s="21"/>
      <c r="R27" s="21"/>
      <c r="S27" s="21"/>
    </row>
    <row r="28" spans="1:19">
      <c r="A28" s="28" t="s">
        <v>520</v>
      </c>
      <c r="B28" s="29" t="s">
        <v>323</v>
      </c>
      <c r="C28" s="29" t="s">
        <v>323</v>
      </c>
      <c r="D28" s="29" t="s">
        <v>323</v>
      </c>
      <c r="E28" s="30">
        <v>4.3018199999999993</v>
      </c>
      <c r="F28" s="30">
        <v>7.4198300000000001</v>
      </c>
      <c r="G28" s="30">
        <v>17.808859999999999</v>
      </c>
      <c r="H28" s="30">
        <v>18.476064505</v>
      </c>
      <c r="I28" s="30">
        <v>21.319155939000002</v>
      </c>
      <c r="J28" s="30">
        <v>27.32</v>
      </c>
      <c r="K28" s="30">
        <v>27.32</v>
      </c>
      <c r="L28" s="30">
        <v>27.32</v>
      </c>
      <c r="M28" s="30">
        <v>27.324718006000001</v>
      </c>
      <c r="N28" s="30">
        <v>27.365175365999999</v>
      </c>
      <c r="O28" s="31" t="s">
        <v>545</v>
      </c>
      <c r="P28" s="21"/>
      <c r="Q28" s="21"/>
      <c r="R28" s="21"/>
      <c r="S28" s="21"/>
    </row>
    <row r="29" spans="1:19">
      <c r="A29" s="28" t="s">
        <v>521</v>
      </c>
      <c r="B29" s="29" t="s">
        <v>323</v>
      </c>
      <c r="C29" s="29" t="s">
        <v>323</v>
      </c>
      <c r="D29" s="29" t="s">
        <v>323</v>
      </c>
      <c r="E29" s="30" t="s">
        <v>1</v>
      </c>
      <c r="F29" s="30" t="s">
        <v>1</v>
      </c>
      <c r="G29" s="30" t="s">
        <v>1</v>
      </c>
      <c r="H29" s="30">
        <v>0</v>
      </c>
      <c r="I29" s="30">
        <v>0</v>
      </c>
      <c r="J29" s="30" t="s">
        <v>1692</v>
      </c>
      <c r="K29" s="30" t="s">
        <v>1692</v>
      </c>
      <c r="L29" s="30" t="s">
        <v>1692</v>
      </c>
      <c r="M29" s="30">
        <v>0</v>
      </c>
      <c r="N29" s="30">
        <v>0</v>
      </c>
      <c r="O29" s="31" t="s">
        <v>546</v>
      </c>
      <c r="P29" s="21"/>
      <c r="Q29" s="21"/>
      <c r="R29" s="21"/>
      <c r="S29" s="21"/>
    </row>
    <row r="30" spans="1:19">
      <c r="A30" s="28" t="s">
        <v>522</v>
      </c>
      <c r="B30" s="29" t="s">
        <v>323</v>
      </c>
      <c r="C30" s="29" t="s">
        <v>323</v>
      </c>
      <c r="D30" s="29" t="s">
        <v>323</v>
      </c>
      <c r="E30" s="30" t="s">
        <v>1</v>
      </c>
      <c r="F30" s="30" t="s">
        <v>1</v>
      </c>
      <c r="G30" s="30" t="s">
        <v>1</v>
      </c>
      <c r="H30" s="30">
        <v>0</v>
      </c>
      <c r="I30" s="30">
        <v>0</v>
      </c>
      <c r="J30" s="30" t="s">
        <v>1692</v>
      </c>
      <c r="K30" s="30" t="s">
        <v>1692</v>
      </c>
      <c r="L30" s="30" t="s">
        <v>1692</v>
      </c>
      <c r="M30" s="30">
        <v>0</v>
      </c>
      <c r="N30" s="30">
        <v>0</v>
      </c>
      <c r="O30" s="31" t="s">
        <v>547</v>
      </c>
      <c r="P30" s="21"/>
      <c r="Q30" s="21"/>
      <c r="R30" s="21"/>
      <c r="S30" s="21"/>
    </row>
    <row r="31" spans="1:19">
      <c r="A31" s="28" t="s">
        <v>523</v>
      </c>
      <c r="B31" s="29" t="s">
        <v>323</v>
      </c>
      <c r="C31" s="29" t="s">
        <v>323</v>
      </c>
      <c r="D31" s="29" t="s">
        <v>323</v>
      </c>
      <c r="E31" s="30" t="s">
        <v>1</v>
      </c>
      <c r="F31" s="30">
        <v>1.7111099999999999</v>
      </c>
      <c r="G31" s="30">
        <v>3.01667</v>
      </c>
      <c r="H31" s="30">
        <v>4.2365008670000002</v>
      </c>
      <c r="I31" s="30">
        <v>4.359734542</v>
      </c>
      <c r="J31" s="30">
        <v>5.44</v>
      </c>
      <c r="K31" s="30">
        <v>5.44</v>
      </c>
      <c r="L31" s="30">
        <v>5.44</v>
      </c>
      <c r="M31" s="30">
        <v>5.4439009760000001</v>
      </c>
      <c r="N31" s="30">
        <v>7.6009009760000001</v>
      </c>
      <c r="O31" s="31" t="s">
        <v>548</v>
      </c>
      <c r="P31" s="21"/>
      <c r="Q31" s="21"/>
      <c r="R31" s="21"/>
      <c r="S31" s="21"/>
    </row>
    <row r="32" spans="1:19">
      <c r="A32" s="28" t="s">
        <v>524</v>
      </c>
      <c r="B32" s="29" t="s">
        <v>323</v>
      </c>
      <c r="C32" s="29" t="s">
        <v>323</v>
      </c>
      <c r="D32" s="29" t="s">
        <v>323</v>
      </c>
      <c r="E32" s="30" t="s">
        <v>1</v>
      </c>
      <c r="F32" s="30">
        <v>0.18577000000000002</v>
      </c>
      <c r="G32" s="30">
        <v>0.83091999999999999</v>
      </c>
      <c r="H32" s="30">
        <v>0.96874677264999998</v>
      </c>
      <c r="I32" s="30">
        <v>1.0994667386500001</v>
      </c>
      <c r="J32" s="30">
        <v>1.21</v>
      </c>
      <c r="K32" s="30">
        <v>1.21</v>
      </c>
      <c r="L32" s="30">
        <v>1.21</v>
      </c>
      <c r="M32" s="30">
        <v>1.2114961766600001</v>
      </c>
      <c r="N32" s="30">
        <v>1.22977078366</v>
      </c>
      <c r="O32" s="31" t="s">
        <v>1677</v>
      </c>
      <c r="P32" s="21"/>
      <c r="Q32" s="21"/>
      <c r="R32" s="21"/>
      <c r="S32" s="21"/>
    </row>
    <row r="33" spans="1:19">
      <c r="A33" s="38" t="s">
        <v>87</v>
      </c>
      <c r="B33" s="29" t="s">
        <v>323</v>
      </c>
      <c r="C33" s="29" t="s">
        <v>323</v>
      </c>
      <c r="D33" s="29" t="s">
        <v>323</v>
      </c>
      <c r="E33" s="35">
        <v>4.3018199999999993</v>
      </c>
      <c r="F33" s="35">
        <v>9.3250499999999992</v>
      </c>
      <c r="G33" s="35">
        <v>21.852910000000001</v>
      </c>
      <c r="H33" s="35">
        <v>23.895548043650003</v>
      </c>
      <c r="I33" s="35">
        <v>26.992593118650003</v>
      </c>
      <c r="J33" s="35">
        <v>34.4</v>
      </c>
      <c r="K33" s="35">
        <v>34.4</v>
      </c>
      <c r="L33" s="35">
        <v>34.4</v>
      </c>
      <c r="M33" s="35">
        <v>34.396783575660002</v>
      </c>
      <c r="N33" s="35">
        <v>36.663652442660002</v>
      </c>
      <c r="O33" s="36" t="s">
        <v>459</v>
      </c>
      <c r="P33" s="21"/>
      <c r="Q33" s="21"/>
      <c r="R33" s="21"/>
      <c r="S33" s="21"/>
    </row>
    <row r="34" spans="1:19">
      <c r="A34" s="28" t="s">
        <v>525</v>
      </c>
      <c r="B34" s="29" t="s">
        <v>323</v>
      </c>
      <c r="C34" s="29" t="s">
        <v>323</v>
      </c>
      <c r="D34" s="29" t="s">
        <v>323</v>
      </c>
      <c r="E34" s="30" t="s">
        <v>1</v>
      </c>
      <c r="F34" s="30">
        <v>1.056</v>
      </c>
      <c r="G34" s="30">
        <v>2.6025</v>
      </c>
      <c r="H34" s="30">
        <v>5.9406498609999998</v>
      </c>
      <c r="I34" s="30">
        <v>10.606149861</v>
      </c>
      <c r="J34" s="30">
        <v>18.13</v>
      </c>
      <c r="K34" s="30">
        <v>18.13</v>
      </c>
      <c r="L34" s="30">
        <v>18.13</v>
      </c>
      <c r="M34" s="30">
        <v>18.130920627999998</v>
      </c>
      <c r="N34" s="30">
        <v>18.543285101999999</v>
      </c>
      <c r="O34" s="31" t="s">
        <v>525</v>
      </c>
      <c r="P34" s="21"/>
      <c r="Q34" s="21"/>
      <c r="R34" s="21"/>
      <c r="S34" s="21"/>
    </row>
    <row r="35" spans="1:19">
      <c r="A35" s="32" t="s">
        <v>319</v>
      </c>
      <c r="B35" s="29" t="s">
        <v>323</v>
      </c>
      <c r="C35" s="29" t="s">
        <v>323</v>
      </c>
      <c r="D35" s="29" t="s">
        <v>323</v>
      </c>
      <c r="E35" s="30" t="s">
        <v>1</v>
      </c>
      <c r="F35" s="30">
        <v>0.94399999999999995</v>
      </c>
      <c r="G35" s="30">
        <v>0.96899999999999997</v>
      </c>
      <c r="H35" s="30">
        <v>3.5851498610000001</v>
      </c>
      <c r="I35" s="30">
        <v>6.3401498610000004</v>
      </c>
      <c r="J35" s="30">
        <v>13.83</v>
      </c>
      <c r="K35" s="30">
        <v>13.83</v>
      </c>
      <c r="L35" s="30">
        <v>13.83</v>
      </c>
      <c r="M35" s="30">
        <v>13.833920628</v>
      </c>
      <c r="N35" s="30">
        <v>14.206285102000001</v>
      </c>
      <c r="O35" s="33" t="s">
        <v>473</v>
      </c>
      <c r="P35" s="21"/>
      <c r="Q35" s="21"/>
      <c r="R35" s="21"/>
      <c r="S35" s="21"/>
    </row>
    <row r="36" spans="1:19">
      <c r="A36" s="32" t="s">
        <v>320</v>
      </c>
      <c r="B36" s="29" t="s">
        <v>323</v>
      </c>
      <c r="C36" s="29" t="s">
        <v>323</v>
      </c>
      <c r="D36" s="29" t="s">
        <v>323</v>
      </c>
      <c r="E36" s="30" t="s">
        <v>1</v>
      </c>
      <c r="F36" s="30">
        <v>0.112</v>
      </c>
      <c r="G36" s="30">
        <v>1.6335</v>
      </c>
      <c r="H36" s="30">
        <v>2.3555000000000001</v>
      </c>
      <c r="I36" s="30">
        <v>4.266</v>
      </c>
      <c r="J36" s="30">
        <v>4.3</v>
      </c>
      <c r="K36" s="30">
        <v>4.3</v>
      </c>
      <c r="L36" s="30">
        <v>4.3</v>
      </c>
      <c r="M36" s="30">
        <v>4.2969999999999997</v>
      </c>
      <c r="N36" s="30">
        <v>4.3369999999999997</v>
      </c>
      <c r="O36" s="33" t="s">
        <v>474</v>
      </c>
      <c r="P36" s="21"/>
      <c r="Q36" s="21"/>
      <c r="R36" s="21"/>
      <c r="S36" s="21"/>
    </row>
    <row r="37" spans="1:19">
      <c r="A37" s="28" t="s">
        <v>526</v>
      </c>
      <c r="B37" s="29" t="s">
        <v>323</v>
      </c>
      <c r="C37" s="29" t="s">
        <v>323</v>
      </c>
      <c r="D37" s="29" t="s">
        <v>323</v>
      </c>
      <c r="E37" s="39" t="s">
        <v>1</v>
      </c>
      <c r="F37" s="30" t="s">
        <v>1</v>
      </c>
      <c r="G37" s="30" t="s">
        <v>1</v>
      </c>
      <c r="H37" s="30">
        <v>0</v>
      </c>
      <c r="I37" s="30">
        <v>0</v>
      </c>
      <c r="J37" s="30">
        <v>0</v>
      </c>
      <c r="K37" s="30">
        <v>0</v>
      </c>
      <c r="L37" s="30">
        <v>0</v>
      </c>
      <c r="M37" s="30">
        <v>0</v>
      </c>
      <c r="N37" s="30">
        <v>0</v>
      </c>
      <c r="O37" s="31" t="s">
        <v>526</v>
      </c>
      <c r="P37" s="21"/>
      <c r="Q37" s="21"/>
      <c r="R37" s="21"/>
      <c r="S37" s="21"/>
    </row>
    <row r="38" spans="1:19">
      <c r="A38" s="32" t="s">
        <v>319</v>
      </c>
      <c r="B38" s="29" t="s">
        <v>323</v>
      </c>
      <c r="C38" s="29" t="s">
        <v>323</v>
      </c>
      <c r="D38" s="29" t="s">
        <v>323</v>
      </c>
      <c r="E38" s="39" t="s">
        <v>1</v>
      </c>
      <c r="F38" s="30" t="s">
        <v>1</v>
      </c>
      <c r="G38" s="39" t="s">
        <v>1</v>
      </c>
      <c r="H38" s="39">
        <v>0</v>
      </c>
      <c r="I38" s="39">
        <v>0</v>
      </c>
      <c r="J38" s="39">
        <v>0</v>
      </c>
      <c r="K38" s="39">
        <v>0</v>
      </c>
      <c r="L38" s="39">
        <v>0</v>
      </c>
      <c r="M38" s="39">
        <v>0</v>
      </c>
      <c r="N38" s="39">
        <v>0</v>
      </c>
      <c r="O38" s="33" t="s">
        <v>473</v>
      </c>
      <c r="P38" s="21"/>
      <c r="Q38" s="21"/>
      <c r="R38" s="21"/>
      <c r="S38" s="21"/>
    </row>
    <row r="39" spans="1:19">
      <c r="A39" s="32" t="s">
        <v>320</v>
      </c>
      <c r="B39" s="29" t="s">
        <v>323</v>
      </c>
      <c r="C39" s="29" t="s">
        <v>323</v>
      </c>
      <c r="D39" s="29" t="s">
        <v>323</v>
      </c>
      <c r="E39" s="39" t="s">
        <v>1</v>
      </c>
      <c r="F39" s="30" t="s">
        <v>1</v>
      </c>
      <c r="G39" s="39" t="s">
        <v>1</v>
      </c>
      <c r="H39" s="39">
        <v>0</v>
      </c>
      <c r="I39" s="39">
        <v>0</v>
      </c>
      <c r="J39" s="39">
        <v>0</v>
      </c>
      <c r="K39" s="39">
        <v>0</v>
      </c>
      <c r="L39" s="39">
        <v>0</v>
      </c>
      <c r="M39" s="39">
        <v>0</v>
      </c>
      <c r="N39" s="39">
        <v>0</v>
      </c>
      <c r="O39" s="33" t="s">
        <v>474</v>
      </c>
      <c r="P39" s="21"/>
      <c r="Q39" s="21"/>
      <c r="R39" s="21"/>
      <c r="S39" s="21"/>
    </row>
    <row r="40" spans="1:19">
      <c r="A40" s="40" t="s">
        <v>307</v>
      </c>
      <c r="B40" s="29" t="s">
        <v>323</v>
      </c>
      <c r="C40" s="29" t="s">
        <v>323</v>
      </c>
      <c r="D40" s="29" t="s">
        <v>323</v>
      </c>
      <c r="E40" s="41" t="s">
        <v>1</v>
      </c>
      <c r="F40" s="35">
        <v>1.056</v>
      </c>
      <c r="G40" s="35">
        <v>2.6025</v>
      </c>
      <c r="H40" s="35">
        <v>5.9406498609999998</v>
      </c>
      <c r="I40" s="35">
        <v>10.606149861</v>
      </c>
      <c r="J40" s="35">
        <v>18.13</v>
      </c>
      <c r="K40" s="35">
        <v>18.13</v>
      </c>
      <c r="L40" s="35">
        <v>18.13</v>
      </c>
      <c r="M40" s="35">
        <v>18.130920627999998</v>
      </c>
      <c r="N40" s="35">
        <v>18.543285101999999</v>
      </c>
      <c r="O40" s="37" t="s">
        <v>460</v>
      </c>
      <c r="P40" s="21"/>
      <c r="Q40" s="21"/>
      <c r="R40" s="21"/>
      <c r="S40" s="21"/>
    </row>
    <row r="41" spans="1:19">
      <c r="A41" s="28" t="s">
        <v>527</v>
      </c>
      <c r="B41" s="29" t="s">
        <v>323</v>
      </c>
      <c r="C41" s="29" t="s">
        <v>323</v>
      </c>
      <c r="D41" s="29" t="s">
        <v>323</v>
      </c>
      <c r="E41" s="30">
        <v>5.0000000000000001E-3</v>
      </c>
      <c r="F41" s="30">
        <v>0.61950000000000005</v>
      </c>
      <c r="G41" s="30">
        <v>1.6202999999999999</v>
      </c>
      <c r="H41" s="30">
        <v>2.2636763470000001</v>
      </c>
      <c r="I41" s="30">
        <v>2.3588963469999999</v>
      </c>
      <c r="J41" s="30">
        <v>4.04</v>
      </c>
      <c r="K41" s="30">
        <v>4.04</v>
      </c>
      <c r="L41" s="30">
        <v>4.04</v>
      </c>
      <c r="M41" s="30">
        <v>4.536564222</v>
      </c>
      <c r="N41" s="30">
        <v>5.0559397089999996</v>
      </c>
      <c r="O41" s="31" t="s">
        <v>549</v>
      </c>
      <c r="P41" s="21"/>
      <c r="Q41" s="21"/>
      <c r="R41" s="21"/>
      <c r="S41" s="21"/>
    </row>
    <row r="42" spans="1:19">
      <c r="A42" s="32" t="s">
        <v>321</v>
      </c>
      <c r="B42" s="29" t="s">
        <v>323</v>
      </c>
      <c r="C42" s="29" t="s">
        <v>323</v>
      </c>
      <c r="D42" s="29" t="s">
        <v>323</v>
      </c>
      <c r="E42" s="30">
        <v>3.0000000000000001E-3</v>
      </c>
      <c r="F42" s="30">
        <v>0.32800000000000001</v>
      </c>
      <c r="G42" s="30">
        <v>0.90785000000000005</v>
      </c>
      <c r="H42" s="30">
        <v>1.0908500000000001</v>
      </c>
      <c r="I42" s="30">
        <v>1.1208499999999999</v>
      </c>
      <c r="J42" s="30">
        <v>2.64</v>
      </c>
      <c r="K42" s="30">
        <v>2.64</v>
      </c>
      <c r="L42" s="30">
        <v>2.64</v>
      </c>
      <c r="M42" s="30">
        <v>3.1037001000000002</v>
      </c>
      <c r="N42" s="30">
        <v>3.6037001000000002</v>
      </c>
      <c r="O42" s="42" t="s">
        <v>475</v>
      </c>
      <c r="P42" s="21"/>
      <c r="Q42" s="21"/>
      <c r="R42" s="21"/>
      <c r="S42" s="21"/>
    </row>
    <row r="43" spans="1:19">
      <c r="A43" s="32" t="s">
        <v>322</v>
      </c>
      <c r="B43" s="29" t="s">
        <v>323</v>
      </c>
      <c r="C43" s="29" t="s">
        <v>323</v>
      </c>
      <c r="D43" s="29" t="s">
        <v>323</v>
      </c>
      <c r="E43" s="30">
        <v>2E-3</v>
      </c>
      <c r="F43" s="30">
        <v>0.29149999999999998</v>
      </c>
      <c r="G43" s="30">
        <v>0.71245000000000003</v>
      </c>
      <c r="H43" s="30">
        <v>1.172826347</v>
      </c>
      <c r="I43" s="30">
        <v>1.238046347</v>
      </c>
      <c r="J43" s="30">
        <v>1.39</v>
      </c>
      <c r="K43" s="30">
        <v>1.39</v>
      </c>
      <c r="L43" s="30">
        <v>1.39</v>
      </c>
      <c r="M43" s="30">
        <v>1.432864122</v>
      </c>
      <c r="N43" s="30">
        <v>1.452239609</v>
      </c>
      <c r="O43" s="42" t="s">
        <v>476</v>
      </c>
      <c r="P43" s="21"/>
      <c r="Q43" s="21"/>
      <c r="R43" s="21"/>
      <c r="S43" s="21"/>
    </row>
    <row r="44" spans="1:19">
      <c r="A44" s="28" t="s">
        <v>528</v>
      </c>
      <c r="B44" s="29" t="s">
        <v>323</v>
      </c>
      <c r="C44" s="29" t="s">
        <v>323</v>
      </c>
      <c r="D44" s="29" t="s">
        <v>323</v>
      </c>
      <c r="E44" s="30">
        <v>4.4999999999999998E-2</v>
      </c>
      <c r="F44" s="30">
        <v>4.4999999999999998E-2</v>
      </c>
      <c r="G44" s="30">
        <v>0.15625999999999998</v>
      </c>
      <c r="H44" s="30">
        <v>0.64165799999999995</v>
      </c>
      <c r="I44" s="30">
        <v>0.64915800000000001</v>
      </c>
      <c r="J44" s="30">
        <v>0.67</v>
      </c>
      <c r="K44" s="30">
        <v>0.67</v>
      </c>
      <c r="L44" s="30">
        <v>0.67</v>
      </c>
      <c r="M44" s="30">
        <v>0.67485799999999996</v>
      </c>
      <c r="N44" s="30">
        <v>0.67485799999999996</v>
      </c>
      <c r="O44" s="31" t="s">
        <v>550</v>
      </c>
      <c r="P44" s="21"/>
      <c r="Q44" s="21"/>
      <c r="R44" s="21"/>
      <c r="S44" s="21"/>
    </row>
    <row r="45" spans="1:19">
      <c r="A45" s="28" t="s">
        <v>529</v>
      </c>
      <c r="B45" s="29" t="s">
        <v>323</v>
      </c>
      <c r="C45" s="29" t="s">
        <v>323</v>
      </c>
      <c r="D45" s="29" t="s">
        <v>323</v>
      </c>
      <c r="E45" s="30">
        <v>0.77944000000000002</v>
      </c>
      <c r="F45" s="30">
        <v>0.85789000000000004</v>
      </c>
      <c r="G45" s="30">
        <v>0.99939999999999996</v>
      </c>
      <c r="H45" s="30">
        <v>1.16430731461</v>
      </c>
      <c r="I45" s="30">
        <v>1.7712266846100002</v>
      </c>
      <c r="J45" s="30">
        <v>1.89</v>
      </c>
      <c r="K45" s="30">
        <v>1.89</v>
      </c>
      <c r="L45" s="30">
        <v>1.89</v>
      </c>
      <c r="M45" s="30">
        <v>1.89212111621</v>
      </c>
      <c r="N45" s="30">
        <v>1.89212111621</v>
      </c>
      <c r="O45" s="31" t="s">
        <v>551</v>
      </c>
      <c r="P45" s="21"/>
      <c r="Q45" s="21"/>
      <c r="R45" s="21"/>
      <c r="S45" s="21"/>
    </row>
    <row r="46" spans="1:19">
      <c r="A46" s="28" t="s">
        <v>530</v>
      </c>
      <c r="B46" s="29" t="s">
        <v>323</v>
      </c>
      <c r="C46" s="29" t="s">
        <v>323</v>
      </c>
      <c r="D46" s="29" t="s">
        <v>323</v>
      </c>
      <c r="E46" s="30" t="s">
        <v>1</v>
      </c>
      <c r="F46" s="30">
        <v>5.6320000000000002E-2</v>
      </c>
      <c r="G46" s="30">
        <v>0.20868999999999999</v>
      </c>
      <c r="H46" s="30">
        <v>0.30697873825999999</v>
      </c>
      <c r="I46" s="30">
        <v>0.19787226425999999</v>
      </c>
      <c r="J46" s="30">
        <v>0.39</v>
      </c>
      <c r="K46" s="30">
        <v>0.39</v>
      </c>
      <c r="L46" s="30">
        <v>0.39</v>
      </c>
      <c r="M46" s="30">
        <v>0.39185132979000004</v>
      </c>
      <c r="N46" s="30">
        <v>0.62403360979</v>
      </c>
      <c r="O46" s="31" t="s">
        <v>552</v>
      </c>
      <c r="P46" s="21"/>
      <c r="Q46" s="21"/>
      <c r="R46" s="21"/>
      <c r="S46" s="21"/>
    </row>
    <row r="47" spans="1:19">
      <c r="A47" s="40" t="s">
        <v>95</v>
      </c>
      <c r="B47" s="29" t="s">
        <v>323</v>
      </c>
      <c r="C47" s="29" t="s">
        <v>323</v>
      </c>
      <c r="D47" s="29" t="s">
        <v>323</v>
      </c>
      <c r="E47" s="35">
        <v>0.82944000000000007</v>
      </c>
      <c r="F47" s="35">
        <v>1.579</v>
      </c>
      <c r="G47" s="35">
        <v>2.9846500000000002</v>
      </c>
      <c r="H47" s="35">
        <v>4.3766203998700002</v>
      </c>
      <c r="I47" s="35">
        <v>4.97715329587</v>
      </c>
      <c r="J47" s="35">
        <v>6.99</v>
      </c>
      <c r="K47" s="35">
        <v>6.99</v>
      </c>
      <c r="L47" s="35">
        <v>6.99</v>
      </c>
      <c r="M47" s="35">
        <v>7.4953946680000003</v>
      </c>
      <c r="N47" s="35">
        <v>8.2469524350000007</v>
      </c>
      <c r="O47" s="37" t="s">
        <v>461</v>
      </c>
      <c r="P47" s="21"/>
      <c r="Q47" s="21"/>
      <c r="R47" s="21"/>
      <c r="S47" s="21"/>
    </row>
    <row r="48" spans="1:19" ht="9.75" thickBot="1">
      <c r="A48" s="34" t="s">
        <v>308</v>
      </c>
      <c r="B48" s="29" t="s">
        <v>323</v>
      </c>
      <c r="C48" s="29" t="s">
        <v>323</v>
      </c>
      <c r="D48" s="29" t="s">
        <v>323</v>
      </c>
      <c r="E48" s="35">
        <v>5.1312600000000002</v>
      </c>
      <c r="F48" s="35">
        <v>11.959770000000001</v>
      </c>
      <c r="G48" s="35">
        <v>27.440069999999999</v>
      </c>
      <c r="H48" s="35">
        <v>34.212818304519999</v>
      </c>
      <c r="I48" s="35">
        <v>42.575896275520002</v>
      </c>
      <c r="J48" s="35">
        <v>59.52</v>
      </c>
      <c r="K48" s="35">
        <v>59.52</v>
      </c>
      <c r="L48" s="35">
        <v>59.52</v>
      </c>
      <c r="M48" s="35">
        <v>60.023098871660004</v>
      </c>
      <c r="N48" s="35">
        <v>63.453889979660005</v>
      </c>
      <c r="O48" s="36" t="s">
        <v>462</v>
      </c>
      <c r="P48" s="21"/>
      <c r="Q48" s="21"/>
      <c r="R48" s="21"/>
      <c r="S48" s="21"/>
    </row>
    <row r="49" spans="1:15" ht="9.75" thickBot="1">
      <c r="A49" s="583"/>
      <c r="B49" s="584"/>
      <c r="C49" s="584"/>
      <c r="D49" s="584"/>
      <c r="E49" s="584"/>
      <c r="F49" s="584"/>
      <c r="G49" s="584"/>
      <c r="H49" s="584"/>
      <c r="I49" s="584"/>
      <c r="J49" s="584"/>
      <c r="K49" s="584"/>
      <c r="L49" s="584"/>
      <c r="M49" s="584"/>
      <c r="N49" s="584"/>
      <c r="O49" s="610"/>
    </row>
  </sheetData>
  <customSheetViews>
    <customSheetView guid="{A346EDBB-8F5D-48AE-8CF0-8B5C084A1557}" showGridLines="0" topLeftCell="H1">
      <selection activeCell="AC22" sqref="AC22"/>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O1"/>
    <mergeCell ref="A49:O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110" zoomScaleNormal="110" workbookViewId="0">
      <selection activeCell="C34" sqref="C34"/>
    </sheetView>
  </sheetViews>
  <sheetFormatPr defaultColWidth="9.140625" defaultRowHeight="9"/>
  <cols>
    <col min="1" max="1" width="28" style="3" bestFit="1" customWidth="1"/>
    <col min="2" max="8" width="9.140625" style="3"/>
    <col min="9" max="9" width="28.140625" style="3" bestFit="1" customWidth="1"/>
    <col min="10" max="16384" width="9.140625" style="3"/>
  </cols>
  <sheetData>
    <row r="1" spans="1:9" s="1" customFormat="1" ht="36" customHeight="1" thickBot="1">
      <c r="A1" s="556" t="s">
        <v>1686</v>
      </c>
      <c r="B1" s="556"/>
      <c r="C1" s="556"/>
      <c r="D1" s="556"/>
      <c r="E1" s="556"/>
      <c r="F1" s="556"/>
      <c r="G1" s="556"/>
      <c r="H1" s="556"/>
      <c r="I1" s="556"/>
    </row>
    <row r="2" spans="1:9" s="371" customFormat="1" ht="166.5" thickBot="1">
      <c r="A2" s="361" t="s">
        <v>1327</v>
      </c>
      <c r="B2" s="369" t="s">
        <v>1417</v>
      </c>
      <c r="C2" s="370" t="s">
        <v>1331</v>
      </c>
      <c r="D2" s="370" t="s">
        <v>1418</v>
      </c>
      <c r="E2" s="370" t="s">
        <v>1332</v>
      </c>
      <c r="F2" s="370" t="s">
        <v>1333</v>
      </c>
      <c r="G2" s="370" t="s">
        <v>1679</v>
      </c>
      <c r="H2" s="361" t="s">
        <v>1334</v>
      </c>
      <c r="I2" s="366" t="s">
        <v>354</v>
      </c>
    </row>
    <row r="3" spans="1:9">
      <c r="A3" s="5" t="s">
        <v>0</v>
      </c>
      <c r="B3" s="6">
        <v>10</v>
      </c>
      <c r="C3" s="7">
        <v>46</v>
      </c>
      <c r="D3" s="492">
        <v>31766.500056320001</v>
      </c>
      <c r="E3" s="492">
        <v>6321.8348845299988</v>
      </c>
      <c r="F3" s="492">
        <v>25445.308211150001</v>
      </c>
      <c r="G3" s="492">
        <v>0</v>
      </c>
      <c r="H3" s="491">
        <v>27562.988922570003</v>
      </c>
      <c r="I3" s="8" t="s">
        <v>493</v>
      </c>
    </row>
    <row r="4" spans="1:9">
      <c r="A4" s="9" t="s">
        <v>1324</v>
      </c>
      <c r="B4" s="10">
        <v>5</v>
      </c>
      <c r="C4" s="11">
        <v>20</v>
      </c>
      <c r="D4" s="12">
        <v>25932.963280190001</v>
      </c>
      <c r="E4" s="12">
        <v>3491.2711726999992</v>
      </c>
      <c r="F4" s="12">
        <v>22441.691593440002</v>
      </c>
      <c r="G4" s="12">
        <v>0</v>
      </c>
      <c r="H4" s="491">
        <v>23549.07421599</v>
      </c>
      <c r="I4" s="13" t="s">
        <v>572</v>
      </c>
    </row>
    <row r="5" spans="1:9">
      <c r="A5" s="9" t="s">
        <v>1325</v>
      </c>
      <c r="B5" s="10">
        <v>4</v>
      </c>
      <c r="C5" s="11">
        <v>24</v>
      </c>
      <c r="D5" s="12">
        <v>4599.5287732000006</v>
      </c>
      <c r="E5" s="12">
        <v>2446.2556495599997</v>
      </c>
      <c r="F5" s="12">
        <v>2153.9166771600003</v>
      </c>
      <c r="G5" s="12">
        <v>0</v>
      </c>
      <c r="H5" s="491">
        <v>3029.2450808300005</v>
      </c>
      <c r="I5" s="13" t="s">
        <v>573</v>
      </c>
    </row>
    <row r="6" spans="1:9">
      <c r="A6" s="9" t="s">
        <v>1326</v>
      </c>
      <c r="B6" s="10">
        <v>1</v>
      </c>
      <c r="C6" s="11">
        <v>2</v>
      </c>
      <c r="D6" s="12">
        <v>1234.0080029300002</v>
      </c>
      <c r="E6" s="12">
        <v>384.30806226999999</v>
      </c>
      <c r="F6" s="12">
        <v>849.69994055000006</v>
      </c>
      <c r="G6" s="12">
        <v>0</v>
      </c>
      <c r="H6" s="491">
        <v>984.66962575000014</v>
      </c>
      <c r="I6" s="13" t="s">
        <v>574</v>
      </c>
    </row>
    <row r="7" spans="1:9">
      <c r="A7" s="5" t="s">
        <v>1741</v>
      </c>
      <c r="B7" s="10">
        <v>7</v>
      </c>
      <c r="C7" s="11">
        <v>41</v>
      </c>
      <c r="D7" s="12">
        <v>31246.853474202937</v>
      </c>
      <c r="E7" s="12">
        <v>22201.697971596939</v>
      </c>
      <c r="F7" s="12">
        <v>9045.1555026059978</v>
      </c>
      <c r="G7" s="12">
        <v>0</v>
      </c>
      <c r="H7" s="491">
        <v>28657.176350979717</v>
      </c>
      <c r="I7" s="8" t="s">
        <v>1742</v>
      </c>
    </row>
    <row r="8" spans="1:9">
      <c r="A8" s="9" t="s">
        <v>1743</v>
      </c>
      <c r="B8" s="10">
        <v>3</v>
      </c>
      <c r="C8" s="11">
        <v>37</v>
      </c>
      <c r="D8" s="12">
        <v>30089.16732363365</v>
      </c>
      <c r="E8" s="12">
        <v>21373.6555511847</v>
      </c>
      <c r="F8" s="12">
        <v>8715.5117724489501</v>
      </c>
      <c r="G8" s="12">
        <v>0</v>
      </c>
      <c r="H8" s="12">
        <v>27924.54555046</v>
      </c>
      <c r="I8" s="13" t="s">
        <v>1744</v>
      </c>
    </row>
    <row r="9" spans="1:9">
      <c r="A9" s="9" t="s">
        <v>1745</v>
      </c>
      <c r="B9" s="10">
        <v>4</v>
      </c>
      <c r="C9" s="11">
        <v>3</v>
      </c>
      <c r="D9" s="12">
        <v>1056.4008887832163</v>
      </c>
      <c r="E9" s="12">
        <v>727.94477439923867</v>
      </c>
      <c r="F9" s="12">
        <v>328.45611438397765</v>
      </c>
      <c r="G9" s="12">
        <v>0</v>
      </c>
      <c r="H9" s="491">
        <v>732.6308005197186</v>
      </c>
      <c r="I9" s="13" t="s">
        <v>1746</v>
      </c>
    </row>
    <row r="10" spans="1:9">
      <c r="A10" s="9" t="s">
        <v>1747</v>
      </c>
      <c r="B10" s="555">
        <v>0</v>
      </c>
      <c r="C10" s="555">
        <v>1</v>
      </c>
      <c r="D10" s="555">
        <v>101.28526178607</v>
      </c>
      <c r="E10" s="555">
        <v>100.097646013</v>
      </c>
      <c r="F10" s="555">
        <v>1.1876157730700001</v>
      </c>
      <c r="G10" s="555">
        <v>0</v>
      </c>
      <c r="H10" s="555">
        <v>0</v>
      </c>
      <c r="I10" s="13" t="s">
        <v>1748</v>
      </c>
    </row>
    <row r="11" spans="1:9">
      <c r="A11" s="5" t="s">
        <v>1749</v>
      </c>
      <c r="B11" s="10">
        <v>2</v>
      </c>
      <c r="C11" s="11">
        <v>4</v>
      </c>
      <c r="D11" s="21">
        <v>17197.191652197944</v>
      </c>
      <c r="E11" s="12">
        <v>11951.580828315165</v>
      </c>
      <c r="F11" s="12">
        <v>1279.0452466847792</v>
      </c>
      <c r="G11" s="12">
        <v>0</v>
      </c>
      <c r="H11" s="491">
        <v>580.17005242407004</v>
      </c>
      <c r="I11" s="8" t="s">
        <v>1750</v>
      </c>
    </row>
    <row r="12" spans="1:9">
      <c r="A12" s="5" t="s">
        <v>1751</v>
      </c>
      <c r="B12" s="14">
        <v>13</v>
      </c>
      <c r="C12" s="11">
        <v>0</v>
      </c>
      <c r="D12" s="15">
        <v>63.453889979660005</v>
      </c>
      <c r="E12" s="11">
        <v>36.663652442660002</v>
      </c>
      <c r="F12" s="11">
        <v>8.2469524350000007</v>
      </c>
      <c r="G12" s="11">
        <v>18.543285101999999</v>
      </c>
      <c r="H12" s="491">
        <v>28.526265142</v>
      </c>
      <c r="I12" s="8" t="s">
        <v>1752</v>
      </c>
    </row>
    <row r="13" spans="1:9" ht="9.75" thickBot="1">
      <c r="A13" s="16" t="s">
        <v>595</v>
      </c>
      <c r="B13" s="18">
        <v>32</v>
      </c>
      <c r="C13" s="18">
        <v>91</v>
      </c>
      <c r="D13" s="18">
        <v>80273.999072700535</v>
      </c>
      <c r="E13" s="18">
        <v>40511.777336884756</v>
      </c>
      <c r="F13" s="18">
        <v>35777.755912875771</v>
      </c>
      <c r="G13" s="18">
        <v>18.543285101999999</v>
      </c>
      <c r="H13" s="18">
        <v>56828.861591115798</v>
      </c>
      <c r="I13" s="19" t="s">
        <v>1328</v>
      </c>
    </row>
    <row r="14" spans="1:9" ht="9.75" thickBot="1">
      <c r="A14" s="552"/>
      <c r="B14" s="553"/>
      <c r="C14" s="553"/>
      <c r="D14" s="553"/>
      <c r="E14" s="553"/>
      <c r="F14" s="553"/>
      <c r="G14" s="553"/>
      <c r="H14" s="554"/>
      <c r="I14" s="20"/>
    </row>
  </sheetData>
  <mergeCells count="1">
    <mergeCell ref="A1:I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7"/>
  <sheetViews>
    <sheetView tabSelected="1" workbookViewId="0">
      <selection activeCell="R28" sqref="R28"/>
    </sheetView>
  </sheetViews>
  <sheetFormatPr defaultRowHeight="9"/>
  <cols>
    <col min="1" max="1" width="9.42578125" style="3" bestFit="1" customWidth="1"/>
    <col min="2" max="2" width="5.42578125" style="3" bestFit="1" customWidth="1"/>
    <col min="3" max="3" width="6.140625" style="3" bestFit="1" customWidth="1"/>
    <col min="4" max="4" width="6" style="3" bestFit="1" customWidth="1"/>
    <col min="5" max="5" width="5.85546875" style="3" bestFit="1" customWidth="1"/>
    <col min="6" max="6" width="6.28515625" style="3" bestFit="1" customWidth="1"/>
    <col min="7" max="9" width="6.140625" style="3" bestFit="1" customWidth="1"/>
    <col min="10" max="14" width="6.140625" style="3" customWidth="1"/>
    <col min="15" max="15" width="6.140625" style="479" customWidth="1"/>
    <col min="16" max="16384" width="9.140625" style="3"/>
  </cols>
  <sheetData>
    <row r="1" spans="1:15" s="1" customFormat="1" ht="24.75" customHeight="1" thickBot="1">
      <c r="A1" s="611" t="s">
        <v>1375</v>
      </c>
      <c r="B1" s="556"/>
      <c r="C1" s="556"/>
      <c r="D1" s="556"/>
      <c r="E1" s="556"/>
      <c r="F1" s="556"/>
      <c r="G1" s="556"/>
      <c r="H1" s="556"/>
      <c r="I1" s="556"/>
      <c r="J1" s="556"/>
      <c r="K1" s="556"/>
      <c r="L1" s="556"/>
      <c r="M1" s="556"/>
      <c r="N1" s="556"/>
      <c r="O1" s="474"/>
    </row>
    <row r="2" spans="1:15" s="4" customFormat="1" ht="24" customHeight="1" thickBot="1">
      <c r="A2" s="22" t="s">
        <v>324</v>
      </c>
      <c r="B2" s="407">
        <v>42186</v>
      </c>
      <c r="C2" s="407">
        <v>42217</v>
      </c>
      <c r="D2" s="407">
        <v>42248</v>
      </c>
      <c r="E2" s="407">
        <v>42278</v>
      </c>
      <c r="F2" s="423" t="s">
        <v>7</v>
      </c>
      <c r="G2" s="407">
        <v>42339</v>
      </c>
      <c r="H2" s="407">
        <v>42370</v>
      </c>
      <c r="I2" s="407">
        <v>42401</v>
      </c>
      <c r="J2" s="407">
        <v>42430</v>
      </c>
      <c r="K2" s="407">
        <v>42461</v>
      </c>
      <c r="L2" s="407">
        <v>42491</v>
      </c>
      <c r="M2" s="407">
        <v>42522</v>
      </c>
      <c r="N2" s="407">
        <v>42552</v>
      </c>
      <c r="O2" s="475"/>
    </row>
    <row r="3" spans="1:15">
      <c r="A3" s="23" t="s">
        <v>454</v>
      </c>
      <c r="B3" s="24" t="s">
        <v>323</v>
      </c>
      <c r="C3" s="24" t="s">
        <v>323</v>
      </c>
      <c r="D3" s="24" t="s">
        <v>323</v>
      </c>
      <c r="E3" s="25">
        <v>0.66039999999999999</v>
      </c>
      <c r="F3" s="25">
        <v>0.6</v>
      </c>
      <c r="G3" s="25">
        <v>0.5464</v>
      </c>
      <c r="H3" s="26">
        <v>0.50740078633288177</v>
      </c>
      <c r="I3" s="26">
        <v>0.46460000000000001</v>
      </c>
      <c r="J3" s="516">
        <v>0.43269999999999997</v>
      </c>
      <c r="K3" s="516">
        <v>0.43269999999999997</v>
      </c>
      <c r="L3" s="516">
        <v>0.43269999999999997</v>
      </c>
      <c r="M3" s="516">
        <v>0.44475274147314442</v>
      </c>
      <c r="N3" s="516">
        <v>0.47035911411125048</v>
      </c>
      <c r="O3" s="480"/>
    </row>
    <row r="4" spans="1:15">
      <c r="A4" s="23" t="s">
        <v>455</v>
      </c>
      <c r="B4" s="24" t="s">
        <v>323</v>
      </c>
      <c r="C4" s="24" t="s">
        <v>323</v>
      </c>
      <c r="D4" s="24" t="s">
        <v>323</v>
      </c>
      <c r="E4" s="25">
        <v>1.1928000000000001</v>
      </c>
      <c r="F4" s="25">
        <v>1.2825</v>
      </c>
      <c r="G4" s="25">
        <v>1.2557</v>
      </c>
      <c r="H4" s="26">
        <v>1.1466882748886678</v>
      </c>
      <c r="I4" s="26">
        <v>1.5772999999999999</v>
      </c>
      <c r="J4" s="517">
        <v>1.7304999999999999</v>
      </c>
      <c r="K4" s="517">
        <v>1.7304999999999999</v>
      </c>
      <c r="L4" s="517">
        <v>1.7304999999999999</v>
      </c>
      <c r="M4" s="517">
        <v>1.7450206860077988</v>
      </c>
      <c r="N4" s="517">
        <v>1.7307029101614604</v>
      </c>
      <c r="O4" s="480"/>
    </row>
    <row r="5" spans="1:15">
      <c r="A5" s="23" t="s">
        <v>456</v>
      </c>
      <c r="B5" s="24" t="s">
        <v>323</v>
      </c>
      <c r="C5" s="24" t="s">
        <v>323</v>
      </c>
      <c r="D5" s="24" t="s">
        <v>323</v>
      </c>
      <c r="E5" s="25">
        <v>0</v>
      </c>
      <c r="F5" s="25">
        <v>4.7000000000000002E-3</v>
      </c>
      <c r="G5" s="25">
        <v>7.6E-3</v>
      </c>
      <c r="H5" s="26">
        <v>9.1000000000000004E-3</v>
      </c>
      <c r="I5" s="26">
        <v>4.5999999999999999E-3</v>
      </c>
      <c r="J5" s="517">
        <v>6.6E-3</v>
      </c>
      <c r="K5" s="517">
        <v>6.6E-3</v>
      </c>
      <c r="L5" s="517">
        <v>6.6E-3</v>
      </c>
      <c r="M5" s="517">
        <v>6.5283422075199321E-3</v>
      </c>
      <c r="N5" s="517">
        <v>9.8344421435791005E-3</v>
      </c>
      <c r="O5" s="480"/>
    </row>
    <row r="6" spans="1:15" ht="9.75" thickBot="1">
      <c r="A6" s="23" t="s">
        <v>457</v>
      </c>
      <c r="B6" s="24" t="s">
        <v>323</v>
      </c>
      <c r="C6" s="24" t="s">
        <v>323</v>
      </c>
      <c r="D6" s="24" t="s">
        <v>323</v>
      </c>
      <c r="E6" s="25">
        <v>0</v>
      </c>
      <c r="F6" s="25">
        <v>3.5700000000000003E-2</v>
      </c>
      <c r="G6" s="25">
        <v>6.9900000000000004E-2</v>
      </c>
      <c r="H6" s="26">
        <v>8.1199999999999994E-2</v>
      </c>
      <c r="I6" s="26">
        <v>3.9800000000000002E-2</v>
      </c>
      <c r="J6" s="517">
        <v>5.6000000000000001E-2</v>
      </c>
      <c r="K6" s="517">
        <v>5.6000000000000001E-2</v>
      </c>
      <c r="L6" s="517">
        <v>5.6000000000000001E-2</v>
      </c>
      <c r="M6" s="517">
        <v>5.2278945558787752E-2</v>
      </c>
      <c r="N6" s="517">
        <v>7.5668389590996823E-2</v>
      </c>
      <c r="O6" s="480"/>
    </row>
    <row r="7" spans="1:15" ht="9.75" thickBot="1">
      <c r="A7" s="573"/>
      <c r="B7" s="574"/>
      <c r="C7" s="574"/>
      <c r="D7" s="574"/>
      <c r="E7" s="574"/>
      <c r="F7" s="574"/>
      <c r="G7" s="574"/>
      <c r="H7" s="574"/>
      <c r="I7" s="574"/>
      <c r="J7" s="499"/>
      <c r="K7" s="499"/>
      <c r="L7" s="499"/>
      <c r="M7" s="499"/>
      <c r="N7" s="499"/>
      <c r="O7" s="478"/>
    </row>
  </sheetData>
  <customSheetViews>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7:I7"/>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topLeftCell="CS1" workbookViewId="0">
      <selection activeCell="DF9" sqref="DF9"/>
    </sheetView>
  </sheetViews>
  <sheetFormatPr defaultColWidth="9.140625" defaultRowHeight="9"/>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56" t="s">
        <v>1680</v>
      </c>
      <c r="B1" s="556"/>
      <c r="C1" s="556"/>
      <c r="D1" s="556"/>
      <c r="E1" s="556"/>
      <c r="F1" s="556"/>
      <c r="G1" s="556"/>
      <c r="H1" s="556"/>
      <c r="I1" s="556"/>
      <c r="K1" s="556" t="s">
        <v>1681</v>
      </c>
      <c r="L1" s="556"/>
      <c r="M1" s="556"/>
      <c r="N1" s="556"/>
      <c r="O1" s="556"/>
      <c r="P1" s="556"/>
      <c r="Q1" s="556"/>
      <c r="R1" s="556"/>
      <c r="S1" s="556"/>
      <c r="U1" s="556" t="s">
        <v>1682</v>
      </c>
      <c r="V1" s="556"/>
      <c r="W1" s="556"/>
      <c r="X1" s="556"/>
      <c r="Y1" s="556"/>
      <c r="Z1" s="556"/>
      <c r="AA1" s="556"/>
      <c r="AB1" s="556"/>
      <c r="AC1" s="556"/>
      <c r="AE1" s="556" t="s">
        <v>1683</v>
      </c>
      <c r="AF1" s="556"/>
      <c r="AG1" s="556"/>
      <c r="AH1" s="556"/>
      <c r="AI1" s="556"/>
      <c r="AJ1" s="556"/>
      <c r="AK1" s="556"/>
      <c r="AL1" s="556"/>
      <c r="AM1" s="556"/>
      <c r="AO1" s="556" t="s">
        <v>1684</v>
      </c>
      <c r="AP1" s="556"/>
      <c r="AQ1" s="556"/>
      <c r="AR1" s="556"/>
      <c r="AS1" s="556"/>
      <c r="AT1" s="556"/>
      <c r="AU1" s="556"/>
      <c r="AV1" s="556"/>
      <c r="AW1" s="556"/>
      <c r="AY1" s="556" t="s">
        <v>1685</v>
      </c>
      <c r="AZ1" s="556"/>
      <c r="BA1" s="556"/>
      <c r="BB1" s="556"/>
      <c r="BC1" s="556"/>
      <c r="BD1" s="556"/>
      <c r="BE1" s="556"/>
      <c r="BF1" s="556"/>
      <c r="BG1" s="556"/>
      <c r="BI1" s="556" t="s">
        <v>1686</v>
      </c>
      <c r="BJ1" s="556"/>
      <c r="BK1" s="556"/>
      <c r="BL1" s="556"/>
      <c r="BM1" s="556"/>
      <c r="BN1" s="556"/>
      <c r="BO1" s="556"/>
      <c r="BP1" s="556"/>
      <c r="BQ1" s="556"/>
      <c r="BS1" s="556" t="s">
        <v>1687</v>
      </c>
      <c r="BT1" s="556"/>
      <c r="BU1" s="556"/>
      <c r="BV1" s="556"/>
      <c r="BW1" s="556"/>
      <c r="BX1" s="556"/>
      <c r="BY1" s="556"/>
      <c r="BZ1" s="556"/>
      <c r="CA1" s="556"/>
      <c r="CC1" s="556" t="s">
        <v>1688</v>
      </c>
      <c r="CD1" s="556"/>
      <c r="CE1" s="556"/>
      <c r="CF1" s="556"/>
      <c r="CG1" s="556"/>
      <c r="CH1" s="556"/>
      <c r="CI1" s="556"/>
      <c r="CJ1" s="556"/>
      <c r="CK1" s="556"/>
      <c r="CM1" s="556" t="s">
        <v>1689</v>
      </c>
      <c r="CN1" s="556"/>
      <c r="CO1" s="556"/>
      <c r="CP1" s="556"/>
      <c r="CQ1" s="556"/>
      <c r="CR1" s="556"/>
      <c r="CS1" s="556"/>
      <c r="CT1" s="556"/>
      <c r="CU1" s="556"/>
      <c r="CW1" s="556" t="s">
        <v>1690</v>
      </c>
      <c r="CX1" s="556"/>
      <c r="CY1" s="556"/>
      <c r="CZ1" s="556"/>
      <c r="DA1" s="556"/>
      <c r="DB1" s="556"/>
      <c r="DC1" s="556"/>
      <c r="DD1" s="556"/>
      <c r="DE1" s="556"/>
      <c r="DG1" s="556" t="s">
        <v>1691</v>
      </c>
      <c r="DH1" s="556"/>
      <c r="DI1" s="556"/>
      <c r="DJ1" s="556"/>
      <c r="DK1" s="556"/>
      <c r="DL1" s="556"/>
      <c r="DM1" s="556"/>
      <c r="DN1" s="556"/>
      <c r="DO1" s="556"/>
    </row>
    <row r="2" spans="1:119" s="371" customFormat="1" ht="166.5" thickBot="1">
      <c r="A2" s="361" t="s">
        <v>1327</v>
      </c>
      <c r="B2" s="369" t="s">
        <v>1417</v>
      </c>
      <c r="C2" s="370" t="s">
        <v>1331</v>
      </c>
      <c r="D2" s="370" t="s">
        <v>1418</v>
      </c>
      <c r="E2" s="370" t="s">
        <v>1332</v>
      </c>
      <c r="F2" s="370" t="s">
        <v>1333</v>
      </c>
      <c r="G2" s="370" t="s">
        <v>1679</v>
      </c>
      <c r="H2" s="361" t="s">
        <v>1334</v>
      </c>
      <c r="I2" s="366" t="s">
        <v>354</v>
      </c>
      <c r="K2" s="361" t="s">
        <v>1327</v>
      </c>
      <c r="L2" s="369" t="s">
        <v>1417</v>
      </c>
      <c r="M2" s="370" t="s">
        <v>1331</v>
      </c>
      <c r="N2" s="370" t="s">
        <v>1418</v>
      </c>
      <c r="O2" s="370" t="s">
        <v>1332</v>
      </c>
      <c r="P2" s="370" t="s">
        <v>1679</v>
      </c>
      <c r="Q2" s="370" t="s">
        <v>1333</v>
      </c>
      <c r="R2" s="361" t="s">
        <v>1334</v>
      </c>
      <c r="S2" s="366" t="s">
        <v>354</v>
      </c>
      <c r="U2" s="361" t="s">
        <v>1327</v>
      </c>
      <c r="V2" s="369" t="s">
        <v>1417</v>
      </c>
      <c r="W2" s="370" t="s">
        <v>1331</v>
      </c>
      <c r="X2" s="370" t="s">
        <v>1418</v>
      </c>
      <c r="Y2" s="370" t="s">
        <v>1332</v>
      </c>
      <c r="Z2" s="370" t="s">
        <v>1679</v>
      </c>
      <c r="AA2" s="370" t="s">
        <v>1333</v>
      </c>
      <c r="AB2" s="361" t="s">
        <v>1334</v>
      </c>
      <c r="AC2" s="366" t="s">
        <v>354</v>
      </c>
      <c r="AE2" s="361" t="s">
        <v>1327</v>
      </c>
      <c r="AF2" s="369" t="s">
        <v>1417</v>
      </c>
      <c r="AG2" s="370" t="s">
        <v>1331</v>
      </c>
      <c r="AH2" s="370" t="s">
        <v>1418</v>
      </c>
      <c r="AI2" s="370" t="s">
        <v>1332</v>
      </c>
      <c r="AJ2" s="370" t="s">
        <v>1679</v>
      </c>
      <c r="AK2" s="370" t="s">
        <v>1333</v>
      </c>
      <c r="AL2" s="361" t="s">
        <v>1334</v>
      </c>
      <c r="AM2" s="366" t="s">
        <v>354</v>
      </c>
      <c r="AO2" s="361" t="s">
        <v>1327</v>
      </c>
      <c r="AP2" s="369" t="s">
        <v>1417</v>
      </c>
      <c r="AQ2" s="370" t="s">
        <v>1331</v>
      </c>
      <c r="AR2" s="370" t="s">
        <v>1418</v>
      </c>
      <c r="AS2" s="370" t="s">
        <v>1332</v>
      </c>
      <c r="AT2" s="370" t="s">
        <v>1333</v>
      </c>
      <c r="AU2" s="370" t="s">
        <v>1679</v>
      </c>
      <c r="AV2" s="361" t="s">
        <v>1334</v>
      </c>
      <c r="AW2" s="366" t="s">
        <v>354</v>
      </c>
      <c r="AY2" s="361" t="s">
        <v>1327</v>
      </c>
      <c r="AZ2" s="369" t="s">
        <v>1417</v>
      </c>
      <c r="BA2" s="370" t="s">
        <v>1331</v>
      </c>
      <c r="BB2" s="370" t="s">
        <v>1418</v>
      </c>
      <c r="BC2" s="370" t="s">
        <v>1332</v>
      </c>
      <c r="BD2" s="370" t="s">
        <v>1679</v>
      </c>
      <c r="BE2" s="370" t="s">
        <v>1333</v>
      </c>
      <c r="BF2" s="361" t="s">
        <v>1334</v>
      </c>
      <c r="BG2" s="366" t="s">
        <v>354</v>
      </c>
      <c r="BI2" s="361" t="s">
        <v>1327</v>
      </c>
      <c r="BJ2" s="369" t="s">
        <v>1417</v>
      </c>
      <c r="BK2" s="370" t="s">
        <v>1331</v>
      </c>
      <c r="BL2" s="370" t="s">
        <v>1418</v>
      </c>
      <c r="BM2" s="370" t="s">
        <v>1332</v>
      </c>
      <c r="BN2" s="370" t="s">
        <v>1679</v>
      </c>
      <c r="BO2" s="370" t="s">
        <v>1333</v>
      </c>
      <c r="BP2" s="361" t="s">
        <v>1334</v>
      </c>
      <c r="BQ2" s="366" t="s">
        <v>354</v>
      </c>
      <c r="BS2" s="361" t="s">
        <v>1327</v>
      </c>
      <c r="BT2" s="361" t="s">
        <v>1417</v>
      </c>
      <c r="BU2" s="362" t="s">
        <v>1331</v>
      </c>
      <c r="BV2" s="362" t="s">
        <v>1418</v>
      </c>
      <c r="BW2" s="362" t="s">
        <v>1332</v>
      </c>
      <c r="BX2" s="362" t="s">
        <v>1679</v>
      </c>
      <c r="BY2" s="362" t="s">
        <v>1333</v>
      </c>
      <c r="BZ2" s="361" t="s">
        <v>1334</v>
      </c>
      <c r="CA2" s="366" t="s">
        <v>354</v>
      </c>
      <c r="CC2" s="361" t="s">
        <v>1327</v>
      </c>
      <c r="CD2" s="369" t="s">
        <v>1417</v>
      </c>
      <c r="CE2" s="370" t="s">
        <v>1331</v>
      </c>
      <c r="CF2" s="370" t="s">
        <v>1418</v>
      </c>
      <c r="CG2" s="370" t="s">
        <v>1332</v>
      </c>
      <c r="CH2" s="370" t="s">
        <v>1679</v>
      </c>
      <c r="CI2" s="370" t="s">
        <v>1333</v>
      </c>
      <c r="CJ2" s="361" t="s">
        <v>1334</v>
      </c>
      <c r="CK2" s="366" t="s">
        <v>354</v>
      </c>
      <c r="CM2" s="369" t="s">
        <v>1327</v>
      </c>
      <c r="CN2" s="369" t="s">
        <v>1417</v>
      </c>
      <c r="CO2" s="370" t="s">
        <v>1331</v>
      </c>
      <c r="CP2" s="370" t="s">
        <v>1418</v>
      </c>
      <c r="CQ2" s="370" t="s">
        <v>1332</v>
      </c>
      <c r="CR2" s="370" t="s">
        <v>1679</v>
      </c>
      <c r="CS2" s="370" t="s">
        <v>1333</v>
      </c>
      <c r="CT2" s="361" t="s">
        <v>1334</v>
      </c>
      <c r="CU2" s="366" t="s">
        <v>354</v>
      </c>
      <c r="CW2" s="369" t="s">
        <v>1327</v>
      </c>
      <c r="CX2" s="369" t="s">
        <v>1417</v>
      </c>
      <c r="CY2" s="370" t="s">
        <v>1331</v>
      </c>
      <c r="CZ2" s="370" t="s">
        <v>1418</v>
      </c>
      <c r="DA2" s="370" t="s">
        <v>1332</v>
      </c>
      <c r="DB2" s="370" t="s">
        <v>1679</v>
      </c>
      <c r="DC2" s="370" t="s">
        <v>1333</v>
      </c>
      <c r="DD2" s="361" t="s">
        <v>1334</v>
      </c>
      <c r="DE2" s="366" t="s">
        <v>354</v>
      </c>
      <c r="DG2" s="369" t="s">
        <v>1327</v>
      </c>
      <c r="DH2" s="369" t="s">
        <v>1417</v>
      </c>
      <c r="DI2" s="370" t="s">
        <v>1331</v>
      </c>
      <c r="DJ2" s="370" t="s">
        <v>1418</v>
      </c>
      <c r="DK2" s="370" t="s">
        <v>1332</v>
      </c>
      <c r="DL2" s="370" t="s">
        <v>1679</v>
      </c>
      <c r="DM2" s="370" t="s">
        <v>1333</v>
      </c>
      <c r="DN2" s="361" t="s">
        <v>1334</v>
      </c>
      <c r="DO2" s="366" t="s">
        <v>354</v>
      </c>
    </row>
    <row r="3" spans="1:119">
      <c r="A3" s="5" t="s">
        <v>0</v>
      </c>
      <c r="B3" s="6">
        <v>8</v>
      </c>
      <c r="C3" s="7">
        <f>SUM(C4:C6)</f>
        <v>45</v>
      </c>
      <c r="D3" s="492">
        <v>27189</v>
      </c>
      <c r="E3" s="492">
        <v>5706</v>
      </c>
      <c r="F3" s="492">
        <v>21482</v>
      </c>
      <c r="G3" s="492">
        <v>0</v>
      </c>
      <c r="H3" s="491">
        <v>23134</v>
      </c>
      <c r="I3" s="8" t="s">
        <v>493</v>
      </c>
      <c r="K3" s="5" t="s">
        <v>0</v>
      </c>
      <c r="L3" s="6">
        <f t="shared" ref="L3:R3" si="0">SUM(L4:L6)</f>
        <v>8</v>
      </c>
      <c r="M3" s="7">
        <f t="shared" si="0"/>
        <v>45</v>
      </c>
      <c r="N3" s="492">
        <f t="shared" si="0"/>
        <v>28554.134929920001</v>
      </c>
      <c r="O3" s="492">
        <f t="shared" si="0"/>
        <v>6401.1710698399984</v>
      </c>
      <c r="P3" s="492">
        <v>0</v>
      </c>
      <c r="Q3" s="492">
        <f t="shared" si="0"/>
        <v>22152.96382877</v>
      </c>
      <c r="R3" s="491">
        <f t="shared" si="0"/>
        <v>23948.034745830002</v>
      </c>
      <c r="S3" s="8" t="s">
        <v>493</v>
      </c>
      <c r="U3" s="5" t="s">
        <v>0</v>
      </c>
      <c r="V3" s="6">
        <f t="shared" ref="V3:Y3" si="1">SUM(V4:V6)</f>
        <v>9</v>
      </c>
      <c r="W3" s="7">
        <f t="shared" si="1"/>
        <v>46</v>
      </c>
      <c r="X3" s="492">
        <f t="shared" si="1"/>
        <v>28967.126227879999</v>
      </c>
      <c r="Y3" s="492">
        <f t="shared" si="1"/>
        <v>6117.2652299700003</v>
      </c>
      <c r="Z3" s="492">
        <v>0</v>
      </c>
      <c r="AA3" s="492">
        <f t="shared" ref="AA3" si="2">SUM(AA4:AA6)</f>
        <v>22849.795842029998</v>
      </c>
      <c r="AB3" s="491">
        <v>24899</v>
      </c>
      <c r="AC3" s="8" t="s">
        <v>493</v>
      </c>
      <c r="AE3" s="5" t="s">
        <v>0</v>
      </c>
      <c r="AF3" s="6">
        <f t="shared" ref="AF3:AL3" si="3">SUM(AF4:AF6)</f>
        <v>9</v>
      </c>
      <c r="AG3" s="7">
        <f t="shared" si="3"/>
        <v>46</v>
      </c>
      <c r="AH3" s="492">
        <f t="shared" si="3"/>
        <v>29168.897340049996</v>
      </c>
      <c r="AI3" s="492">
        <f t="shared" si="3"/>
        <v>5926.02835891</v>
      </c>
      <c r="AJ3" s="492">
        <v>0</v>
      </c>
      <c r="AK3" s="492">
        <v>23242.321353180003</v>
      </c>
      <c r="AL3" s="492">
        <f t="shared" si="3"/>
        <v>25266.239817169997</v>
      </c>
      <c r="AM3" s="8" t="s">
        <v>493</v>
      </c>
      <c r="AO3" s="5" t="s">
        <v>0</v>
      </c>
      <c r="AP3" s="6">
        <v>9</v>
      </c>
      <c r="AQ3" s="7">
        <v>46</v>
      </c>
      <c r="AR3" s="492">
        <v>29826.811014800001</v>
      </c>
      <c r="AS3" s="492">
        <v>6160.43228215</v>
      </c>
      <c r="AT3" s="492">
        <v>23666.236100840004</v>
      </c>
      <c r="AU3" s="492">
        <v>0</v>
      </c>
      <c r="AV3" s="491">
        <v>25528.936853980002</v>
      </c>
      <c r="AW3" s="8" t="s">
        <v>493</v>
      </c>
      <c r="AY3" s="5" t="s">
        <v>0</v>
      </c>
      <c r="AZ3" s="531">
        <f t="shared" ref="AZ3:BC3" si="4">SUM(AZ4:AZ6)</f>
        <v>10</v>
      </c>
      <c r="BA3" s="532">
        <f t="shared" si="4"/>
        <v>46</v>
      </c>
      <c r="BB3" s="533">
        <f t="shared" si="4"/>
        <v>30608.354168250007</v>
      </c>
      <c r="BC3" s="533">
        <f t="shared" si="4"/>
        <v>6215.8412614200024</v>
      </c>
      <c r="BD3" s="533">
        <v>0</v>
      </c>
      <c r="BE3" s="533">
        <f t="shared" ref="BE3:BF3" si="5">SUM(BE4:BE6)</f>
        <v>24392.513660589997</v>
      </c>
      <c r="BF3" s="534">
        <f t="shared" si="5"/>
        <v>26400.595718280008</v>
      </c>
      <c r="BG3" s="8" t="s">
        <v>493</v>
      </c>
      <c r="BI3" s="5" t="s">
        <v>0</v>
      </c>
      <c r="BJ3" s="6">
        <f t="shared" ref="BJ3:BM3" si="6">SUM(BJ4:BJ6)</f>
        <v>10</v>
      </c>
      <c r="BK3" s="7">
        <f t="shared" si="6"/>
        <v>46</v>
      </c>
      <c r="BL3" s="492">
        <f t="shared" si="6"/>
        <v>31766.500056320001</v>
      </c>
      <c r="BM3" s="492">
        <f t="shared" si="6"/>
        <v>6321.8348845299988</v>
      </c>
      <c r="BN3" s="492">
        <v>0</v>
      </c>
      <c r="BO3" s="492">
        <f t="shared" ref="BO3:BP3" si="7">SUM(BO4:BO6)</f>
        <v>25445.308211150001</v>
      </c>
      <c r="BP3" s="491">
        <f t="shared" si="7"/>
        <v>27562.988922570003</v>
      </c>
      <c r="BQ3" s="8" t="s">
        <v>493</v>
      </c>
      <c r="BS3" s="5" t="s">
        <v>0</v>
      </c>
      <c r="BT3" s="501">
        <f t="shared" ref="BT3:BW3" si="8">SUM(BT4:BT6)</f>
        <v>0</v>
      </c>
      <c r="BU3" s="502">
        <f t="shared" si="8"/>
        <v>0</v>
      </c>
      <c r="BV3" s="12">
        <f t="shared" si="8"/>
        <v>0</v>
      </c>
      <c r="BW3" s="12">
        <f t="shared" si="8"/>
        <v>0</v>
      </c>
      <c r="BX3" s="12">
        <v>0</v>
      </c>
      <c r="BY3" s="12">
        <f t="shared" ref="BY3:BZ3" si="9">SUM(BY4:BY6)</f>
        <v>0</v>
      </c>
      <c r="BZ3" s="491">
        <f t="shared" si="9"/>
        <v>0</v>
      </c>
      <c r="CA3" s="8" t="s">
        <v>493</v>
      </c>
      <c r="CC3" s="5" t="s">
        <v>0</v>
      </c>
      <c r="CD3" s="6">
        <f t="shared" ref="CD3:CG3" si="10">SUM(CD4:CD6)</f>
        <v>0</v>
      </c>
      <c r="CE3" s="7">
        <f t="shared" si="10"/>
        <v>0</v>
      </c>
      <c r="CF3" s="492">
        <f t="shared" si="10"/>
        <v>0</v>
      </c>
      <c r="CG3" s="492">
        <f t="shared" si="10"/>
        <v>0</v>
      </c>
      <c r="CH3" s="492">
        <v>0</v>
      </c>
      <c r="CI3" s="492">
        <f t="shared" ref="CI3:CJ3" si="11">SUM(CI4:CI6)</f>
        <v>0</v>
      </c>
      <c r="CJ3" s="491">
        <f t="shared" si="11"/>
        <v>0</v>
      </c>
      <c r="CK3" s="8" t="s">
        <v>493</v>
      </c>
      <c r="CM3" s="5" t="s">
        <v>0</v>
      </c>
      <c r="CN3" s="6">
        <f t="shared" ref="CN3:CQ3" si="12">SUM(CN4:CN6)</f>
        <v>0</v>
      </c>
      <c r="CO3" s="7">
        <f t="shared" si="12"/>
        <v>0</v>
      </c>
      <c r="CP3" s="492">
        <f t="shared" si="12"/>
        <v>0</v>
      </c>
      <c r="CQ3" s="492">
        <f t="shared" si="12"/>
        <v>0</v>
      </c>
      <c r="CR3" s="492">
        <v>0</v>
      </c>
      <c r="CS3" s="492">
        <f t="shared" ref="CS3:CT3" si="13">SUM(CS4:CS6)</f>
        <v>0</v>
      </c>
      <c r="CT3" s="491">
        <f t="shared" si="13"/>
        <v>0</v>
      </c>
      <c r="CU3" s="8" t="s">
        <v>493</v>
      </c>
      <c r="CW3" s="5" t="s">
        <v>0</v>
      </c>
      <c r="CX3" s="6">
        <f t="shared" ref="CX3:DA3" si="14">SUM(CX4:CX6)</f>
        <v>0</v>
      </c>
      <c r="CY3" s="7">
        <f t="shared" si="14"/>
        <v>0</v>
      </c>
      <c r="CZ3" s="492">
        <f t="shared" si="14"/>
        <v>0</v>
      </c>
      <c r="DA3" s="492">
        <f t="shared" si="14"/>
        <v>0</v>
      </c>
      <c r="DB3" s="492">
        <v>0</v>
      </c>
      <c r="DC3" s="492">
        <f t="shared" ref="DC3:DD3" si="15">SUM(DC4:DC6)</f>
        <v>0</v>
      </c>
      <c r="DD3" s="491">
        <f t="shared" si="15"/>
        <v>0</v>
      </c>
      <c r="DE3" s="8" t="s">
        <v>493</v>
      </c>
      <c r="DG3" s="5" t="s">
        <v>0</v>
      </c>
      <c r="DH3" s="6">
        <f t="shared" ref="DH3:DK3" si="16">SUM(DH4:DH6)</f>
        <v>0</v>
      </c>
      <c r="DI3" s="7">
        <f t="shared" si="16"/>
        <v>0</v>
      </c>
      <c r="DJ3" s="492">
        <f t="shared" si="16"/>
        <v>0</v>
      </c>
      <c r="DK3" s="492">
        <f t="shared" si="16"/>
        <v>0</v>
      </c>
      <c r="DL3" s="492">
        <v>0</v>
      </c>
      <c r="DM3" s="492">
        <f t="shared" ref="DM3:DN3" si="17">SUM(DM4:DM6)</f>
        <v>0</v>
      </c>
      <c r="DN3" s="491">
        <f t="shared" si="17"/>
        <v>0</v>
      </c>
      <c r="DO3" s="8" t="s">
        <v>493</v>
      </c>
    </row>
    <row r="4" spans="1:119">
      <c r="A4" s="9" t="s">
        <v>1324</v>
      </c>
      <c r="B4" s="10">
        <v>5</v>
      </c>
      <c r="C4" s="11">
        <v>19</v>
      </c>
      <c r="D4" s="12">
        <v>22019</v>
      </c>
      <c r="E4" s="12">
        <v>3395</v>
      </c>
      <c r="F4" s="12">
        <v>18624</v>
      </c>
      <c r="G4" s="12">
        <v>0</v>
      </c>
      <c r="H4" s="491">
        <v>19609</v>
      </c>
      <c r="I4" s="13" t="s">
        <v>572</v>
      </c>
      <c r="K4" s="9" t="s">
        <v>1324</v>
      </c>
      <c r="L4" s="10">
        <v>5</v>
      </c>
      <c r="M4" s="11">
        <v>19</v>
      </c>
      <c r="N4" s="12">
        <v>23294.465557759999</v>
      </c>
      <c r="O4" s="12">
        <v>4034.6402787099983</v>
      </c>
      <c r="P4" s="12">
        <v>0</v>
      </c>
      <c r="Q4" s="12">
        <v>19259.825263369999</v>
      </c>
      <c r="R4" s="491">
        <v>20370.768035450001</v>
      </c>
      <c r="S4" s="13" t="s">
        <v>572</v>
      </c>
      <c r="U4" s="9" t="s">
        <v>1324</v>
      </c>
      <c r="V4" s="10">
        <v>5</v>
      </c>
      <c r="W4" s="11">
        <v>19</v>
      </c>
      <c r="X4" s="12">
        <v>23618.412959069996</v>
      </c>
      <c r="Y4" s="12">
        <v>3694.6812084100002</v>
      </c>
      <c r="Z4" s="12">
        <v>0</v>
      </c>
      <c r="AA4" s="12">
        <v>19923.71160952</v>
      </c>
      <c r="AB4" s="491">
        <v>21231</v>
      </c>
      <c r="AC4" s="13" t="s">
        <v>572</v>
      </c>
      <c r="AE4" s="9" t="s">
        <v>1324</v>
      </c>
      <c r="AF4" s="10">
        <v>5</v>
      </c>
      <c r="AG4" s="11">
        <v>19</v>
      </c>
      <c r="AH4" s="12">
        <v>23752.807244009997</v>
      </c>
      <c r="AI4" s="12">
        <v>3415.0483363200001</v>
      </c>
      <c r="AJ4" s="12">
        <v>0</v>
      </c>
      <c r="AK4" s="12">
        <v>20337.276206090002</v>
      </c>
      <c r="AL4" s="491">
        <v>21542.828483859998</v>
      </c>
      <c r="AM4" s="13" t="s">
        <v>572</v>
      </c>
      <c r="AO4" s="9" t="s">
        <v>1324</v>
      </c>
      <c r="AP4" s="10">
        <v>5</v>
      </c>
      <c r="AQ4" s="11">
        <v>19</v>
      </c>
      <c r="AR4" s="12">
        <v>24030.753386939999</v>
      </c>
      <c r="AS4" s="12">
        <v>3335.4609829800011</v>
      </c>
      <c r="AT4" s="12">
        <v>20695.293106530004</v>
      </c>
      <c r="AU4" s="12">
        <v>0</v>
      </c>
      <c r="AV4" s="491">
        <v>21657.447665809999</v>
      </c>
      <c r="AW4" s="13" t="s">
        <v>572</v>
      </c>
      <c r="AY4" s="9" t="s">
        <v>1324</v>
      </c>
      <c r="AZ4" s="535">
        <v>5</v>
      </c>
      <c r="BA4" s="536">
        <v>20</v>
      </c>
      <c r="BB4" s="537">
        <v>24862.465640640006</v>
      </c>
      <c r="BC4" s="537">
        <v>3427.1921969900013</v>
      </c>
      <c r="BD4" s="537">
        <v>0</v>
      </c>
      <c r="BE4" s="537">
        <v>21435.274199639996</v>
      </c>
      <c r="BF4" s="534">
        <v>22463.309780080006</v>
      </c>
      <c r="BG4" s="13" t="s">
        <v>572</v>
      </c>
      <c r="BI4" s="9" t="s">
        <v>1324</v>
      </c>
      <c r="BJ4" s="10">
        <v>5</v>
      </c>
      <c r="BK4" s="11">
        <v>20</v>
      </c>
      <c r="BL4" s="12">
        <v>25932.963280190001</v>
      </c>
      <c r="BM4" s="12">
        <v>3491.2711726999992</v>
      </c>
      <c r="BN4" s="12">
        <v>0</v>
      </c>
      <c r="BO4" s="12">
        <v>22441.691593440002</v>
      </c>
      <c r="BP4" s="491">
        <v>23549.07421599</v>
      </c>
      <c r="BQ4" s="13" t="s">
        <v>572</v>
      </c>
      <c r="BS4" s="9" t="s">
        <v>1324</v>
      </c>
      <c r="BT4" s="10"/>
      <c r="BU4" s="11"/>
      <c r="BV4" s="12"/>
      <c r="BW4" s="12"/>
      <c r="BX4" s="12"/>
      <c r="BY4" s="12"/>
      <c r="BZ4" s="491"/>
      <c r="CA4" s="13" t="s">
        <v>572</v>
      </c>
      <c r="CC4" s="9" t="s">
        <v>1324</v>
      </c>
      <c r="CD4" s="10"/>
      <c r="CE4" s="11"/>
      <c r="CF4" s="12"/>
      <c r="CG4" s="12"/>
      <c r="CH4" s="12"/>
      <c r="CI4" s="12"/>
      <c r="CJ4" s="491"/>
      <c r="CK4" s="13" t="s">
        <v>572</v>
      </c>
      <c r="CM4" s="9" t="s">
        <v>1324</v>
      </c>
      <c r="CN4" s="10"/>
      <c r="CO4" s="11"/>
      <c r="CP4" s="12"/>
      <c r="CQ4" s="12"/>
      <c r="CR4" s="12"/>
      <c r="CS4" s="12"/>
      <c r="CT4" s="491"/>
      <c r="CU4" s="13" t="s">
        <v>572</v>
      </c>
      <c r="CW4" s="9" t="s">
        <v>1324</v>
      </c>
      <c r="CX4" s="10"/>
      <c r="CY4" s="11"/>
      <c r="CZ4" s="12"/>
      <c r="DA4" s="12"/>
      <c r="DB4" s="12"/>
      <c r="DC4" s="12"/>
      <c r="DD4" s="491"/>
      <c r="DE4" s="13" t="s">
        <v>572</v>
      </c>
      <c r="DG4" s="9" t="s">
        <v>1324</v>
      </c>
      <c r="DH4" s="10"/>
      <c r="DI4" s="11"/>
      <c r="DJ4" s="12"/>
      <c r="DK4" s="12"/>
      <c r="DL4" s="12"/>
      <c r="DM4" s="12"/>
      <c r="DN4" s="491"/>
      <c r="DO4" s="13" t="s">
        <v>572</v>
      </c>
    </row>
    <row r="5" spans="1:119">
      <c r="A5" s="9" t="s">
        <v>1325</v>
      </c>
      <c r="B5" s="10">
        <v>3</v>
      </c>
      <c r="C5" s="11">
        <v>23</v>
      </c>
      <c r="D5" s="12">
        <v>3974</v>
      </c>
      <c r="E5" s="12">
        <v>1952</v>
      </c>
      <c r="F5" s="12">
        <v>2021</v>
      </c>
      <c r="G5" s="12">
        <v>0</v>
      </c>
      <c r="H5" s="491">
        <v>2557</v>
      </c>
      <c r="I5" s="13" t="s">
        <v>573</v>
      </c>
      <c r="K5" s="9" t="s">
        <v>1325</v>
      </c>
      <c r="L5" s="10">
        <v>3</v>
      </c>
      <c r="M5" s="11">
        <v>23</v>
      </c>
      <c r="N5" s="12">
        <v>4070.2682708699999</v>
      </c>
      <c r="O5" s="12">
        <v>2018.3136802300003</v>
      </c>
      <c r="P5" s="12">
        <v>0</v>
      </c>
      <c r="Q5" s="12">
        <v>2051.9545767300001</v>
      </c>
      <c r="R5" s="491">
        <v>2599.8225549200001</v>
      </c>
      <c r="S5" s="13" t="s">
        <v>573</v>
      </c>
      <c r="U5" s="9" t="s">
        <v>1325</v>
      </c>
      <c r="V5" s="10">
        <v>4</v>
      </c>
      <c r="W5" s="11">
        <v>24</v>
      </c>
      <c r="X5" s="12">
        <v>4169.8473505600005</v>
      </c>
      <c r="Y5" s="12">
        <v>2100.4375462799999</v>
      </c>
      <c r="Z5" s="12">
        <v>0</v>
      </c>
      <c r="AA5" s="12">
        <v>2069.3647915299998</v>
      </c>
      <c r="AB5" s="491">
        <v>2687</v>
      </c>
      <c r="AC5" s="13" t="s">
        <v>573</v>
      </c>
      <c r="AE5" s="9" t="s">
        <v>1325</v>
      </c>
      <c r="AF5" s="10">
        <v>4</v>
      </c>
      <c r="AG5" s="11">
        <v>24</v>
      </c>
      <c r="AH5" s="12">
        <v>4225.53009905</v>
      </c>
      <c r="AI5" s="12">
        <v>2183.7320952199998</v>
      </c>
      <c r="AJ5" s="12">
        <v>0</v>
      </c>
      <c r="AK5" s="12">
        <v>2041.7330748599998</v>
      </c>
      <c r="AL5" s="491">
        <v>2734.1831371799994</v>
      </c>
      <c r="AM5" s="13" t="s">
        <v>573</v>
      </c>
      <c r="AO5" s="9" t="s">
        <v>1325</v>
      </c>
      <c r="AP5" s="10">
        <v>4</v>
      </c>
      <c r="AQ5" s="11">
        <v>24</v>
      </c>
      <c r="AR5" s="12">
        <v>4585.1927784400013</v>
      </c>
      <c r="AS5" s="12">
        <v>2483.1948751799996</v>
      </c>
      <c r="AT5" s="12">
        <v>2101.8545795600003</v>
      </c>
      <c r="AU5" s="12">
        <v>0</v>
      </c>
      <c r="AV5" s="491">
        <v>2873.0517340100005</v>
      </c>
      <c r="AW5" s="13" t="s">
        <v>573</v>
      </c>
      <c r="AY5" s="9" t="s">
        <v>1325</v>
      </c>
      <c r="AZ5" s="535">
        <v>4</v>
      </c>
      <c r="BA5" s="536">
        <v>24</v>
      </c>
      <c r="BB5" s="537">
        <v>4537.0755219700004</v>
      </c>
      <c r="BC5" s="537">
        <v>2418.4958287900004</v>
      </c>
      <c r="BD5" s="537">
        <v>0</v>
      </c>
      <c r="BE5" s="537">
        <v>2118.5796915100004</v>
      </c>
      <c r="BF5" s="534">
        <v>2971.6144142899998</v>
      </c>
      <c r="BG5" s="13" t="s">
        <v>573</v>
      </c>
      <c r="BI5" s="9" t="s">
        <v>1325</v>
      </c>
      <c r="BJ5" s="10">
        <v>4</v>
      </c>
      <c r="BK5" s="11">
        <v>24</v>
      </c>
      <c r="BL5" s="12">
        <v>4599.5287732000006</v>
      </c>
      <c r="BM5" s="12">
        <v>2446.2556495599997</v>
      </c>
      <c r="BN5" s="12">
        <v>0</v>
      </c>
      <c r="BO5" s="12">
        <v>2153.9166771600003</v>
      </c>
      <c r="BP5" s="491">
        <v>3029.2450808300005</v>
      </c>
      <c r="BQ5" s="13" t="s">
        <v>573</v>
      </c>
      <c r="BS5" s="9" t="s">
        <v>1325</v>
      </c>
      <c r="BT5" s="10"/>
      <c r="BU5" s="11"/>
      <c r="BV5" s="12"/>
      <c r="BW5" s="12"/>
      <c r="BX5" s="12"/>
      <c r="BY5" s="12"/>
      <c r="BZ5" s="491"/>
      <c r="CA5" s="13" t="s">
        <v>573</v>
      </c>
      <c r="CC5" s="9" t="s">
        <v>1325</v>
      </c>
      <c r="CD5" s="10"/>
      <c r="CE5" s="11"/>
      <c r="CF5" s="12"/>
      <c r="CG5" s="12"/>
      <c r="CH5" s="12"/>
      <c r="CI5" s="12"/>
      <c r="CJ5" s="491"/>
      <c r="CK5" s="13" t="s">
        <v>573</v>
      </c>
      <c r="CM5" s="9" t="s">
        <v>1325</v>
      </c>
      <c r="CN5" s="10"/>
      <c r="CO5" s="11"/>
      <c r="CP5" s="12"/>
      <c r="CQ5" s="12"/>
      <c r="CR5" s="12"/>
      <c r="CS5" s="12"/>
      <c r="CT5" s="491"/>
      <c r="CU5" s="13" t="s">
        <v>573</v>
      </c>
      <c r="CW5" s="9" t="s">
        <v>1325</v>
      </c>
      <c r="CX5" s="10"/>
      <c r="CY5" s="11"/>
      <c r="CZ5" s="12"/>
      <c r="DA5" s="12"/>
      <c r="DB5" s="12"/>
      <c r="DC5" s="12"/>
      <c r="DD5" s="491"/>
      <c r="DE5" s="13" t="s">
        <v>573</v>
      </c>
      <c r="DG5" s="9" t="s">
        <v>1325</v>
      </c>
      <c r="DH5" s="10"/>
      <c r="DI5" s="11"/>
      <c r="DJ5" s="12"/>
      <c r="DK5" s="12"/>
      <c r="DL5" s="12"/>
      <c r="DM5" s="12"/>
      <c r="DN5" s="491"/>
      <c r="DO5" s="13" t="s">
        <v>573</v>
      </c>
    </row>
    <row r="6" spans="1:119">
      <c r="A6" s="9" t="s">
        <v>1326</v>
      </c>
      <c r="B6" s="10">
        <v>0</v>
      </c>
      <c r="C6" s="11">
        <v>3</v>
      </c>
      <c r="D6" s="12">
        <v>1196</v>
      </c>
      <c r="E6" s="12">
        <v>359</v>
      </c>
      <c r="F6" s="12">
        <v>837</v>
      </c>
      <c r="G6" s="12">
        <v>0</v>
      </c>
      <c r="H6" s="491">
        <v>968</v>
      </c>
      <c r="I6" s="13" t="s">
        <v>574</v>
      </c>
      <c r="K6" s="9" t="s">
        <v>1326</v>
      </c>
      <c r="L6" s="10">
        <v>0</v>
      </c>
      <c r="M6" s="11">
        <v>3</v>
      </c>
      <c r="N6" s="12">
        <v>1189.40110129</v>
      </c>
      <c r="O6" s="12">
        <v>348.21711089999997</v>
      </c>
      <c r="P6" s="12">
        <v>0</v>
      </c>
      <c r="Q6" s="12">
        <v>841.18398866999996</v>
      </c>
      <c r="R6" s="491">
        <v>977.44415546000005</v>
      </c>
      <c r="S6" s="13" t="s">
        <v>574</v>
      </c>
      <c r="U6" s="9" t="s">
        <v>1326</v>
      </c>
      <c r="V6" s="10">
        <v>0</v>
      </c>
      <c r="W6" s="11">
        <v>3</v>
      </c>
      <c r="X6" s="12">
        <v>1178.86591825</v>
      </c>
      <c r="Y6" s="12">
        <v>322.14647528</v>
      </c>
      <c r="Z6" s="12">
        <v>0</v>
      </c>
      <c r="AA6" s="12">
        <v>856.71944097999994</v>
      </c>
      <c r="AB6" s="491">
        <v>980</v>
      </c>
      <c r="AC6" s="13" t="s">
        <v>574</v>
      </c>
      <c r="AE6" s="9" t="s">
        <v>1326</v>
      </c>
      <c r="AF6" s="10">
        <v>0</v>
      </c>
      <c r="AG6" s="11">
        <v>3</v>
      </c>
      <c r="AH6" s="12">
        <v>1190.5599969899999</v>
      </c>
      <c r="AI6" s="12">
        <v>327.24792736999996</v>
      </c>
      <c r="AJ6" s="12">
        <v>0</v>
      </c>
      <c r="AK6" s="12">
        <v>863.3120722299999</v>
      </c>
      <c r="AL6" s="491">
        <v>989.22819613000001</v>
      </c>
      <c r="AM6" s="13" t="s">
        <v>574</v>
      </c>
      <c r="AO6" s="9" t="s">
        <v>1326</v>
      </c>
      <c r="AP6" s="10">
        <v>0</v>
      </c>
      <c r="AQ6" s="11">
        <v>3</v>
      </c>
      <c r="AR6" s="12">
        <v>1210.8648494200002</v>
      </c>
      <c r="AS6" s="12">
        <v>341.77642399000001</v>
      </c>
      <c r="AT6" s="12">
        <v>869.08841474999986</v>
      </c>
      <c r="AU6" s="12">
        <v>0</v>
      </c>
      <c r="AV6" s="491">
        <v>998.43745416000002</v>
      </c>
      <c r="AW6" s="13" t="s">
        <v>574</v>
      </c>
      <c r="AY6" s="9" t="s">
        <v>1326</v>
      </c>
      <c r="AZ6" s="535">
        <v>1</v>
      </c>
      <c r="BA6" s="536">
        <v>2</v>
      </c>
      <c r="BB6" s="537">
        <v>1208.81300564</v>
      </c>
      <c r="BC6" s="537">
        <v>370.15323563999999</v>
      </c>
      <c r="BD6" s="537">
        <v>0</v>
      </c>
      <c r="BE6" s="537">
        <v>838.65976943999999</v>
      </c>
      <c r="BF6" s="534">
        <v>965.67152391000002</v>
      </c>
      <c r="BG6" s="13" t="s">
        <v>574</v>
      </c>
      <c r="BI6" s="9" t="s">
        <v>1326</v>
      </c>
      <c r="BJ6" s="10">
        <v>1</v>
      </c>
      <c r="BK6" s="11">
        <v>2</v>
      </c>
      <c r="BL6" s="12">
        <v>1234.0080029300002</v>
      </c>
      <c r="BM6" s="12">
        <v>384.30806226999999</v>
      </c>
      <c r="BN6" s="12">
        <v>0</v>
      </c>
      <c r="BO6" s="12">
        <v>849.69994055000006</v>
      </c>
      <c r="BP6" s="491">
        <v>984.66962575000014</v>
      </c>
      <c r="BQ6" s="13" t="s">
        <v>574</v>
      </c>
      <c r="BS6" s="9" t="s">
        <v>1326</v>
      </c>
      <c r="BT6" s="10"/>
      <c r="BU6" s="11"/>
      <c r="BV6" s="12"/>
      <c r="BW6" s="12"/>
      <c r="BX6" s="12"/>
      <c r="BY6" s="12"/>
      <c r="BZ6" s="491"/>
      <c r="CA6" s="13" t="s">
        <v>574</v>
      </c>
      <c r="CC6" s="9" t="s">
        <v>1326</v>
      </c>
      <c r="CD6" s="10"/>
      <c r="CE6" s="11"/>
      <c r="CF6" s="12"/>
      <c r="CG6" s="12"/>
      <c r="CH6" s="12"/>
      <c r="CI6" s="12"/>
      <c r="CJ6" s="491"/>
      <c r="CK6" s="13" t="s">
        <v>574</v>
      </c>
      <c r="CM6" s="9" t="s">
        <v>1326</v>
      </c>
      <c r="CN6" s="10"/>
      <c r="CO6" s="11"/>
      <c r="CP6" s="12"/>
      <c r="CQ6" s="12"/>
      <c r="CR6" s="12"/>
      <c r="CS6" s="12"/>
      <c r="CT6" s="491"/>
      <c r="CU6" s="13" t="s">
        <v>574</v>
      </c>
      <c r="CW6" s="9" t="s">
        <v>1326</v>
      </c>
      <c r="CX6" s="10"/>
      <c r="CY6" s="11"/>
      <c r="CZ6" s="12"/>
      <c r="DA6" s="12"/>
      <c r="DB6" s="12"/>
      <c r="DC6" s="12"/>
      <c r="DD6" s="491"/>
      <c r="DE6" s="13" t="s">
        <v>574</v>
      </c>
      <c r="DG6" s="9" t="s">
        <v>1326</v>
      </c>
      <c r="DH6" s="10"/>
      <c r="DI6" s="11"/>
      <c r="DJ6" s="12"/>
      <c r="DK6" s="12"/>
      <c r="DL6" s="12"/>
      <c r="DM6" s="12"/>
      <c r="DN6" s="491"/>
      <c r="DO6" s="13" t="s">
        <v>574</v>
      </c>
    </row>
    <row r="7" spans="1:119">
      <c r="A7" s="5" t="s">
        <v>2</v>
      </c>
      <c r="B7" s="10">
        <v>3</v>
      </c>
      <c r="C7" s="11">
        <v>36</v>
      </c>
      <c r="D7" s="12">
        <v>22010.282912079998</v>
      </c>
      <c r="E7" s="12">
        <v>18064.731536791729</v>
      </c>
      <c r="F7" s="12">
        <v>3945.5513752882703</v>
      </c>
      <c r="G7" s="12">
        <v>0</v>
      </c>
      <c r="H7" s="491">
        <v>20127.739133149997</v>
      </c>
      <c r="I7" s="8" t="s">
        <v>497</v>
      </c>
      <c r="K7" s="5" t="s">
        <v>2</v>
      </c>
      <c r="L7" s="10">
        <v>3</v>
      </c>
      <c r="M7" s="11">
        <v>37</v>
      </c>
      <c r="N7" s="12">
        <v>24547.115060014599</v>
      </c>
      <c r="O7" s="12">
        <v>19209.86</v>
      </c>
      <c r="P7" s="12">
        <v>0</v>
      </c>
      <c r="Q7" s="12">
        <v>5337.25</v>
      </c>
      <c r="R7" s="491">
        <v>22270.38</v>
      </c>
      <c r="S7" s="8" t="s">
        <v>497</v>
      </c>
      <c r="U7" s="5" t="s">
        <v>2</v>
      </c>
      <c r="V7" s="10">
        <v>3</v>
      </c>
      <c r="W7" s="11">
        <v>37</v>
      </c>
      <c r="X7" s="12">
        <v>25452.670767751308</v>
      </c>
      <c r="Y7" s="12">
        <v>19531.979175550227</v>
      </c>
      <c r="Z7" s="12">
        <v>0</v>
      </c>
      <c r="AA7" s="12">
        <v>5920.6915922010803</v>
      </c>
      <c r="AB7" s="12">
        <v>23234</v>
      </c>
      <c r="AC7" s="8" t="s">
        <v>497</v>
      </c>
      <c r="AE7" s="5" t="s">
        <v>2</v>
      </c>
      <c r="AF7" s="10">
        <v>3</v>
      </c>
      <c r="AG7" s="11">
        <v>37</v>
      </c>
      <c r="AH7" s="12">
        <f>'Tabel 10'!K21</f>
        <v>26313.976845820442</v>
      </c>
      <c r="AI7" s="12">
        <f>AH7-AK7</f>
        <v>18919.71917461836</v>
      </c>
      <c r="AJ7" s="12">
        <v>0</v>
      </c>
      <c r="AK7" s="12">
        <f>'Tabel 10'!K33+'Tabel 10'!K36+'Tabel 10'!K39-'Tabel 10'!K37-'Tabel 10'!K40</f>
        <v>7394.25767120208</v>
      </c>
      <c r="AL7" s="12">
        <f>'Tabel 10'!K5+'Tabel 10'!K10</f>
        <v>24278.587144110003</v>
      </c>
      <c r="AM7" s="8" t="s">
        <v>497</v>
      </c>
      <c r="AO7" s="5" t="s">
        <v>2</v>
      </c>
      <c r="AP7" s="10">
        <v>3</v>
      </c>
      <c r="AQ7" s="11">
        <v>37</v>
      </c>
      <c r="AR7" s="12">
        <f>'Tabel 10'!L21</f>
        <v>27524.655874934091</v>
      </c>
      <c r="AS7" s="12">
        <f>AR7-AT7</f>
        <v>19879.8222072397</v>
      </c>
      <c r="AT7" s="12">
        <f>'Tabel 10'!L33+'Tabel 10'!L36+'Tabel 10'!L39-'Tabel 10'!L37-'Tabel 10'!L40</f>
        <v>7644.83366769439</v>
      </c>
      <c r="AU7" s="12">
        <v>0</v>
      </c>
      <c r="AV7" s="12">
        <f>'Tabel 10'!L5+'Tabel 10'!L10</f>
        <v>25436.604159459999</v>
      </c>
      <c r="AW7" s="8" t="s">
        <v>497</v>
      </c>
      <c r="AY7" s="5" t="s">
        <v>2</v>
      </c>
      <c r="AZ7" s="535">
        <v>3</v>
      </c>
      <c r="BA7" s="536">
        <v>37</v>
      </c>
      <c r="BB7" s="537">
        <f>'Tabel 10'!M21</f>
        <v>29034.493772456866</v>
      </c>
      <c r="BC7" s="537">
        <f>BB7-BE7</f>
        <v>20955.021718467106</v>
      </c>
      <c r="BD7" s="537">
        <v>0</v>
      </c>
      <c r="BE7" s="537">
        <f>'Tabel 10'!M33+'Tabel 10'!M36+'Tabel 10'!M39-'Tabel 10'!M37-'Tabel 10'!M40</f>
        <v>8079.4720539897598</v>
      </c>
      <c r="BF7" s="537">
        <f>'Tabel 10'!M5+'Tabel 10'!M10</f>
        <v>26716.278385590002</v>
      </c>
      <c r="BG7" s="8" t="s">
        <v>497</v>
      </c>
      <c r="BI7" s="5" t="s">
        <v>2</v>
      </c>
      <c r="BJ7" s="10">
        <v>3</v>
      </c>
      <c r="BK7" s="11">
        <v>37</v>
      </c>
      <c r="BL7" s="12">
        <f>'Tabel 10'!N21</f>
        <v>30089.16732363365</v>
      </c>
      <c r="BM7" s="12">
        <f>BL7-BO7</f>
        <v>21373.6555511847</v>
      </c>
      <c r="BN7" s="12">
        <v>0</v>
      </c>
      <c r="BO7" s="12">
        <f>'Tabel 10'!N33+'Tabel 10'!N36+'Tabel 10'!N39-'Tabel 10'!N37-'Tabel 10'!N40</f>
        <v>8715.5117724489501</v>
      </c>
      <c r="BP7" s="12">
        <f>'Tabel 10'!N5+'Tabel 10'!N10</f>
        <v>27924.54555046</v>
      </c>
      <c r="BQ7" s="8" t="s">
        <v>497</v>
      </c>
      <c r="BS7" s="5" t="s">
        <v>2</v>
      </c>
      <c r="BT7" s="10"/>
      <c r="BU7" s="11"/>
      <c r="BV7" s="12" t="e">
        <f>'Tabel 10'!#REF!</f>
        <v>#REF!</v>
      </c>
      <c r="BW7" s="12" t="e">
        <f>BV7-BY7</f>
        <v>#REF!</v>
      </c>
      <c r="BX7" s="12">
        <v>0</v>
      </c>
      <c r="BY7" s="12" t="e">
        <f>'Tabel 10'!#REF!+'Tabel 10'!#REF!+'Tabel 10'!#REF!-'Tabel 10'!#REF!-'Tabel 10'!#REF!</f>
        <v>#REF!</v>
      </c>
      <c r="BZ7" s="12" t="e">
        <f>'Tabel 10'!#REF!+'Tabel 10'!#REF!</f>
        <v>#REF!</v>
      </c>
      <c r="CA7" s="8" t="s">
        <v>497</v>
      </c>
      <c r="CC7" s="5" t="s">
        <v>2</v>
      </c>
      <c r="CD7" s="10"/>
      <c r="CE7" s="11"/>
      <c r="CF7" s="12" t="e">
        <f>'Tabel 10'!#REF!</f>
        <v>#REF!</v>
      </c>
      <c r="CG7" s="12" t="e">
        <f>CF7-CI7</f>
        <v>#REF!</v>
      </c>
      <c r="CH7" s="12">
        <v>0</v>
      </c>
      <c r="CI7" s="12" t="e">
        <f>'Tabel 10'!#REF!+'Tabel 10'!#REF!+'Tabel 10'!#REF!-'Tabel 10'!#REF!-'Tabel 10'!#REF!</f>
        <v>#REF!</v>
      </c>
      <c r="CJ7" s="12" t="e">
        <f>'Tabel 10'!#REF!+'Tabel 10'!#REF!</f>
        <v>#REF!</v>
      </c>
      <c r="CK7" s="8" t="s">
        <v>497</v>
      </c>
      <c r="CM7" s="5" t="s">
        <v>2</v>
      </c>
      <c r="CN7" s="10"/>
      <c r="CO7" s="11"/>
      <c r="CP7" s="12" t="e">
        <f>'Tabel 10'!#REF!</f>
        <v>#REF!</v>
      </c>
      <c r="CQ7" s="12" t="e">
        <f>CP7-CS7</f>
        <v>#REF!</v>
      </c>
      <c r="CR7" s="12">
        <v>0</v>
      </c>
      <c r="CS7" s="12" t="e">
        <f>'Tabel 10'!#REF!+'Tabel 10'!#REF!+'Tabel 10'!#REF!-'Tabel 10'!#REF!-'Tabel 10'!#REF!</f>
        <v>#REF!</v>
      </c>
      <c r="CT7" s="12" t="e">
        <f>'Tabel 10'!#REF!+'Tabel 10'!#REF!</f>
        <v>#REF!</v>
      </c>
      <c r="CU7" s="8" t="s">
        <v>497</v>
      </c>
      <c r="CW7" s="5" t="s">
        <v>2</v>
      </c>
      <c r="CX7" s="10"/>
      <c r="CY7" s="11"/>
      <c r="CZ7" s="12" t="e">
        <f>'Tabel 10'!#REF!</f>
        <v>#REF!</v>
      </c>
      <c r="DA7" s="12" t="e">
        <f>CZ7-DC7</f>
        <v>#REF!</v>
      </c>
      <c r="DB7" s="12">
        <v>0</v>
      </c>
      <c r="DC7" s="12" t="e">
        <f>'Tabel 10'!#REF!+'Tabel 10'!#REF!+'Tabel 10'!#REF!-'Tabel 10'!#REF!-'Tabel 10'!#REF!</f>
        <v>#REF!</v>
      </c>
      <c r="DD7" s="12" t="e">
        <f>'Tabel 10'!#REF!+'Tabel 10'!#REF!</f>
        <v>#REF!</v>
      </c>
      <c r="DE7" s="8" t="s">
        <v>497</v>
      </c>
      <c r="DG7" s="5" t="s">
        <v>2</v>
      </c>
      <c r="DH7" s="10"/>
      <c r="DI7" s="11"/>
      <c r="DJ7" s="12" t="e">
        <f>'Tabel 10'!#REF!</f>
        <v>#REF!</v>
      </c>
      <c r="DK7" s="12" t="e">
        <f>DJ7-DM7</f>
        <v>#REF!</v>
      </c>
      <c r="DL7" s="12">
        <v>0</v>
      </c>
      <c r="DM7" s="12" t="e">
        <f>'Tabel 10'!#REF!+'Tabel 10'!#REF!+'Tabel 10'!#REF!-'Tabel 10'!#REF!-'Tabel 10'!#REF!</f>
        <v>#REF!</v>
      </c>
      <c r="DN7" s="12" t="e">
        <f>'Tabel 10'!#REF!+'Tabel 10'!#REF!</f>
        <v>#REF!</v>
      </c>
      <c r="DO7" s="8" t="s">
        <v>497</v>
      </c>
    </row>
    <row r="8" spans="1:119">
      <c r="A8" s="5" t="s">
        <v>498</v>
      </c>
      <c r="B8" s="10">
        <v>4</v>
      </c>
      <c r="C8" s="11">
        <v>2</v>
      </c>
      <c r="D8" s="12">
        <v>560.01736988146604</v>
      </c>
      <c r="E8" s="12">
        <v>432.11201674952503</v>
      </c>
      <c r="F8" s="12">
        <v>127.905353131941</v>
      </c>
      <c r="G8" s="12">
        <v>0</v>
      </c>
      <c r="H8" s="491">
        <v>447.42592524381399</v>
      </c>
      <c r="I8" s="8" t="s">
        <v>499</v>
      </c>
      <c r="K8" s="5" t="s">
        <v>498</v>
      </c>
      <c r="L8" s="10">
        <v>4</v>
      </c>
      <c r="M8" s="11">
        <v>2</v>
      </c>
      <c r="N8" s="12">
        <v>460.95944283873001</v>
      </c>
      <c r="O8" s="12">
        <v>365.60407144611901</v>
      </c>
      <c r="P8" s="12">
        <v>0</v>
      </c>
      <c r="Q8" s="12">
        <v>95.355371392611303</v>
      </c>
      <c r="R8" s="491">
        <v>385.51327137763201</v>
      </c>
      <c r="S8" s="8" t="s">
        <v>499</v>
      </c>
      <c r="U8" s="5" t="s">
        <v>498</v>
      </c>
      <c r="V8" s="10">
        <v>4</v>
      </c>
      <c r="W8" s="11">
        <v>3</v>
      </c>
      <c r="X8" s="12">
        <v>459.60269907848431</v>
      </c>
      <c r="Y8" s="12">
        <v>364.49468580587302</v>
      </c>
      <c r="Z8" s="12">
        <v>0</v>
      </c>
      <c r="AA8" s="12">
        <v>95.108013272611288</v>
      </c>
      <c r="AB8" s="491">
        <v>380</v>
      </c>
      <c r="AC8" s="8" t="s">
        <v>499</v>
      </c>
      <c r="AE8" s="5" t="s">
        <v>498</v>
      </c>
      <c r="AF8" s="10">
        <v>4</v>
      </c>
      <c r="AG8" s="11">
        <v>3</v>
      </c>
      <c r="AH8" s="12">
        <f>'Tabel 14'!K20</f>
        <v>454.93801553934293</v>
      </c>
      <c r="AI8" s="12">
        <f>AH8-AK8</f>
        <v>359.77067197673165</v>
      </c>
      <c r="AJ8" s="12">
        <v>0</v>
      </c>
      <c r="AK8" s="12">
        <f>'Tabel 14'!K27</f>
        <v>95.167343562611279</v>
      </c>
      <c r="AL8" s="491">
        <f>'Tabel 14'!K9</f>
        <v>371.06191697222602</v>
      </c>
      <c r="AM8" s="8" t="s">
        <v>499</v>
      </c>
      <c r="AO8" s="5" t="s">
        <v>498</v>
      </c>
      <c r="AP8" s="10">
        <v>4</v>
      </c>
      <c r="AQ8" s="11">
        <v>3</v>
      </c>
      <c r="AR8" s="12">
        <f>'Tabel 14'!L20</f>
        <v>468.55669858596087</v>
      </c>
      <c r="AS8" s="12">
        <f>AR8-AT8</f>
        <v>373.59246181334959</v>
      </c>
      <c r="AT8" s="12">
        <f>'Tabel 14'!L27</f>
        <v>94.964236772611287</v>
      </c>
      <c r="AU8" s="12">
        <v>0</v>
      </c>
      <c r="AV8" s="491">
        <f>'Tabel 14'!L9</f>
        <v>382.82266062346724</v>
      </c>
      <c r="AW8" s="8" t="s">
        <v>499</v>
      </c>
      <c r="AY8" s="5" t="s">
        <v>498</v>
      </c>
      <c r="AZ8" s="535">
        <v>4</v>
      </c>
      <c r="BA8" s="536">
        <v>3</v>
      </c>
      <c r="BB8" s="537">
        <f>'Tabel 14'!M20</f>
        <v>1081.7331502706347</v>
      </c>
      <c r="BC8" s="537">
        <f>BB8-BE8</f>
        <v>749.784486506657</v>
      </c>
      <c r="BD8" s="537">
        <v>0</v>
      </c>
      <c r="BE8" s="537">
        <f>'Tabel 14'!M27</f>
        <v>331.94866376397766</v>
      </c>
      <c r="BF8" s="534">
        <f>'Tabel 14'!M9</f>
        <v>760.37355862655829</v>
      </c>
      <c r="BG8" s="8" t="s">
        <v>499</v>
      </c>
      <c r="BI8" s="5" t="s">
        <v>498</v>
      </c>
      <c r="BJ8" s="10">
        <v>4</v>
      </c>
      <c r="BK8" s="11">
        <v>3</v>
      </c>
      <c r="BL8" s="12">
        <f>'Tabel 14'!N20</f>
        <v>1056.4008887832163</v>
      </c>
      <c r="BM8" s="12">
        <f>BL8-BO8</f>
        <v>727.94477439923867</v>
      </c>
      <c r="BN8" s="12">
        <v>0</v>
      </c>
      <c r="BO8" s="12">
        <f>'Tabel 14'!N27</f>
        <v>328.45611438397765</v>
      </c>
      <c r="BP8" s="491">
        <f>'Tabel 14'!N9</f>
        <v>732.6308005197186</v>
      </c>
      <c r="BQ8" s="8" t="s">
        <v>499</v>
      </c>
      <c r="BS8" s="5" t="s">
        <v>498</v>
      </c>
      <c r="BT8" s="10"/>
      <c r="BU8" s="11"/>
      <c r="BV8" s="12" t="e">
        <f>'Tabel 14'!#REF!</f>
        <v>#REF!</v>
      </c>
      <c r="BW8" s="12" t="e">
        <f>BV8-BY8</f>
        <v>#REF!</v>
      </c>
      <c r="BX8" s="12">
        <v>0</v>
      </c>
      <c r="BY8" s="12" t="e">
        <f>'Tabel 14'!#REF!</f>
        <v>#REF!</v>
      </c>
      <c r="BZ8" s="491" t="e">
        <f>'Tabel 14'!#REF!</f>
        <v>#REF!</v>
      </c>
      <c r="CA8" s="8" t="s">
        <v>499</v>
      </c>
      <c r="CC8" s="5" t="s">
        <v>498</v>
      </c>
      <c r="CD8" s="10"/>
      <c r="CE8" s="11"/>
      <c r="CF8" s="12" t="e">
        <f>'Tabel 14'!#REF!</f>
        <v>#REF!</v>
      </c>
      <c r="CG8" s="12" t="e">
        <f>CF8-CI8</f>
        <v>#REF!</v>
      </c>
      <c r="CH8" s="12">
        <v>0</v>
      </c>
      <c r="CI8" s="12" t="e">
        <f>'Tabel 14'!#REF!</f>
        <v>#REF!</v>
      </c>
      <c r="CJ8" s="491" t="e">
        <f>'Tabel 14'!#REF!</f>
        <v>#REF!</v>
      </c>
      <c r="CK8" s="8" t="s">
        <v>499</v>
      </c>
      <c r="CM8" s="5" t="s">
        <v>498</v>
      </c>
      <c r="CN8" s="10"/>
      <c r="CO8" s="11"/>
      <c r="CP8" s="12" t="e">
        <f>'Tabel 14'!#REF!</f>
        <v>#REF!</v>
      </c>
      <c r="CQ8" s="12" t="e">
        <f>CP8-CS8</f>
        <v>#REF!</v>
      </c>
      <c r="CR8" s="12">
        <v>0</v>
      </c>
      <c r="CS8" s="12" t="e">
        <f>'Tabel 14'!#REF!</f>
        <v>#REF!</v>
      </c>
      <c r="CT8" s="491" t="e">
        <f>'Tabel 14'!#REF!</f>
        <v>#REF!</v>
      </c>
      <c r="CU8" s="8" t="s">
        <v>499</v>
      </c>
      <c r="CW8" s="5" t="s">
        <v>498</v>
      </c>
      <c r="CX8" s="10"/>
      <c r="CY8" s="11"/>
      <c r="CZ8" s="12" t="e">
        <f>'Tabel 14'!#REF!</f>
        <v>#REF!</v>
      </c>
      <c r="DA8" s="12" t="e">
        <f>CZ8-DC8</f>
        <v>#REF!</v>
      </c>
      <c r="DB8" s="12">
        <v>0</v>
      </c>
      <c r="DC8" s="12" t="e">
        <f>'Tabel 14'!#REF!</f>
        <v>#REF!</v>
      </c>
      <c r="DD8" s="491" t="e">
        <f>'Tabel 14'!#REF!</f>
        <v>#REF!</v>
      </c>
      <c r="DE8" s="8" t="s">
        <v>499</v>
      </c>
      <c r="DG8" s="5" t="s">
        <v>498</v>
      </c>
      <c r="DH8" s="10"/>
      <c r="DI8" s="11"/>
      <c r="DJ8" s="12" t="e">
        <f>'Tabel 14'!#REF!</f>
        <v>#REF!</v>
      </c>
      <c r="DK8" s="12" t="e">
        <f>DJ8-DM8</f>
        <v>#REF!</v>
      </c>
      <c r="DL8" s="12">
        <v>0</v>
      </c>
      <c r="DM8" s="12" t="e">
        <f>'Tabel 14'!#REF!</f>
        <v>#REF!</v>
      </c>
      <c r="DN8" s="491" t="e">
        <f>'Tabel 14'!#REF!</f>
        <v>#REF!</v>
      </c>
      <c r="DO8" s="8" t="s">
        <v>499</v>
      </c>
    </row>
    <row r="9" spans="1:119">
      <c r="A9" s="5" t="s">
        <v>3</v>
      </c>
      <c r="B9" s="10">
        <v>2</v>
      </c>
      <c r="C9" s="11">
        <v>4</v>
      </c>
      <c r="D9" s="12">
        <v>15780</v>
      </c>
      <c r="E9" s="12">
        <v>10292</v>
      </c>
      <c r="F9" s="12">
        <v>1776</v>
      </c>
      <c r="G9" s="12">
        <v>0</v>
      </c>
      <c r="H9" s="491">
        <v>568</v>
      </c>
      <c r="I9" s="8" t="s">
        <v>501</v>
      </c>
      <c r="K9" s="5" t="s">
        <v>3</v>
      </c>
      <c r="L9" s="10">
        <v>2</v>
      </c>
      <c r="M9" s="11">
        <v>4</v>
      </c>
      <c r="N9" s="12">
        <v>15873.536189091668</v>
      </c>
      <c r="O9" s="12">
        <v>11172.565645341308</v>
      </c>
      <c r="P9" s="12">
        <v>0</v>
      </c>
      <c r="Q9" s="12">
        <v>905.21778148565068</v>
      </c>
      <c r="R9" s="491">
        <v>587.37077742407007</v>
      </c>
      <c r="S9" s="8" t="s">
        <v>501</v>
      </c>
      <c r="U9" s="5" t="s">
        <v>3</v>
      </c>
      <c r="V9" s="10">
        <v>2</v>
      </c>
      <c r="W9" s="11">
        <v>5</v>
      </c>
      <c r="X9" s="12">
        <f>'Tabel 17'!J26+'Tabel 19'!J19+'Tabel 21'!J9</f>
        <v>16468.646637187871</v>
      </c>
      <c r="Y9" s="12">
        <f>'Tabel 17'!J47+'Tabel 19'!J20</f>
        <v>11634.337018962875</v>
      </c>
      <c r="Z9" s="12">
        <v>0</v>
      </c>
      <c r="AA9" s="12">
        <f>'Tabel 17'!J61+'Tabel 19'!J34</f>
        <v>960.00436962087849</v>
      </c>
      <c r="AB9" s="491">
        <v>588</v>
      </c>
      <c r="AC9" s="8" t="s">
        <v>501</v>
      </c>
      <c r="AE9" s="5" t="s">
        <v>3</v>
      </c>
      <c r="AF9" s="10">
        <v>2</v>
      </c>
      <c r="AG9" s="11">
        <v>4</v>
      </c>
      <c r="AH9" s="12">
        <f>'Tabel 17'!K26+'Tabel 19'!K19+'Tabel 21'!K9</f>
        <v>16535.410656255503</v>
      </c>
      <c r="AI9" s="12">
        <f>'Tabel 17'!K47+'Tabel 19'!K20</f>
        <v>11579.630235278892</v>
      </c>
      <c r="AJ9" s="12">
        <v>0</v>
      </c>
      <c r="AK9" s="12">
        <f>'Tabel 17'!K61+'Tabel 19'!K34</f>
        <v>1010.7804209780539</v>
      </c>
      <c r="AL9" s="491">
        <f>'Tabel 17'!K8</f>
        <v>580.78718249999997</v>
      </c>
      <c r="AM9" s="8" t="s">
        <v>501</v>
      </c>
      <c r="AO9" s="5" t="s">
        <v>3</v>
      </c>
      <c r="AP9" s="10">
        <v>2</v>
      </c>
      <c r="AQ9" s="11">
        <v>4</v>
      </c>
      <c r="AR9" s="12">
        <f>'Tabel 17'!L26+'Tabel 19'!L19+'Tabel 21'!L9</f>
        <v>16963.388688670228</v>
      </c>
      <c r="AS9" s="12">
        <f>'Tabel 17'!L47+'Tabel 19'!L20</f>
        <v>11751.148110325854</v>
      </c>
      <c r="AT9" s="12">
        <f>'Tabel 17'!L61+'Tabel 19'!L34</f>
        <v>1132.5513580546899</v>
      </c>
      <c r="AU9" s="12">
        <v>0</v>
      </c>
      <c r="AV9" s="491">
        <f>'Tabel 17'!L8</f>
        <v>577.97950249999997</v>
      </c>
      <c r="AW9" s="8" t="s">
        <v>501</v>
      </c>
      <c r="AY9" s="5" t="s">
        <v>3</v>
      </c>
      <c r="AZ9" s="535">
        <v>2</v>
      </c>
      <c r="BA9" s="536">
        <v>4</v>
      </c>
      <c r="BB9" s="537">
        <f>'Tabel 17'!M26+'Tabel 19'!M19+'Tabel 21'!M9</f>
        <v>17250.237179380951</v>
      </c>
      <c r="BC9" s="537">
        <f>'Tabel 17'!M47+'Tabel 19'!M20</f>
        <v>12038.28808877723</v>
      </c>
      <c r="BD9" s="537">
        <v>0</v>
      </c>
      <c r="BE9" s="537">
        <f>'Tabel 17'!M61+'Tabel 19'!M34</f>
        <v>1233.1857120865197</v>
      </c>
      <c r="BF9" s="534">
        <f>'Tabel 17'!M8+'Tabel 19'!M8</f>
        <v>582.35585742407</v>
      </c>
      <c r="BG9" s="8" t="s">
        <v>501</v>
      </c>
      <c r="BI9" s="5" t="s">
        <v>3</v>
      </c>
      <c r="BJ9" s="10">
        <v>2</v>
      </c>
      <c r="BK9" s="11">
        <v>4</v>
      </c>
      <c r="BL9" s="21">
        <f>'Tabel 17'!N26+'Tabel 19'!N19+'Tabel 21'!N9</f>
        <v>17197.191652197944</v>
      </c>
      <c r="BM9" s="12">
        <f>'Tabel 17'!N47+'Tabel 19'!N20</f>
        <v>11951.580828315165</v>
      </c>
      <c r="BN9" s="12">
        <v>0</v>
      </c>
      <c r="BO9" s="12">
        <f>'Tabel 17'!N61+'Tabel 19'!N34</f>
        <v>1279.0452466847792</v>
      </c>
      <c r="BP9" s="491">
        <f>'Tabel 17'!N8+'Tabel 19'!N8</f>
        <v>580.17005242407004</v>
      </c>
      <c r="BQ9" s="8" t="s">
        <v>501</v>
      </c>
      <c r="BS9" s="5" t="s">
        <v>3</v>
      </c>
      <c r="BT9" s="10"/>
      <c r="BU9" s="11"/>
      <c r="BV9" s="21" t="e">
        <f>'Tabel 17'!#REF!+'Tabel 19'!#REF!+'Tabel 21'!#REF!</f>
        <v>#REF!</v>
      </c>
      <c r="BW9" s="12" t="e">
        <f>'Tabel 17'!#REF!+'Tabel 19'!#REF!</f>
        <v>#REF!</v>
      </c>
      <c r="BX9" s="12"/>
      <c r="BY9" s="12"/>
      <c r="BZ9" s="491"/>
      <c r="CA9" s="8" t="s">
        <v>501</v>
      </c>
      <c r="CC9" s="5" t="s">
        <v>3</v>
      </c>
      <c r="CD9" s="10"/>
      <c r="CE9" s="11"/>
      <c r="CF9" s="21" t="e">
        <f>'Tabel 17'!#REF!+'Tabel 19'!#REF!+'Tabel 21'!#REF!</f>
        <v>#REF!</v>
      </c>
      <c r="CG9" s="12" t="e">
        <f>'Tabel 17'!#REF!+'Tabel 19'!#REF!</f>
        <v>#REF!</v>
      </c>
      <c r="CH9" s="12"/>
      <c r="CI9" s="12"/>
      <c r="CJ9" s="491"/>
      <c r="CK9" s="8" t="s">
        <v>501</v>
      </c>
      <c r="CM9" s="5" t="s">
        <v>3</v>
      </c>
      <c r="CN9" s="10"/>
      <c r="CO9" s="11"/>
      <c r="CP9" s="12"/>
      <c r="CQ9" s="12" t="e">
        <f>'Tabel 17'!#REF!+'Tabel 19'!#REF!</f>
        <v>#REF!</v>
      </c>
      <c r="CR9" s="12"/>
      <c r="CS9" s="12"/>
      <c r="CT9" s="491"/>
      <c r="CU9" s="8" t="s">
        <v>501</v>
      </c>
      <c r="CW9" s="5" t="s">
        <v>3</v>
      </c>
      <c r="CX9" s="10"/>
      <c r="CY9" s="11"/>
      <c r="CZ9" s="12" t="e">
        <f>'Tabel 17'!#REF!+'Tabel 19'!#REF!+'Tabel 21'!#REF!</f>
        <v>#REF!</v>
      </c>
      <c r="DA9" s="12"/>
      <c r="DB9" s="12"/>
      <c r="DC9" s="12"/>
      <c r="DD9" s="491"/>
      <c r="DE9" s="8" t="s">
        <v>501</v>
      </c>
      <c r="DG9" s="5" t="s">
        <v>3</v>
      </c>
      <c r="DH9" s="10"/>
      <c r="DI9" s="11"/>
      <c r="DJ9" s="12" t="e">
        <f>'Tabel 17'!#REF!+'Tabel 19'!#REF!+'Tabel 21'!#REF!</f>
        <v>#REF!</v>
      </c>
      <c r="DK9" s="12"/>
      <c r="DL9" s="12"/>
      <c r="DM9" s="12"/>
      <c r="DN9" s="491"/>
      <c r="DO9" s="8" t="s">
        <v>501</v>
      </c>
    </row>
    <row r="10" spans="1:119">
      <c r="A10" s="5" t="s">
        <v>4</v>
      </c>
      <c r="B10" s="14">
        <v>7</v>
      </c>
      <c r="C10" s="11">
        <v>0</v>
      </c>
      <c r="D10" s="15">
        <v>34.212818304519999</v>
      </c>
      <c r="E10" s="11">
        <v>23.895548043649999</v>
      </c>
      <c r="F10" s="11">
        <v>4.3766203998700002</v>
      </c>
      <c r="G10" s="11">
        <v>5.9406498609999998</v>
      </c>
      <c r="H10" s="491">
        <v>16.337886815000001</v>
      </c>
      <c r="I10" s="8" t="s">
        <v>500</v>
      </c>
      <c r="K10" s="5" t="s">
        <v>4</v>
      </c>
      <c r="L10" s="14">
        <v>8</v>
      </c>
      <c r="M10" s="11">
        <v>0</v>
      </c>
      <c r="N10" s="15">
        <v>42.575896275520002</v>
      </c>
      <c r="O10" s="11">
        <v>26.992593118649999</v>
      </c>
      <c r="P10" s="11">
        <v>10.606149861</v>
      </c>
      <c r="Q10" s="11">
        <v>4.97715329587</v>
      </c>
      <c r="R10" s="491">
        <v>22.476112014999998</v>
      </c>
      <c r="S10" s="8" t="s">
        <v>500</v>
      </c>
      <c r="U10" s="5" t="s">
        <v>4</v>
      </c>
      <c r="V10" s="14">
        <v>11</v>
      </c>
      <c r="W10" s="11">
        <v>0</v>
      </c>
      <c r="X10" s="15">
        <v>59.52</v>
      </c>
      <c r="Y10" s="11">
        <v>34.4</v>
      </c>
      <c r="Z10" s="11">
        <v>18.13</v>
      </c>
      <c r="AA10" s="11">
        <v>6.99</v>
      </c>
      <c r="AB10" s="491">
        <v>28</v>
      </c>
      <c r="AC10" s="8" t="s">
        <v>500</v>
      </c>
      <c r="AE10" s="5" t="s">
        <v>4</v>
      </c>
      <c r="AF10" s="14">
        <v>11</v>
      </c>
      <c r="AG10" s="11">
        <v>0</v>
      </c>
      <c r="AH10" s="15">
        <v>59.52</v>
      </c>
      <c r="AI10" s="11">
        <v>34.4</v>
      </c>
      <c r="AJ10" s="11">
        <v>18.13</v>
      </c>
      <c r="AK10" s="11">
        <v>6.99</v>
      </c>
      <c r="AL10" s="491">
        <v>27.588244335000002</v>
      </c>
      <c r="AM10" s="8" t="s">
        <v>500</v>
      </c>
      <c r="AO10" s="5" t="s">
        <v>4</v>
      </c>
      <c r="AP10" s="14">
        <v>11</v>
      </c>
      <c r="AQ10" s="11">
        <v>0</v>
      </c>
      <c r="AR10" s="15">
        <v>59.52</v>
      </c>
      <c r="AS10" s="11">
        <v>34.4</v>
      </c>
      <c r="AT10" s="11">
        <v>6.99</v>
      </c>
      <c r="AU10" s="11">
        <v>18.13</v>
      </c>
      <c r="AV10" s="491">
        <v>27.588244335000002</v>
      </c>
      <c r="AW10" s="8" t="s">
        <v>500</v>
      </c>
      <c r="AY10" s="5" t="s">
        <v>4</v>
      </c>
      <c r="AZ10" s="538">
        <v>12</v>
      </c>
      <c r="BA10" s="536">
        <v>0</v>
      </c>
      <c r="BB10" s="539">
        <v>60.023098871660004</v>
      </c>
      <c r="BC10" s="536">
        <v>34.396783575660002</v>
      </c>
      <c r="BD10" s="536">
        <v>18.130920627999998</v>
      </c>
      <c r="BE10" s="536">
        <v>7.4953946680000003</v>
      </c>
      <c r="BF10" s="534">
        <v>27.588244335000002</v>
      </c>
      <c r="BG10" s="8" t="s">
        <v>500</v>
      </c>
      <c r="BI10" s="5" t="s">
        <v>4</v>
      </c>
      <c r="BJ10" s="14">
        <v>12</v>
      </c>
      <c r="BK10" s="11">
        <v>0</v>
      </c>
      <c r="BL10" s="15"/>
      <c r="BM10" s="11"/>
      <c r="BN10" s="11"/>
      <c r="BO10" s="11"/>
      <c r="BP10" s="491"/>
      <c r="BQ10" s="8" t="s">
        <v>500</v>
      </c>
      <c r="BS10" s="5" t="s">
        <v>4</v>
      </c>
      <c r="BT10" s="14"/>
      <c r="BU10" s="11"/>
      <c r="BV10" s="15"/>
      <c r="BW10" s="11"/>
      <c r="BX10" s="11"/>
      <c r="BY10" s="11"/>
      <c r="BZ10" s="491"/>
      <c r="CA10" s="8" t="s">
        <v>500</v>
      </c>
      <c r="CC10" s="5" t="s">
        <v>4</v>
      </c>
      <c r="CD10" s="14"/>
      <c r="CE10" s="11"/>
      <c r="CF10" s="15"/>
      <c r="CG10" s="11"/>
      <c r="CH10" s="11"/>
      <c r="CI10" s="11"/>
      <c r="CJ10" s="491"/>
      <c r="CK10" s="8" t="s">
        <v>500</v>
      </c>
      <c r="CM10" s="5" t="s">
        <v>4</v>
      </c>
      <c r="CN10" s="14"/>
      <c r="CO10" s="11"/>
      <c r="CP10" s="15"/>
      <c r="CQ10" s="11"/>
      <c r="CR10" s="11"/>
      <c r="CS10" s="11"/>
      <c r="CT10" s="491"/>
      <c r="CU10" s="8" t="s">
        <v>500</v>
      </c>
      <c r="CW10" s="5" t="s">
        <v>4</v>
      </c>
      <c r="CX10" s="14"/>
      <c r="CY10" s="11"/>
      <c r="CZ10" s="15"/>
      <c r="DA10" s="11"/>
      <c r="DB10" s="11"/>
      <c r="DC10" s="11"/>
      <c r="DD10" s="491"/>
      <c r="DE10" s="8" t="s">
        <v>500</v>
      </c>
      <c r="DG10" s="5" t="s">
        <v>4</v>
      </c>
      <c r="DH10" s="14"/>
      <c r="DI10" s="11"/>
      <c r="DJ10" s="15"/>
      <c r="DK10" s="11"/>
      <c r="DL10" s="11"/>
      <c r="DM10" s="11"/>
      <c r="DN10" s="491"/>
      <c r="DO10" s="8" t="s">
        <v>500</v>
      </c>
    </row>
    <row r="11" spans="1:119" ht="9.75" thickBot="1">
      <c r="A11" s="16" t="s">
        <v>595</v>
      </c>
      <c r="B11" s="17">
        <f>SUM(B4:B10)</f>
        <v>24</v>
      </c>
      <c r="C11" s="18">
        <f>SUM(C4:C10)</f>
        <v>87</v>
      </c>
      <c r="D11" s="493">
        <f>SUM(D4:D10)</f>
        <v>65573.513100265991</v>
      </c>
      <c r="E11" s="493">
        <f t="shared" ref="E11:H11" si="18">SUM(E4:E10)</f>
        <v>34518.739101584906</v>
      </c>
      <c r="F11" s="493">
        <f t="shared" si="18"/>
        <v>27335.833348820081</v>
      </c>
      <c r="G11" s="493">
        <f>SUM(G4:G10)</f>
        <v>5.9406498609999998</v>
      </c>
      <c r="H11" s="494">
        <f t="shared" si="18"/>
        <v>44293.502945208813</v>
      </c>
      <c r="I11" s="19" t="s">
        <v>1328</v>
      </c>
      <c r="K11" s="16" t="s">
        <v>595</v>
      </c>
      <c r="L11" s="17">
        <f>SUM(L4:L10)</f>
        <v>25</v>
      </c>
      <c r="M11" s="18">
        <f>SUM(M4:M10)</f>
        <v>88</v>
      </c>
      <c r="N11" s="493">
        <f t="shared" ref="N11:R11" si="19">SUM(N4:N10)</f>
        <v>69478.321518140525</v>
      </c>
      <c r="O11" s="493">
        <f t="shared" si="19"/>
        <v>37176.193379746081</v>
      </c>
      <c r="P11" s="493">
        <f>SUM(P4:P10)</f>
        <v>10.606149861</v>
      </c>
      <c r="Q11" s="493">
        <f t="shared" si="19"/>
        <v>28495.764134944133</v>
      </c>
      <c r="R11" s="494">
        <f t="shared" si="19"/>
        <v>47213.7749066467</v>
      </c>
      <c r="S11" s="19" t="s">
        <v>1328</v>
      </c>
      <c r="U11" s="16" t="s">
        <v>595</v>
      </c>
      <c r="V11" s="17">
        <f>SUM(V4:V10)</f>
        <v>29</v>
      </c>
      <c r="W11" s="18">
        <f>SUM(W4:W10)</f>
        <v>91</v>
      </c>
      <c r="X11" s="493">
        <f t="shared" ref="X11:Y11" si="20">SUM(X4:X10)</f>
        <v>71407.566331897659</v>
      </c>
      <c r="Y11" s="493">
        <f t="shared" si="20"/>
        <v>37682.476110288975</v>
      </c>
      <c r="Z11" s="493">
        <f>SUM(Z4:Z10)</f>
        <v>18.13</v>
      </c>
      <c r="AA11" s="493">
        <f>SUM(AA4:AA10)</f>
        <v>29832.589817124572</v>
      </c>
      <c r="AB11" s="494">
        <v>49128</v>
      </c>
      <c r="AC11" s="19" t="s">
        <v>1328</v>
      </c>
      <c r="AE11" s="16" t="s">
        <v>595</v>
      </c>
      <c r="AF11" s="17">
        <f>SUM(AF4:AF10)</f>
        <v>29</v>
      </c>
      <c r="AG11" s="18">
        <f>SUM(AG4:AG10)</f>
        <v>90</v>
      </c>
      <c r="AH11" s="493">
        <f t="shared" ref="AH11:AI11" si="21">SUM(AH4:AH10)</f>
        <v>72532.742857665289</v>
      </c>
      <c r="AI11" s="493">
        <f t="shared" si="21"/>
        <v>36819.548440783983</v>
      </c>
      <c r="AJ11" s="493">
        <f>SUM(AJ4:AJ10)</f>
        <v>18.13</v>
      </c>
      <c r="AK11" s="493">
        <f t="shared" ref="AK11:AL11" si="22">SUM(AK4:AK10)</f>
        <v>31749.516788922749</v>
      </c>
      <c r="AL11" s="494">
        <f t="shared" si="22"/>
        <v>50524.264305087221</v>
      </c>
      <c r="AM11" s="19" t="s">
        <v>1328</v>
      </c>
      <c r="AO11" s="16" t="s">
        <v>595</v>
      </c>
      <c r="AP11" s="17">
        <v>29</v>
      </c>
      <c r="AQ11" s="18">
        <v>90</v>
      </c>
      <c r="AR11" s="493">
        <f>SUM(AR4:AR10)</f>
        <v>74842.932276990279</v>
      </c>
      <c r="AS11" s="493">
        <f t="shared" ref="AS11" si="23">SUM(AS4:AS10)</f>
        <v>38199.395061528907</v>
      </c>
      <c r="AT11" s="493">
        <f t="shared" ref="AT11:AV11" si="24">SUM(AT4:AT10)</f>
        <v>32545.575363361699</v>
      </c>
      <c r="AU11" s="493">
        <f>SUM(AU4:AU10)</f>
        <v>18.13</v>
      </c>
      <c r="AV11" s="494">
        <f t="shared" si="24"/>
        <v>51953.931420898465</v>
      </c>
      <c r="AW11" s="19" t="s">
        <v>1328</v>
      </c>
      <c r="AY11" s="16" t="s">
        <v>595</v>
      </c>
      <c r="AZ11" s="540">
        <f>SUM(AZ4:AZ10)</f>
        <v>31</v>
      </c>
      <c r="BA11" s="541">
        <f>SUM(BA4:BA10)</f>
        <v>90</v>
      </c>
      <c r="BB11" s="542">
        <f>SUM(BB4:BB10)</f>
        <v>78034.841369230126</v>
      </c>
      <c r="BC11" s="542">
        <f t="shared" ref="BC11" si="25">SUM(BC4:BC10)</f>
        <v>39993.332338746659</v>
      </c>
      <c r="BD11" s="542">
        <f>SUM(BD4:BD10)</f>
        <v>18.130920627999998</v>
      </c>
      <c r="BE11" s="542">
        <f t="shared" ref="BE11:BF11" si="26">SUM(BE4:BE10)</f>
        <v>34044.615485098257</v>
      </c>
      <c r="BF11" s="543">
        <f t="shared" si="26"/>
        <v>54487.191764255636</v>
      </c>
      <c r="BG11" s="19" t="s">
        <v>1328</v>
      </c>
      <c r="BI11" s="16" t="s">
        <v>595</v>
      </c>
      <c r="BJ11" s="17">
        <f>SUM(BJ4:BJ10)</f>
        <v>31</v>
      </c>
      <c r="BK11" s="18">
        <f>SUM(BK4:BK10)</f>
        <v>90</v>
      </c>
      <c r="BL11" s="493">
        <f t="shared" ref="BL11:BM11" si="27">SUM(BL4:BL10)</f>
        <v>80109.259920934812</v>
      </c>
      <c r="BM11" s="493">
        <f t="shared" si="27"/>
        <v>40375.016038429101</v>
      </c>
      <c r="BN11" s="493">
        <f>SUM(BN4:BN10)</f>
        <v>0</v>
      </c>
      <c r="BO11" s="493">
        <f t="shared" ref="BO11:BP11" si="28">SUM(BO4:BO10)</f>
        <v>35768.321344667704</v>
      </c>
      <c r="BP11" s="494">
        <f t="shared" si="28"/>
        <v>56800.335325973792</v>
      </c>
      <c r="BQ11" s="19" t="s">
        <v>1328</v>
      </c>
      <c r="BS11" s="16" t="s">
        <v>595</v>
      </c>
      <c r="BT11" s="17">
        <f>SUM(BT4:BT10)</f>
        <v>0</v>
      </c>
      <c r="BU11" s="18">
        <f>SUM(BU4:BU10)</f>
        <v>0</v>
      </c>
      <c r="BV11" s="493" t="e">
        <f t="shared" ref="BV11:BW11" si="29">SUM(BV4:BV10)</f>
        <v>#REF!</v>
      </c>
      <c r="BW11" s="493" t="e">
        <f t="shared" si="29"/>
        <v>#REF!</v>
      </c>
      <c r="BX11" s="493">
        <f>SUM(BX4:BX10)</f>
        <v>0</v>
      </c>
      <c r="BY11" s="493" t="e">
        <f t="shared" ref="BY11:BZ11" si="30">SUM(BY4:BY10)</f>
        <v>#REF!</v>
      </c>
      <c r="BZ11" s="494" t="e">
        <f t="shared" si="30"/>
        <v>#REF!</v>
      </c>
      <c r="CA11" s="19" t="s">
        <v>1328</v>
      </c>
      <c r="CC11" s="16" t="s">
        <v>595</v>
      </c>
      <c r="CD11" s="17">
        <f>SUM(CD4:CD10)</f>
        <v>0</v>
      </c>
      <c r="CE11" s="18">
        <f>SUM(CE4:CE10)</f>
        <v>0</v>
      </c>
      <c r="CF11" s="493" t="e">
        <f t="shared" ref="CF11:CG11" si="31">SUM(CF4:CF10)</f>
        <v>#REF!</v>
      </c>
      <c r="CG11" s="493" t="e">
        <f t="shared" si="31"/>
        <v>#REF!</v>
      </c>
      <c r="CH11" s="493">
        <f>SUM(CH4:CH10)</f>
        <v>0</v>
      </c>
      <c r="CI11" s="493" t="e">
        <f t="shared" ref="CI11:CJ11" si="32">SUM(CI4:CI10)</f>
        <v>#REF!</v>
      </c>
      <c r="CJ11" s="494" t="e">
        <f t="shared" si="32"/>
        <v>#REF!</v>
      </c>
      <c r="CK11" s="19" t="s">
        <v>1328</v>
      </c>
      <c r="CM11" s="16" t="s">
        <v>595</v>
      </c>
      <c r="CN11" s="17">
        <f>SUM(CN4:CN10)</f>
        <v>0</v>
      </c>
      <c r="CO11" s="18">
        <f>SUM(CO4:CO10)</f>
        <v>0</v>
      </c>
      <c r="CP11" s="493" t="e">
        <f t="shared" ref="CP11:CQ11" si="33">SUM(CP4:CP10)</f>
        <v>#REF!</v>
      </c>
      <c r="CQ11" s="493" t="e">
        <f t="shared" si="33"/>
        <v>#REF!</v>
      </c>
      <c r="CR11" s="493">
        <f>SUM(CR4:CR10)</f>
        <v>0</v>
      </c>
      <c r="CS11" s="493" t="e">
        <f t="shared" ref="CS11:CT11" si="34">SUM(CS4:CS10)</f>
        <v>#REF!</v>
      </c>
      <c r="CT11" s="494" t="e">
        <f t="shared" si="34"/>
        <v>#REF!</v>
      </c>
      <c r="CU11" s="19" t="s">
        <v>1328</v>
      </c>
      <c r="CW11" s="16" t="s">
        <v>595</v>
      </c>
      <c r="CX11" s="17">
        <f>SUM(CX4:CX10)</f>
        <v>0</v>
      </c>
      <c r="CY11" s="18">
        <f>SUM(CY4:CY10)</f>
        <v>0</v>
      </c>
      <c r="CZ11" s="493" t="e">
        <f t="shared" ref="CZ11:DA11" si="35">SUM(CZ4:CZ10)</f>
        <v>#REF!</v>
      </c>
      <c r="DA11" s="493" t="e">
        <f t="shared" si="35"/>
        <v>#REF!</v>
      </c>
      <c r="DB11" s="493">
        <f>SUM(DB4:DB10)</f>
        <v>0</v>
      </c>
      <c r="DC11" s="493" t="e">
        <f t="shared" ref="DC11:DD11" si="36">SUM(DC4:DC10)</f>
        <v>#REF!</v>
      </c>
      <c r="DD11" s="494" t="e">
        <f t="shared" si="36"/>
        <v>#REF!</v>
      </c>
      <c r="DE11" s="19" t="s">
        <v>1328</v>
      </c>
      <c r="DG11" s="16" t="s">
        <v>595</v>
      </c>
      <c r="DH11" s="17">
        <f>SUM(DH4:DH10)</f>
        <v>0</v>
      </c>
      <c r="DI11" s="18">
        <f>SUM(DI4:DI10)</f>
        <v>0</v>
      </c>
      <c r="DJ11" s="493" t="e">
        <f t="shared" ref="DJ11:DK11" si="37">SUM(DJ4:DJ10)</f>
        <v>#REF!</v>
      </c>
      <c r="DK11" s="493" t="e">
        <f t="shared" si="37"/>
        <v>#REF!</v>
      </c>
      <c r="DL11" s="493">
        <f>SUM(DL4:DL10)</f>
        <v>0</v>
      </c>
      <c r="DM11" s="493" t="e">
        <f t="shared" ref="DM11:DN11" si="38">SUM(DM4:DM10)</f>
        <v>#REF!</v>
      </c>
      <c r="DN11" s="494" t="e">
        <f t="shared" si="38"/>
        <v>#REF!</v>
      </c>
      <c r="DO11" s="19" t="s">
        <v>1328</v>
      </c>
    </row>
    <row r="12" spans="1:119" ht="9.75" thickBot="1">
      <c r="A12" s="557"/>
      <c r="B12" s="558"/>
      <c r="C12" s="558"/>
      <c r="D12" s="558"/>
      <c r="E12" s="558"/>
      <c r="F12" s="558"/>
      <c r="G12" s="558"/>
      <c r="H12" s="559"/>
      <c r="I12" s="20"/>
      <c r="K12" s="487"/>
      <c r="L12" s="488"/>
      <c r="M12" s="488"/>
      <c r="N12" s="488"/>
      <c r="O12" s="488"/>
      <c r="P12" s="490"/>
      <c r="Q12" s="488"/>
      <c r="R12" s="489"/>
      <c r="S12" s="20"/>
      <c r="U12" s="495"/>
      <c r="V12" s="496"/>
      <c r="W12" s="496"/>
      <c r="X12" s="496"/>
      <c r="Y12" s="496"/>
      <c r="Z12" s="496"/>
      <c r="AA12" s="496"/>
      <c r="AB12" s="497"/>
      <c r="AC12" s="20"/>
      <c r="AE12" s="495"/>
      <c r="AF12" s="496"/>
      <c r="AG12" s="496"/>
      <c r="AH12" s="496"/>
      <c r="AI12" s="496"/>
      <c r="AJ12" s="496"/>
      <c r="AK12" s="496"/>
      <c r="AL12" s="497"/>
      <c r="AM12" s="20"/>
      <c r="AO12" s="495"/>
      <c r="AP12" s="496"/>
      <c r="AQ12" s="496"/>
      <c r="AR12" s="496"/>
      <c r="AS12" s="496"/>
      <c r="AT12" s="496"/>
      <c r="AU12" s="496"/>
      <c r="AV12" s="497"/>
      <c r="AW12" s="20"/>
      <c r="AY12" s="495"/>
      <c r="AZ12" s="496"/>
      <c r="BA12" s="496"/>
      <c r="BB12" s="496"/>
      <c r="BC12" s="496"/>
      <c r="BD12" s="496"/>
      <c r="BE12" s="496"/>
      <c r="BF12" s="497"/>
      <c r="BG12" s="20"/>
      <c r="BI12" s="495"/>
      <c r="BJ12" s="496"/>
      <c r="BK12" s="496"/>
      <c r="BL12" s="496"/>
      <c r="BM12" s="496"/>
      <c r="BN12" s="496"/>
      <c r="BO12" s="496"/>
      <c r="BP12" s="497"/>
      <c r="BQ12" s="20"/>
      <c r="BS12" s="495"/>
      <c r="BT12" s="496"/>
      <c r="BU12" s="496"/>
      <c r="BV12" s="496"/>
      <c r="BW12" s="496"/>
      <c r="BX12" s="496"/>
      <c r="BY12" s="496"/>
      <c r="BZ12" s="497"/>
      <c r="CA12" s="20"/>
      <c r="CC12" s="495"/>
      <c r="CD12" s="496"/>
      <c r="CE12" s="496"/>
      <c r="CF12" s="496"/>
      <c r="CG12" s="496"/>
      <c r="CH12" s="496"/>
      <c r="CI12" s="496"/>
      <c r="CJ12" s="497"/>
      <c r="CK12" s="20"/>
      <c r="CM12" s="495"/>
      <c r="CN12" s="496"/>
      <c r="CO12" s="496"/>
      <c r="CP12" s="496"/>
      <c r="CQ12" s="496"/>
      <c r="CR12" s="496"/>
      <c r="CS12" s="496"/>
      <c r="CT12" s="497"/>
      <c r="CU12" s="20"/>
      <c r="CW12" s="495"/>
      <c r="CX12" s="496"/>
      <c r="CY12" s="496"/>
      <c r="CZ12" s="496"/>
      <c r="DA12" s="496"/>
      <c r="DB12" s="496"/>
      <c r="DC12" s="496"/>
      <c r="DD12" s="497"/>
      <c r="DE12" s="20"/>
      <c r="DG12" s="495"/>
      <c r="DH12" s="496"/>
      <c r="DI12" s="496"/>
      <c r="DJ12" s="496"/>
      <c r="DK12" s="496"/>
      <c r="DL12" s="496"/>
      <c r="DM12" s="496"/>
      <c r="DN12" s="497"/>
      <c r="DO12" s="20"/>
    </row>
    <row r="15" spans="1:119">
      <c r="BE15" s="21"/>
      <c r="BF15" s="21"/>
    </row>
    <row r="16" spans="1:119">
      <c r="BE16" s="21"/>
      <c r="BF16" s="21"/>
    </row>
    <row r="17" spans="19:60">
      <c r="S17" s="21"/>
    </row>
    <row r="20" spans="19:60">
      <c r="BB20" s="551">
        <v>42522</v>
      </c>
      <c r="BC20" s="551">
        <v>42552</v>
      </c>
      <c r="BD20" s="551">
        <v>42583</v>
      </c>
      <c r="BE20" s="551">
        <v>42614</v>
      </c>
      <c r="BF20" s="551">
        <v>42644</v>
      </c>
      <c r="BG20" s="551">
        <v>42675</v>
      </c>
      <c r="BH20" s="551">
        <v>42705</v>
      </c>
    </row>
    <row r="21" spans="19:60">
      <c r="BB21" s="21">
        <f>'Tabel 17'!M47+'Tabel 19'!M20</f>
        <v>12038.28808877723</v>
      </c>
      <c r="BC21" s="21">
        <f>'Tabel 17'!N47+'Tabel 19'!N20</f>
        <v>11951.580828315165</v>
      </c>
      <c r="BD21" s="21"/>
      <c r="BE21" s="21"/>
      <c r="BF21" s="21"/>
      <c r="BG21" s="21" t="e">
        <f>'Tabel 17'!#REF!+'Tabel 19'!#REF!</f>
        <v>#REF!</v>
      </c>
      <c r="BH21" s="21" t="e">
        <f>'Tabel 17'!#REF!+'Tabel 19'!#REF!</f>
        <v>#REF!</v>
      </c>
    </row>
  </sheetData>
  <customSheetViews>
    <customSheetView guid="{A346EDBB-8F5D-48AE-8CF0-8B5C084A1557}" showGridLines="0">
      <selection activeCell="I12" sqref="I12"/>
      <pageMargins left="0.7" right="0.7" top="0.75" bottom="0.75" header="0.3" footer="0.3"/>
      <pageSetup orientation="portrait" r:id="rId1"/>
    </customSheetView>
    <customSheetView guid="{EB4FEB82-7273-415B-B402-8EEA020F8842}" showGridLines="0">
      <selection activeCell="A12" sqref="A12:H12"/>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5775350E-DA50-441E-8569-3DFCA9E573A2}" showGridLines="0">
      <selection activeCell="B3" sqref="B1:O1048576"/>
      <pageMargins left="0.7" right="0.7" top="0.75" bottom="0.75" header="0.3" footer="0.3"/>
      <pageSetup orientation="portrait" r:id="rId4"/>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5"/>
    </customSheetView>
  </customSheetViews>
  <mergeCells count="13">
    <mergeCell ref="A12:H12"/>
    <mergeCell ref="A1:I1"/>
    <mergeCell ref="K1:S1"/>
    <mergeCell ref="U1:AC1"/>
    <mergeCell ref="AE1:AM1"/>
    <mergeCell ref="CM1:CU1"/>
    <mergeCell ref="CW1:DE1"/>
    <mergeCell ref="DG1:DO1"/>
    <mergeCell ref="AO1:AW1"/>
    <mergeCell ref="AY1:BG1"/>
    <mergeCell ref="BI1:BQ1"/>
    <mergeCell ref="BS1:CA1"/>
    <mergeCell ref="CC1:CK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zoomScaleNormal="100" workbookViewId="0">
      <selection activeCell="C34" sqref="C34"/>
    </sheetView>
  </sheetViews>
  <sheetFormatPr defaultColWidth="9.140625" defaultRowHeight="9"/>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60" t="s">
        <v>492</v>
      </c>
      <c r="B1" s="561"/>
      <c r="C1" s="561"/>
      <c r="D1" s="561"/>
      <c r="E1" s="561"/>
      <c r="F1" s="561"/>
      <c r="G1" s="561"/>
      <c r="H1" s="561"/>
      <c r="I1" s="561"/>
      <c r="J1" s="561"/>
      <c r="K1" s="561"/>
      <c r="L1" s="561"/>
      <c r="M1" s="561"/>
      <c r="N1" s="561"/>
      <c r="O1" s="562"/>
    </row>
    <row r="2" spans="1:15" s="360" customFormat="1" ht="13.5" customHeight="1">
      <c r="A2" s="570" t="s">
        <v>1329</v>
      </c>
      <c r="B2" s="571"/>
      <c r="C2" s="571"/>
      <c r="D2" s="571"/>
      <c r="E2" s="571"/>
      <c r="F2" s="571"/>
      <c r="G2" s="571"/>
      <c r="H2" s="571"/>
      <c r="I2" s="571"/>
      <c r="J2" s="571"/>
      <c r="K2" s="571"/>
      <c r="L2" s="571"/>
      <c r="M2" s="571"/>
      <c r="N2" s="571"/>
      <c r="O2" s="572"/>
    </row>
    <row r="3" spans="1:15" s="4" customFormat="1" ht="18" customHeight="1" thickBot="1">
      <c r="A3" s="525"/>
      <c r="B3" s="526"/>
      <c r="C3" s="526"/>
      <c r="D3" s="526"/>
      <c r="E3" s="526"/>
      <c r="F3" s="526"/>
      <c r="G3" s="526"/>
      <c r="H3" s="526"/>
      <c r="I3" s="526"/>
      <c r="J3" s="526"/>
      <c r="K3" s="526"/>
      <c r="L3" s="526"/>
      <c r="M3" s="526"/>
      <c r="N3" s="526"/>
      <c r="O3" s="527"/>
    </row>
    <row r="4" spans="1:15" ht="9.75" thickBot="1">
      <c r="A4" s="550" t="s">
        <v>6</v>
      </c>
      <c r="B4" s="46">
        <v>42186</v>
      </c>
      <c r="C4" s="46">
        <v>42217</v>
      </c>
      <c r="D4" s="46">
        <v>42248</v>
      </c>
      <c r="E4" s="46">
        <v>42278</v>
      </c>
      <c r="F4" s="46">
        <v>42309</v>
      </c>
      <c r="G4" s="46">
        <v>42339</v>
      </c>
      <c r="H4" s="46">
        <v>42370</v>
      </c>
      <c r="I4" s="46">
        <v>42401</v>
      </c>
      <c r="J4" s="46">
        <v>42430</v>
      </c>
      <c r="K4" s="46">
        <v>42461</v>
      </c>
      <c r="L4" s="46">
        <v>42491</v>
      </c>
      <c r="M4" s="46">
        <v>42522</v>
      </c>
      <c r="N4" s="46">
        <v>42552</v>
      </c>
      <c r="O4" s="233" t="s">
        <v>354</v>
      </c>
    </row>
    <row r="5" spans="1:15">
      <c r="A5" s="354" t="s">
        <v>575</v>
      </c>
      <c r="B5" s="189">
        <v>24331.44016351</v>
      </c>
      <c r="C5" s="191">
        <v>23898.355646250006</v>
      </c>
      <c r="D5" s="191">
        <v>23705.607773289998</v>
      </c>
      <c r="E5" s="191">
        <v>24637.783482909999</v>
      </c>
      <c r="F5" s="191">
        <v>25399.803448690003</v>
      </c>
      <c r="G5" s="191">
        <v>26519.034519019999</v>
      </c>
      <c r="H5" s="191">
        <v>27189.294819959992</v>
      </c>
      <c r="I5" s="191">
        <v>28554.134936239996</v>
      </c>
      <c r="J5" s="191">
        <v>28967.08122788</v>
      </c>
      <c r="K5" s="191">
        <v>29168.897340049996</v>
      </c>
      <c r="L5" s="191">
        <v>29826.811014800001</v>
      </c>
      <c r="M5" s="191">
        <v>30608.354168250007</v>
      </c>
      <c r="N5" s="191">
        <v>31766.500056320001</v>
      </c>
      <c r="O5" s="8" t="s">
        <v>596</v>
      </c>
    </row>
    <row r="6" spans="1:15">
      <c r="A6" s="354" t="s">
        <v>576</v>
      </c>
      <c r="B6" s="189">
        <v>5952.0355608899999</v>
      </c>
      <c r="C6" s="191">
        <v>6804.9052984999998</v>
      </c>
      <c r="D6" s="191">
        <v>7652.9974362200019</v>
      </c>
      <c r="E6" s="191">
        <v>8578.3584221900019</v>
      </c>
      <c r="F6" s="191">
        <v>9461.7524625599999</v>
      </c>
      <c r="G6" s="191">
        <v>10488.74586288</v>
      </c>
      <c r="H6" s="191">
        <v>932.12919667000017</v>
      </c>
      <c r="I6" s="191">
        <v>1785.6782639</v>
      </c>
      <c r="J6" s="191">
        <v>2753.6908920399997</v>
      </c>
      <c r="K6" s="191">
        <v>3857.54872497</v>
      </c>
      <c r="L6" s="191">
        <v>4812.0079480700006</v>
      </c>
      <c r="M6" s="191">
        <v>5954.3107725300006</v>
      </c>
      <c r="N6" s="191">
        <v>6849.1476156899989</v>
      </c>
      <c r="O6" s="8" t="s">
        <v>597</v>
      </c>
    </row>
    <row r="7" spans="1:15">
      <c r="A7" s="354" t="s">
        <v>577</v>
      </c>
      <c r="B7" s="189">
        <v>1945.0301247899997</v>
      </c>
      <c r="C7" s="191">
        <v>2207.3464162399991</v>
      </c>
      <c r="D7" s="191">
        <v>2475.64231238</v>
      </c>
      <c r="E7" s="191">
        <v>2737.9303674699995</v>
      </c>
      <c r="F7" s="191">
        <v>3003.0638343999999</v>
      </c>
      <c r="G7" s="191">
        <v>3341.8280599000009</v>
      </c>
      <c r="H7" s="191">
        <v>272.39807499</v>
      </c>
      <c r="I7" s="191">
        <v>589.02113179000003</v>
      </c>
      <c r="J7" s="191">
        <v>895.26368956999977</v>
      </c>
      <c r="K7" s="191">
        <v>1256.4000880599999</v>
      </c>
      <c r="L7" s="191">
        <v>1597.9471659099997</v>
      </c>
      <c r="M7" s="191">
        <v>2067.9486695000001</v>
      </c>
      <c r="N7" s="191">
        <v>2350.4557230100004</v>
      </c>
      <c r="O7" s="8" t="s">
        <v>598</v>
      </c>
    </row>
    <row r="8" spans="1:15">
      <c r="A8" s="354" t="s">
        <v>578</v>
      </c>
      <c r="B8" s="189">
        <v>21345.74462714</v>
      </c>
      <c r="C8" s="191">
        <v>20723.622505750005</v>
      </c>
      <c r="D8" s="191">
        <v>20641.2709201</v>
      </c>
      <c r="E8" s="191">
        <v>21537.211281380001</v>
      </c>
      <c r="F8" s="191">
        <v>21890.135015740001</v>
      </c>
      <c r="G8" s="191">
        <v>23069.997384079998</v>
      </c>
      <c r="H8" s="191">
        <v>23134.103155119996</v>
      </c>
      <c r="I8" s="191">
        <v>23948.034745829998</v>
      </c>
      <c r="J8" s="191">
        <v>24898.645405679999</v>
      </c>
      <c r="K8" s="191">
        <v>25266.239817169997</v>
      </c>
      <c r="L8" s="191">
        <v>25528.936853980002</v>
      </c>
      <c r="M8" s="191">
        <v>26400.595718280008</v>
      </c>
      <c r="N8" s="191">
        <v>27562.988922570003</v>
      </c>
      <c r="O8" s="8" t="s">
        <v>599</v>
      </c>
    </row>
    <row r="9" spans="1:15">
      <c r="A9" s="354" t="s">
        <v>579</v>
      </c>
      <c r="B9" s="189">
        <v>-262.55625124999995</v>
      </c>
      <c r="C9" s="191">
        <v>-734.72826398999985</v>
      </c>
      <c r="D9" s="191">
        <v>-1162.0378448399997</v>
      </c>
      <c r="E9" s="191">
        <v>-748.0042398600001</v>
      </c>
      <c r="F9" s="191">
        <v>-721.57462681000015</v>
      </c>
      <c r="G9" s="191">
        <v>-376.18039999000013</v>
      </c>
      <c r="H9" s="191">
        <v>152.63664900999993</v>
      </c>
      <c r="I9" s="191">
        <v>541.74640778999992</v>
      </c>
      <c r="J9" s="191">
        <v>828.30612116999998</v>
      </c>
      <c r="K9" s="191">
        <v>923.69470420999994</v>
      </c>
      <c r="L9" s="191">
        <v>978.78140913999994</v>
      </c>
      <c r="M9" s="191">
        <v>1708.23855731</v>
      </c>
      <c r="N9" s="191">
        <v>2647.5311047299992</v>
      </c>
      <c r="O9" s="8" t="s">
        <v>600</v>
      </c>
    </row>
    <row r="10" spans="1:15">
      <c r="A10" s="354" t="s">
        <v>1738</v>
      </c>
      <c r="B10" s="189">
        <v>6685.5921222222223</v>
      </c>
      <c r="C10" s="189">
        <v>7640.6767111111112</v>
      </c>
      <c r="D10" s="189">
        <v>8595.7613000000001</v>
      </c>
      <c r="E10" s="189">
        <v>9617.324833333334</v>
      </c>
      <c r="F10" s="189">
        <v>10579.057316666667</v>
      </c>
      <c r="G10" s="189">
        <v>11540.7898</v>
      </c>
      <c r="H10" s="189">
        <v>982.5400666666668</v>
      </c>
      <c r="I10" s="189">
        <v>1965.0801333333336</v>
      </c>
      <c r="J10" s="189">
        <v>2947.6202000000003</v>
      </c>
      <c r="K10" s="189">
        <v>3930.1602666666672</v>
      </c>
      <c r="L10" s="189">
        <v>4912.7003333333341</v>
      </c>
      <c r="M10" s="189">
        <v>5895.2404000000006</v>
      </c>
      <c r="N10" s="189">
        <v>6877.780466666668</v>
      </c>
      <c r="O10" s="8" t="s">
        <v>1739</v>
      </c>
    </row>
    <row r="11" spans="1:15">
      <c r="A11" s="351" t="s">
        <v>1073</v>
      </c>
      <c r="B11" s="191">
        <v>255.46170000000001</v>
      </c>
      <c r="C11" s="191">
        <v>255.46170000000001</v>
      </c>
      <c r="D11" s="191">
        <v>255.46170000000001</v>
      </c>
      <c r="E11" s="191">
        <v>255.46170000000001</v>
      </c>
      <c r="F11" s="191">
        <v>255.46170000000001</v>
      </c>
      <c r="G11" s="191">
        <v>255.46170000000001</v>
      </c>
      <c r="H11" s="191">
        <v>258.70499999999998</v>
      </c>
      <c r="I11" s="191">
        <v>258.70499999999998</v>
      </c>
      <c r="J11" s="191">
        <v>258.70499999999998</v>
      </c>
      <c r="K11" s="191">
        <v>258.70499999999998</v>
      </c>
      <c r="L11" s="191">
        <v>258.70499999999998</v>
      </c>
      <c r="M11" s="191">
        <v>258.70499999999998</v>
      </c>
      <c r="N11" s="191">
        <v>258.70499999999998</v>
      </c>
      <c r="O11" s="8" t="s">
        <v>1074</v>
      </c>
    </row>
    <row r="12" spans="1:15">
      <c r="A12" s="354" t="s">
        <v>581</v>
      </c>
      <c r="B12" s="352">
        <v>8.9027799663488961E-4</v>
      </c>
      <c r="C12" s="352">
        <v>8.9061552474851763E-4</v>
      </c>
      <c r="D12" s="352">
        <v>8.903222378010894E-4</v>
      </c>
      <c r="E12" s="352">
        <v>8.9196929196544265E-4</v>
      </c>
      <c r="F12" s="352">
        <v>8.9438521593541032E-4</v>
      </c>
      <c r="G12" s="352">
        <v>9.0884125303798528E-4</v>
      </c>
      <c r="H12" s="352">
        <v>9.4869331876949411E-4</v>
      </c>
      <c r="I12" s="352">
        <v>9.0870506174777865E-4</v>
      </c>
      <c r="J12" s="352">
        <v>9.3420817649437994E-4</v>
      </c>
      <c r="K12" s="352">
        <v>9.8152453417421279E-4</v>
      </c>
      <c r="L12" s="352">
        <v>9.7950365818567789E-4</v>
      </c>
      <c r="M12" s="352">
        <v>1.0100200108090587E-3</v>
      </c>
      <c r="N12" s="352">
        <v>9.9583690536279271E-4</v>
      </c>
      <c r="O12" s="8" t="s">
        <v>601</v>
      </c>
    </row>
    <row r="13" spans="1:15" ht="9.75" thickBot="1">
      <c r="A13" s="355" t="s">
        <v>582</v>
      </c>
      <c r="B13" s="199">
        <v>39941.3670736329</v>
      </c>
      <c r="C13" s="199">
        <v>39956.509910291832</v>
      </c>
      <c r="D13" s="199">
        <v>39943.351906084827</v>
      </c>
      <c r="E13" s="199">
        <v>40295.786439329269</v>
      </c>
      <c r="F13" s="199">
        <v>40404.928712750989</v>
      </c>
      <c r="G13" s="199">
        <v>41057.997589775689</v>
      </c>
      <c r="H13" s="199">
        <v>43236.699561430985</v>
      </c>
      <c r="I13" s="199">
        <v>41414.234681973678</v>
      </c>
      <c r="J13" s="199">
        <v>42576.539178446488</v>
      </c>
      <c r="K13" s="199">
        <v>44732.982257436081</v>
      </c>
      <c r="L13" s="199">
        <v>44640.880830938717</v>
      </c>
      <c r="M13" s="199">
        <v>46031.663651881485</v>
      </c>
      <c r="N13" s="199">
        <v>45385.268597867944</v>
      </c>
      <c r="O13" s="356" t="s">
        <v>602</v>
      </c>
    </row>
    <row r="14" spans="1:15" ht="10.5" customHeight="1" thickBot="1">
      <c r="A14" s="573"/>
      <c r="B14" s="574"/>
      <c r="C14" s="574"/>
      <c r="D14" s="574"/>
      <c r="E14" s="574"/>
      <c r="F14" s="574"/>
      <c r="G14" s="574"/>
      <c r="H14" s="574"/>
      <c r="I14" s="574"/>
      <c r="J14" s="574"/>
      <c r="K14" s="574"/>
      <c r="L14" s="574"/>
      <c r="M14" s="574"/>
      <c r="N14" s="574"/>
      <c r="O14" s="575"/>
    </row>
    <row r="16" spans="1:15">
      <c r="C16" s="431"/>
    </row>
    <row r="17" spans="2:14">
      <c r="C17" s="431"/>
    </row>
    <row r="20" spans="2:14">
      <c r="B20" s="3">
        <v>201507</v>
      </c>
      <c r="C20" s="3">
        <v>201508</v>
      </c>
      <c r="D20" s="3">
        <v>201509</v>
      </c>
      <c r="E20" s="3">
        <v>201510</v>
      </c>
      <c r="F20" s="3">
        <v>201511</v>
      </c>
      <c r="G20" s="3">
        <v>201512</v>
      </c>
      <c r="H20" s="3">
        <v>201601</v>
      </c>
      <c r="I20" s="3">
        <v>201602</v>
      </c>
      <c r="J20" s="3">
        <v>201603</v>
      </c>
      <c r="K20" s="3">
        <v>201604</v>
      </c>
      <c r="L20" s="3">
        <v>201605</v>
      </c>
      <c r="M20" s="3">
        <v>201606</v>
      </c>
      <c r="N20" s="3">
        <v>201607</v>
      </c>
    </row>
  </sheetData>
  <mergeCells count="3">
    <mergeCell ref="A1:O1"/>
    <mergeCell ref="A2:O2"/>
    <mergeCell ref="A14:O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C34" sqref="C34"/>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60" t="s">
        <v>494</v>
      </c>
      <c r="B1" s="561"/>
      <c r="C1" s="561"/>
      <c r="D1" s="561"/>
      <c r="E1" s="561"/>
      <c r="F1" s="561"/>
      <c r="G1" s="561"/>
      <c r="H1" s="561"/>
      <c r="I1" s="561"/>
      <c r="J1" s="561"/>
      <c r="K1" s="561"/>
      <c r="L1" s="561"/>
      <c r="M1" s="561"/>
      <c r="N1" s="561"/>
      <c r="O1" s="562"/>
    </row>
    <row r="2" spans="1:15" s="360" customFormat="1" ht="10.5" customHeight="1">
      <c r="A2" s="576" t="s">
        <v>1330</v>
      </c>
      <c r="B2" s="577"/>
      <c r="C2" s="577"/>
      <c r="D2" s="577"/>
      <c r="E2" s="577"/>
      <c r="F2" s="577"/>
      <c r="G2" s="577"/>
      <c r="H2" s="577"/>
      <c r="I2" s="577"/>
      <c r="J2" s="577"/>
      <c r="K2" s="577"/>
      <c r="L2" s="577"/>
      <c r="M2" s="577"/>
      <c r="N2" s="577"/>
      <c r="O2" s="578"/>
    </row>
    <row r="3" spans="1:15" s="4" customFormat="1" ht="9" customHeight="1" thickBot="1">
      <c r="A3" s="359"/>
      <c r="B3" s="317"/>
      <c r="C3" s="317"/>
      <c r="D3" s="317"/>
      <c r="E3" s="317"/>
      <c r="F3" s="317"/>
      <c r="G3" s="317"/>
      <c r="H3" s="317"/>
      <c r="I3" s="317"/>
      <c r="J3" s="317"/>
      <c r="K3" s="317"/>
      <c r="L3" s="317"/>
      <c r="M3" s="317"/>
      <c r="N3" s="317"/>
      <c r="O3" s="358"/>
    </row>
    <row r="4" spans="1:15" ht="9.75" thickBot="1">
      <c r="A4" s="546" t="s">
        <v>6</v>
      </c>
      <c r="B4" s="46">
        <v>42186</v>
      </c>
      <c r="C4" s="46">
        <v>42217</v>
      </c>
      <c r="D4" s="46">
        <v>42248</v>
      </c>
      <c r="E4" s="46">
        <v>42278</v>
      </c>
      <c r="F4" s="46">
        <v>42309</v>
      </c>
      <c r="G4" s="46">
        <v>42339</v>
      </c>
      <c r="H4" s="46">
        <v>42370</v>
      </c>
      <c r="I4" s="46">
        <v>42401</v>
      </c>
      <c r="J4" s="46">
        <v>42430</v>
      </c>
      <c r="K4" s="46">
        <v>42461</v>
      </c>
      <c r="L4" s="46">
        <v>42491</v>
      </c>
      <c r="M4" s="46">
        <v>42522</v>
      </c>
      <c r="N4" s="46">
        <v>42552</v>
      </c>
      <c r="O4" s="47" t="s">
        <v>354</v>
      </c>
    </row>
    <row r="5" spans="1:15">
      <c r="A5" s="351" t="s">
        <v>575</v>
      </c>
      <c r="B5" s="189">
        <v>19718.086267279999</v>
      </c>
      <c r="C5" s="189">
        <v>19227.546245760004</v>
      </c>
      <c r="D5" s="189">
        <v>18991.7769314</v>
      </c>
      <c r="E5" s="189">
        <v>19823.549529399999</v>
      </c>
      <c r="F5" s="189">
        <v>20556.552811790003</v>
      </c>
      <c r="G5" s="189">
        <v>21614.09847918</v>
      </c>
      <c r="H5" s="189">
        <v>22019.036555939994</v>
      </c>
      <c r="I5" s="189">
        <v>23294.465557159998</v>
      </c>
      <c r="J5" s="189">
        <v>23618.412959069999</v>
      </c>
      <c r="K5" s="189">
        <v>23752.807244009997</v>
      </c>
      <c r="L5" s="189">
        <v>24030.753386939999</v>
      </c>
      <c r="M5" s="189">
        <v>24862.465640640006</v>
      </c>
      <c r="N5" s="189">
        <v>25932.963280190001</v>
      </c>
      <c r="O5" s="8" t="s">
        <v>596</v>
      </c>
    </row>
    <row r="6" spans="1:15">
      <c r="A6" s="351" t="s">
        <v>576</v>
      </c>
      <c r="B6" s="189">
        <v>5047.5078870900006</v>
      </c>
      <c r="C6" s="189">
        <v>5766.6834554999996</v>
      </c>
      <c r="D6" s="189">
        <v>6479.5034236200008</v>
      </c>
      <c r="E6" s="189">
        <v>7252.3451768500008</v>
      </c>
      <c r="F6" s="189">
        <v>7998.4952415899998</v>
      </c>
      <c r="G6" s="189">
        <v>8812.8149986299995</v>
      </c>
      <c r="H6" s="189">
        <v>692.62507244000017</v>
      </c>
      <c r="I6" s="189">
        <v>1368.5154918999999</v>
      </c>
      <c r="J6" s="189">
        <v>2168.2501166499997</v>
      </c>
      <c r="K6" s="189">
        <v>3029.1926293899996</v>
      </c>
      <c r="L6" s="189">
        <v>3808.95498245</v>
      </c>
      <c r="M6" s="189">
        <v>4610.5992223900012</v>
      </c>
      <c r="N6" s="189">
        <v>5371.9115331599987</v>
      </c>
      <c r="O6" s="8" t="s">
        <v>597</v>
      </c>
    </row>
    <row r="7" spans="1:15">
      <c r="A7" s="351" t="s">
        <v>577</v>
      </c>
      <c r="B7" s="189">
        <v>1510.0428130099999</v>
      </c>
      <c r="C7" s="189">
        <v>1716.0831192099995</v>
      </c>
      <c r="D7" s="189">
        <v>1930.4407081399997</v>
      </c>
      <c r="E7" s="189">
        <v>2124.0107408899994</v>
      </c>
      <c r="F7" s="189">
        <v>2336.4951773900002</v>
      </c>
      <c r="G7" s="189">
        <v>2597.2110347900007</v>
      </c>
      <c r="H7" s="189">
        <v>198.93214154</v>
      </c>
      <c r="I7" s="189">
        <v>447.25184863000004</v>
      </c>
      <c r="J7" s="189">
        <v>688.26965624999991</v>
      </c>
      <c r="K7" s="189">
        <v>933.19066953000004</v>
      </c>
      <c r="L7" s="189">
        <v>1212.97205113</v>
      </c>
      <c r="M7" s="189">
        <v>1543.08055339</v>
      </c>
      <c r="N7" s="189">
        <v>1810.6782982400002</v>
      </c>
      <c r="O7" s="8" t="s">
        <v>598</v>
      </c>
    </row>
    <row r="8" spans="1:15">
      <c r="A8" s="351" t="s">
        <v>578</v>
      </c>
      <c r="B8" s="189">
        <v>18136.679337080001</v>
      </c>
      <c r="C8" s="189">
        <v>17453.185395590004</v>
      </c>
      <c r="D8" s="189">
        <v>17317.102315</v>
      </c>
      <c r="E8" s="189">
        <v>18161.563192760001</v>
      </c>
      <c r="F8" s="189">
        <v>18476.391522760001</v>
      </c>
      <c r="G8" s="189">
        <v>19576.353421389998</v>
      </c>
      <c r="H8" s="189">
        <v>19609.349040349996</v>
      </c>
      <c r="I8" s="189">
        <v>20370.768035449997</v>
      </c>
      <c r="J8" s="189">
        <v>21231.081294489999</v>
      </c>
      <c r="K8" s="189">
        <v>21542.828483859998</v>
      </c>
      <c r="L8" s="189">
        <v>21657.447665809999</v>
      </c>
      <c r="M8" s="189">
        <v>22463.309780080006</v>
      </c>
      <c r="N8" s="189">
        <v>23549.07421599</v>
      </c>
      <c r="O8" s="8" t="s">
        <v>599</v>
      </c>
    </row>
    <row r="9" spans="1:15">
      <c r="A9" s="351" t="s">
        <v>579</v>
      </c>
      <c r="B9" s="189">
        <v>-363.85812122999999</v>
      </c>
      <c r="C9" s="189">
        <v>-848.41709060999995</v>
      </c>
      <c r="D9" s="189">
        <v>-1288.9689052899998</v>
      </c>
      <c r="E9" s="189">
        <v>-906.05135981000001</v>
      </c>
      <c r="F9" s="189">
        <v>-888.73472499000013</v>
      </c>
      <c r="G9" s="189">
        <v>-566.1079984500002</v>
      </c>
      <c r="H9" s="189">
        <v>134.50884287999995</v>
      </c>
      <c r="I9" s="189">
        <v>510.56757682999995</v>
      </c>
      <c r="J9" s="189">
        <v>782.47236217</v>
      </c>
      <c r="K9" s="189">
        <v>864.07663395999998</v>
      </c>
      <c r="L9" s="189">
        <v>903.36280138999996</v>
      </c>
      <c r="M9" s="189">
        <v>1614.4907805999999</v>
      </c>
      <c r="N9" s="189">
        <v>2532.6716097599992</v>
      </c>
      <c r="O9" s="8" t="s">
        <v>600</v>
      </c>
    </row>
    <row r="10" spans="1:15">
      <c r="A10" s="351" t="s">
        <v>1738</v>
      </c>
      <c r="B10" s="189">
        <v>6685.5921222222223</v>
      </c>
      <c r="C10" s="189">
        <v>7640.6767111111112</v>
      </c>
      <c r="D10" s="189">
        <v>8595.7613000000001</v>
      </c>
      <c r="E10" s="189">
        <v>9617.324833333334</v>
      </c>
      <c r="F10" s="189">
        <v>10579.057316666667</v>
      </c>
      <c r="G10" s="189">
        <v>11540.7898</v>
      </c>
      <c r="H10" s="189">
        <v>982.5400666666668</v>
      </c>
      <c r="I10" s="189">
        <v>1965.0801333333336</v>
      </c>
      <c r="J10" s="189">
        <v>2947.6202000000003</v>
      </c>
      <c r="K10" s="189">
        <v>3930.1602666666672</v>
      </c>
      <c r="L10" s="189">
        <v>4912.7003333333341</v>
      </c>
      <c r="M10" s="189">
        <v>5895.2404000000006</v>
      </c>
      <c r="N10" s="189">
        <v>6877.780466666668</v>
      </c>
      <c r="O10" s="8" t="s">
        <v>580</v>
      </c>
    </row>
    <row r="11" spans="1:15">
      <c r="A11" s="351" t="s">
        <v>1073</v>
      </c>
      <c r="B11" s="189">
        <v>255.46170000000001</v>
      </c>
      <c r="C11" s="189">
        <v>255.46170000000001</v>
      </c>
      <c r="D11" s="189">
        <v>255.46170000000001</v>
      </c>
      <c r="E11" s="189">
        <v>255.46170000000001</v>
      </c>
      <c r="F11" s="189">
        <v>255.46170000000001</v>
      </c>
      <c r="G11" s="189">
        <v>255.46170000000001</v>
      </c>
      <c r="H11" s="189">
        <v>258.70499999999998</v>
      </c>
      <c r="I11" s="189">
        <v>258.70499999999998</v>
      </c>
      <c r="J11" s="189">
        <v>258.70499999999998</v>
      </c>
      <c r="K11" s="189">
        <v>258.70499999999998</v>
      </c>
      <c r="L11" s="189">
        <v>258.70499999999998</v>
      </c>
      <c r="M11" s="189">
        <v>258.70499999999998</v>
      </c>
      <c r="N11" s="189">
        <v>258.70499999999998</v>
      </c>
      <c r="O11" s="8" t="s">
        <v>1074</v>
      </c>
    </row>
    <row r="12" spans="1:15">
      <c r="A12" s="351" t="s">
        <v>581</v>
      </c>
      <c r="B12" s="352">
        <v>7.549829236983516E-4</v>
      </c>
      <c r="C12" s="352">
        <v>7.5473464897605981E-4</v>
      </c>
      <c r="D12" s="352">
        <v>7.53802158701173E-4</v>
      </c>
      <c r="E12" s="352">
        <v>7.5409173575104898E-4</v>
      </c>
      <c r="F12" s="352">
        <v>7.5606880671577918E-4</v>
      </c>
      <c r="G12" s="352">
        <v>7.6362321395282665E-4</v>
      </c>
      <c r="H12" s="352">
        <v>7.0493315838994464E-4</v>
      </c>
      <c r="I12" s="352">
        <v>6.9641714283610878E-4</v>
      </c>
      <c r="J12" s="352">
        <v>7.3559345150708345E-4</v>
      </c>
      <c r="K12" s="352">
        <v>7.7075549694037907E-4</v>
      </c>
      <c r="L12" s="352">
        <v>7.7532817473228055E-4</v>
      </c>
      <c r="M12" s="352">
        <v>7.8208841532399613E-4</v>
      </c>
      <c r="N12" s="352">
        <v>7.8105306780219287E-4</v>
      </c>
      <c r="O12" s="8" t="s">
        <v>601</v>
      </c>
    </row>
    <row r="13" spans="1:15" ht="9.75" thickBot="1">
      <c r="A13" s="353" t="s">
        <v>582</v>
      </c>
      <c r="B13" s="199">
        <v>33871.498794468433</v>
      </c>
      <c r="C13" s="199">
        <v>33860.360215445209</v>
      </c>
      <c r="D13" s="199">
        <v>33818.525039800494</v>
      </c>
      <c r="E13" s="199">
        <v>34067.001872374611</v>
      </c>
      <c r="F13" s="199">
        <v>34156.318433031782</v>
      </c>
      <c r="G13" s="199">
        <v>34497.597873301551</v>
      </c>
      <c r="H13" s="199">
        <v>32127.329851684357</v>
      </c>
      <c r="I13" s="199">
        <v>31739.212428828199</v>
      </c>
      <c r="J13" s="199">
        <v>33524.672760866619</v>
      </c>
      <c r="K13" s="199">
        <v>35127.183039253207</v>
      </c>
      <c r="L13" s="199">
        <v>35335.582837131093</v>
      </c>
      <c r="M13" s="199">
        <v>35643.680813204242</v>
      </c>
      <c r="N13" s="199">
        <v>35596.494848197195</v>
      </c>
      <c r="O13" s="8" t="s">
        <v>602</v>
      </c>
    </row>
    <row r="14" spans="1:15" ht="9.75" thickBot="1">
      <c r="A14" s="573"/>
      <c r="B14" s="574"/>
      <c r="C14" s="574"/>
      <c r="D14" s="574"/>
      <c r="E14" s="574"/>
      <c r="F14" s="574"/>
      <c r="G14" s="574"/>
      <c r="H14" s="574"/>
      <c r="I14" s="574"/>
      <c r="J14" s="574"/>
      <c r="K14" s="574"/>
      <c r="L14" s="574"/>
      <c r="M14" s="574"/>
      <c r="N14" s="574"/>
      <c r="O14" s="20"/>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C34" sqref="C34"/>
    </sheetView>
  </sheetViews>
  <sheetFormatPr defaultColWidth="9.140625" defaultRowHeight="9"/>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60" t="s">
        <v>495</v>
      </c>
      <c r="B1" s="561"/>
      <c r="C1" s="561"/>
      <c r="D1" s="561"/>
      <c r="E1" s="561"/>
      <c r="F1" s="561"/>
      <c r="G1" s="561"/>
      <c r="H1" s="561"/>
      <c r="I1" s="561"/>
      <c r="J1" s="561"/>
      <c r="K1" s="561"/>
      <c r="L1" s="561"/>
      <c r="M1" s="561"/>
      <c r="N1" s="561"/>
      <c r="O1" s="562"/>
    </row>
    <row r="2" spans="1:15" s="360" customFormat="1" ht="10.5" customHeight="1">
      <c r="A2" s="576" t="s">
        <v>1335</v>
      </c>
      <c r="B2" s="577"/>
      <c r="C2" s="577"/>
      <c r="D2" s="577"/>
      <c r="E2" s="577"/>
      <c r="F2" s="577"/>
      <c r="G2" s="577"/>
      <c r="H2" s="577"/>
      <c r="I2" s="577"/>
      <c r="J2" s="577"/>
      <c r="K2" s="577"/>
      <c r="L2" s="577"/>
      <c r="M2" s="577"/>
      <c r="N2" s="577"/>
      <c r="O2" s="578"/>
    </row>
    <row r="3" spans="1:15" s="4" customFormat="1" ht="9" customHeight="1" thickBot="1">
      <c r="A3" s="359"/>
      <c r="B3" s="317"/>
      <c r="C3" s="317"/>
      <c r="D3" s="317"/>
      <c r="E3" s="317"/>
      <c r="F3" s="317"/>
      <c r="G3" s="317"/>
      <c r="H3" s="317"/>
      <c r="I3" s="317"/>
      <c r="J3" s="317"/>
      <c r="K3" s="317"/>
      <c r="L3" s="317"/>
      <c r="M3" s="317"/>
      <c r="N3" s="317"/>
      <c r="O3" s="358"/>
    </row>
    <row r="4" spans="1:15" ht="9.75" thickBot="1">
      <c r="A4" s="546" t="s">
        <v>6</v>
      </c>
      <c r="B4" s="46">
        <v>42186</v>
      </c>
      <c r="C4" s="46">
        <v>42217</v>
      </c>
      <c r="D4" s="46">
        <v>42248</v>
      </c>
      <c r="E4" s="46">
        <v>42278</v>
      </c>
      <c r="F4" s="46">
        <v>42309</v>
      </c>
      <c r="G4" s="46">
        <v>42339</v>
      </c>
      <c r="H4" s="46">
        <v>42370</v>
      </c>
      <c r="I4" s="46">
        <v>42401</v>
      </c>
      <c r="J4" s="46">
        <v>42430</v>
      </c>
      <c r="K4" s="46">
        <v>42461</v>
      </c>
      <c r="L4" s="46">
        <v>42491</v>
      </c>
      <c r="M4" s="46">
        <v>42522</v>
      </c>
      <c r="N4" s="46">
        <v>42552</v>
      </c>
      <c r="O4" s="47" t="s">
        <v>354</v>
      </c>
    </row>
    <row r="5" spans="1:15">
      <c r="A5" s="351" t="s">
        <v>575</v>
      </c>
      <c r="B5" s="189">
        <v>3549.4998942800003</v>
      </c>
      <c r="C5" s="189">
        <v>3609.0820528000004</v>
      </c>
      <c r="D5" s="189">
        <v>3652.3420823599999</v>
      </c>
      <c r="E5" s="189">
        <v>3723.6932975199998</v>
      </c>
      <c r="F5" s="189">
        <v>3746.0811647299997</v>
      </c>
      <c r="G5" s="189">
        <v>3785.54346265</v>
      </c>
      <c r="H5" s="189">
        <v>3974.4118659199994</v>
      </c>
      <c r="I5" s="189">
        <v>4070.26827383</v>
      </c>
      <c r="J5" s="189">
        <v>4169.8023505599995</v>
      </c>
      <c r="K5" s="189">
        <v>4225.53009905</v>
      </c>
      <c r="L5" s="189">
        <v>4585.1927784400013</v>
      </c>
      <c r="M5" s="189">
        <v>4537.0755219700004</v>
      </c>
      <c r="N5" s="189">
        <v>4599.5287732000006</v>
      </c>
      <c r="O5" s="8" t="s">
        <v>596</v>
      </c>
    </row>
    <row r="6" spans="1:15">
      <c r="A6" s="351" t="s">
        <v>576</v>
      </c>
      <c r="B6" s="189">
        <v>745.20721559000003</v>
      </c>
      <c r="C6" s="189">
        <v>859.60296680000022</v>
      </c>
      <c r="D6" s="189">
        <v>975.4011225600002</v>
      </c>
      <c r="E6" s="189">
        <v>1101.4469781299999</v>
      </c>
      <c r="F6" s="189">
        <v>1220.9472051800001</v>
      </c>
      <c r="G6" s="189">
        <v>1390.12193202</v>
      </c>
      <c r="H6" s="189">
        <v>188.21275046000005</v>
      </c>
      <c r="I6" s="189">
        <v>345.94088040999998</v>
      </c>
      <c r="J6" s="189">
        <v>488.25153961999996</v>
      </c>
      <c r="K6" s="189">
        <v>701.90972223000006</v>
      </c>
      <c r="L6" s="189">
        <v>879.06590414999994</v>
      </c>
      <c r="M6" s="189">
        <v>1121.8165274600001</v>
      </c>
      <c r="N6" s="189">
        <v>1278.9020880500002</v>
      </c>
      <c r="O6" s="8" t="s">
        <v>597</v>
      </c>
    </row>
    <row r="7" spans="1:15">
      <c r="A7" s="351" t="s">
        <v>577</v>
      </c>
      <c r="B7" s="189">
        <v>310.44075196999995</v>
      </c>
      <c r="C7" s="189">
        <v>348.0750143599999</v>
      </c>
      <c r="D7" s="189">
        <v>390.26432958000004</v>
      </c>
      <c r="E7" s="189">
        <v>439.25744990999999</v>
      </c>
      <c r="F7" s="189">
        <v>482.34876949999995</v>
      </c>
      <c r="G7" s="189">
        <v>528.33001632000003</v>
      </c>
      <c r="H7" s="189">
        <v>47.525314650000006</v>
      </c>
      <c r="I7" s="189">
        <v>91.984140200000013</v>
      </c>
      <c r="J7" s="189">
        <v>151.42984042999996</v>
      </c>
      <c r="K7" s="189">
        <v>233.92537211999999</v>
      </c>
      <c r="L7" s="189">
        <v>298.92503083999998</v>
      </c>
      <c r="M7" s="189">
        <v>362.14098093000007</v>
      </c>
      <c r="N7" s="189">
        <v>403.39169147999991</v>
      </c>
      <c r="O7" s="8" t="s">
        <v>598</v>
      </c>
    </row>
    <row r="8" spans="1:15">
      <c r="A8" s="351" t="s">
        <v>578</v>
      </c>
      <c r="B8" s="189">
        <v>2318.4156805200005</v>
      </c>
      <c r="C8" s="189">
        <v>2372.30688624</v>
      </c>
      <c r="D8" s="189">
        <v>2414.2886577500003</v>
      </c>
      <c r="E8" s="189">
        <v>2442.88794267</v>
      </c>
      <c r="F8" s="189">
        <v>2473.0760543599999</v>
      </c>
      <c r="G8" s="189">
        <v>2538.73508214</v>
      </c>
      <c r="H8" s="189">
        <v>2557.1133851999998</v>
      </c>
      <c r="I8" s="189">
        <v>2599.8225549200001</v>
      </c>
      <c r="J8" s="189">
        <v>2687.4673969999999</v>
      </c>
      <c r="K8" s="189">
        <v>2734.1831371799994</v>
      </c>
      <c r="L8" s="189">
        <v>2873.0517340100005</v>
      </c>
      <c r="M8" s="189">
        <v>2971.6144142899998</v>
      </c>
      <c r="N8" s="189">
        <v>3029.2450808300005</v>
      </c>
      <c r="O8" s="8" t="s">
        <v>599</v>
      </c>
    </row>
    <row r="9" spans="1:15">
      <c r="A9" s="351" t="s">
        <v>579</v>
      </c>
      <c r="B9" s="189">
        <v>76.702147000000011</v>
      </c>
      <c r="C9" s="189">
        <v>85.110231780000007</v>
      </c>
      <c r="D9" s="189">
        <v>96.714720350000007</v>
      </c>
      <c r="E9" s="189">
        <v>124.43857189999999</v>
      </c>
      <c r="F9" s="189">
        <v>130.59289153999998</v>
      </c>
      <c r="G9" s="189">
        <v>149.12150584000003</v>
      </c>
      <c r="H9" s="189">
        <v>13.97606659</v>
      </c>
      <c r="I9" s="189">
        <v>22.091514209999993</v>
      </c>
      <c r="J9" s="189">
        <v>36.186024449999998</v>
      </c>
      <c r="K9" s="189">
        <v>44.790826519999996</v>
      </c>
      <c r="L9" s="189">
        <v>55.384462190000008</v>
      </c>
      <c r="M9" s="189">
        <v>76.051576969999999</v>
      </c>
      <c r="N9" s="189">
        <v>92.96566292</v>
      </c>
      <c r="O9" s="8" t="s">
        <v>600</v>
      </c>
    </row>
    <row r="10" spans="1:15">
      <c r="A10" s="351" t="s">
        <v>1738</v>
      </c>
      <c r="B10" s="189">
        <v>6685.5921222222223</v>
      </c>
      <c r="C10" s="189">
        <v>7640.6767111111112</v>
      </c>
      <c r="D10" s="189">
        <v>8595.7613000000001</v>
      </c>
      <c r="E10" s="189">
        <v>9617.324833333334</v>
      </c>
      <c r="F10" s="189">
        <v>10579.057316666667</v>
      </c>
      <c r="G10" s="189">
        <v>11540.7898</v>
      </c>
      <c r="H10" s="189">
        <v>982.5400666666668</v>
      </c>
      <c r="I10" s="189">
        <v>1965.0801333333336</v>
      </c>
      <c r="J10" s="189">
        <v>2947.6202000000003</v>
      </c>
      <c r="K10" s="189">
        <v>3930.1602666666672</v>
      </c>
      <c r="L10" s="189">
        <v>4912.7003333333341</v>
      </c>
      <c r="M10" s="189">
        <v>5895.2404000000006</v>
      </c>
      <c r="N10" s="189">
        <v>6877.780466666668</v>
      </c>
      <c r="O10" s="8" t="s">
        <v>580</v>
      </c>
    </row>
    <row r="11" spans="1:15">
      <c r="A11" s="351" t="s">
        <v>1073</v>
      </c>
      <c r="B11" s="189">
        <v>255.46170000000001</v>
      </c>
      <c r="C11" s="189">
        <v>255.46170000000001</v>
      </c>
      <c r="D11" s="189">
        <v>255.46170000000001</v>
      </c>
      <c r="E11" s="189">
        <v>255.46170000000001</v>
      </c>
      <c r="F11" s="189">
        <v>255.46170000000001</v>
      </c>
      <c r="G11" s="189">
        <v>255.46170000000001</v>
      </c>
      <c r="H11" s="189">
        <v>258.70499999999998</v>
      </c>
      <c r="I11" s="189">
        <v>258.70499999999998</v>
      </c>
      <c r="J11" s="189">
        <v>258.70499999999998</v>
      </c>
      <c r="K11" s="189">
        <v>258.70499999999998</v>
      </c>
      <c r="L11" s="189">
        <v>258.70499999999998</v>
      </c>
      <c r="M11" s="189">
        <v>258.70499999999998</v>
      </c>
      <c r="N11" s="189">
        <v>258.70499999999998</v>
      </c>
      <c r="O11" s="8" t="s">
        <v>1074</v>
      </c>
    </row>
    <row r="12" spans="1:15">
      <c r="A12" s="351" t="s">
        <v>581</v>
      </c>
      <c r="B12" s="352">
        <v>1.1146465443397418E-4</v>
      </c>
      <c r="C12" s="352">
        <v>1.1250351235905077E-4</v>
      </c>
      <c r="D12" s="352">
        <v>1.1347466367638665E-4</v>
      </c>
      <c r="E12" s="352">
        <v>1.1452737608616698E-4</v>
      </c>
      <c r="F12" s="352">
        <v>1.1541172040503754E-4</v>
      </c>
      <c r="G12" s="352">
        <v>1.2045292879521988E-4</v>
      </c>
      <c r="H12" s="352">
        <v>1.915573286477003E-4</v>
      </c>
      <c r="I12" s="352">
        <v>1.7604415949347879E-4</v>
      </c>
      <c r="J12" s="352">
        <v>1.6564262235005715E-4</v>
      </c>
      <c r="K12" s="352">
        <v>1.7859569956553425E-4</v>
      </c>
      <c r="L12" s="352">
        <v>1.7893741618747212E-4</v>
      </c>
      <c r="M12" s="352">
        <v>1.9029190522238922E-4</v>
      </c>
      <c r="N12" s="352">
        <v>1.8594691910395084E-4</v>
      </c>
      <c r="O12" s="8" t="s">
        <v>601</v>
      </c>
    </row>
    <row r="13" spans="1:15" ht="9.75" thickBot="1">
      <c r="A13" s="353" t="s">
        <v>582</v>
      </c>
      <c r="B13" s="199">
        <v>5000.7421224730415</v>
      </c>
      <c r="C13" s="199">
        <v>5047.3493686137699</v>
      </c>
      <c r="D13" s="199">
        <v>5090.9190304456606</v>
      </c>
      <c r="E13" s="199">
        <v>5173.9120727529789</v>
      </c>
      <c r="F13" s="199">
        <v>5213.8633918544701</v>
      </c>
      <c r="G13" s="199">
        <v>5441.6060490476657</v>
      </c>
      <c r="H13" s="199">
        <v>8730.2255678088986</v>
      </c>
      <c r="I13" s="199">
        <v>8023.2128581202523</v>
      </c>
      <c r="J13" s="199">
        <v>7549.1627857211888</v>
      </c>
      <c r="K13" s="199">
        <v>8139.4993010958442</v>
      </c>
      <c r="L13" s="199">
        <v>8155.0730367020351</v>
      </c>
      <c r="M13" s="199">
        <v>8672.5538931215106</v>
      </c>
      <c r="N13" s="199">
        <v>8474.5311436357479</v>
      </c>
      <c r="O13" s="8" t="s">
        <v>602</v>
      </c>
    </row>
    <row r="14" spans="1:15" ht="9.75" thickBot="1">
      <c r="A14" s="546"/>
      <c r="B14" s="547"/>
      <c r="C14" s="547"/>
      <c r="D14" s="547"/>
      <c r="E14" s="547"/>
      <c r="F14" s="547"/>
      <c r="G14" s="547"/>
      <c r="H14" s="547"/>
      <c r="I14" s="547"/>
      <c r="J14" s="547"/>
      <c r="K14" s="547"/>
      <c r="L14" s="547"/>
      <c r="M14" s="547"/>
      <c r="N14" s="547"/>
      <c r="O14" s="20"/>
    </row>
    <row r="15" spans="1:15">
      <c r="B15" s="433"/>
      <c r="N15" s="432"/>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C1629C5-7104-4DAA-9326-B09A32CFAB9A}"/>
</file>

<file path=customXml/itemProps2.xml><?xml version="1.0" encoding="utf-8"?>
<ds:datastoreItem xmlns:ds="http://schemas.openxmlformats.org/officeDocument/2006/customXml" ds:itemID="{8B5CC113-528F-4E37-BE29-D7B3515E6250}"/>
</file>

<file path=customXml/itemProps3.xml><?xml version="1.0" encoding="utf-8"?>
<ds:datastoreItem xmlns:ds="http://schemas.openxmlformats.org/officeDocument/2006/customXml" ds:itemID="{E3343973-D3E2-4050-A78D-23EDE41437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Windows User</cp:lastModifiedBy>
  <dcterms:created xsi:type="dcterms:W3CDTF">2016-02-26T02:39:42Z</dcterms:created>
  <dcterms:modified xsi:type="dcterms:W3CDTF">2016-09-02T02:26:22Z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